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ITT\Cases\Safeguards\GC-2025-001\Working Files\Research\Questionnaires\Final Version - Frozen and Canned - English and French\"/>
    </mc:Choice>
  </mc:AlternateContent>
  <xr:revisionPtr revIDLastSave="0" documentId="13_ncr:1_{4804A014-1153-4627-8E26-E28357110217}" xr6:coauthVersionLast="47" xr6:coauthVersionMax="47" xr10:uidLastSave="{00000000-0000-0000-0000-000000000000}"/>
  <workbookProtection workbookAlgorithmName="SHA-512" workbookHashValue="D0QZDQ0sYyJfe85HGqbiu/WpT6qUMHXfanEpZ0jd85p/bi+znw0cVIEqInEm1Fds+V3InPmxnASsmDQ6AdmO1A==" workbookSaltValue="xw2YvHMyXn7G0cq5OiqFzA==" workbookSpinCount="100000" lockStructure="1"/>
  <bookViews>
    <workbookView xWindow="885" yWindow="300" windowWidth="27615" windowHeight="14925"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 name="DB" sheetId="34" state="hidden" r:id="rId9"/>
    <sheet name="DBImpact" sheetId="35" state="hidden" r:id="rId10"/>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AddPro!$B$1:$L$63</definedName>
    <definedName name="_xlnm.Print_Area" localSheetId="4">AddPub!$B$1:$L$63</definedName>
    <definedName name="_xlnm.Print_Area" localSheetId="7">Confirm!$B$1:$L$28</definedName>
    <definedName name="_xlnm.Print_Area" localSheetId="2">Info!$B$1:$L$36</definedName>
    <definedName name="_xlnm.Print_Area" localSheetId="1">Intro!$B$1:$L$107</definedName>
    <definedName name="_xlnm.Print_Area" localSheetId="5">Pro!$B$1:$L$105</definedName>
    <definedName name="_xlnm.Print_Area" localSheetId="3">Public!$B$1:$L$316</definedName>
    <definedName name="_xlnm.Print_Titles" localSheetId="6">AddPro!$1:$8</definedName>
    <definedName name="_xlnm.Print_Titles" localSheetId="4">AddPub!$1:$8</definedName>
    <definedName name="_xlnm.Print_Titles" localSheetId="7">Confirm!$1:$8</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3" l="1"/>
  <c r="D29" i="23"/>
  <c r="P51" i="24"/>
  <c r="O51" i="24"/>
  <c r="P50" i="24"/>
  <c r="O50" i="24"/>
  <c r="D25" i="23"/>
  <c r="D24" i="23"/>
  <c r="E49" i="24"/>
  <c r="B7" i="33" l="1"/>
  <c r="B7" i="32"/>
  <c r="B7" i="27"/>
  <c r="B11" i="30"/>
  <c r="B11" i="26"/>
  <c r="P52" i="24"/>
  <c r="O52" i="24"/>
  <c r="D26" i="23"/>
  <c r="D27" i="23"/>
  <c r="H9" i="35"/>
  <c r="G9" i="35"/>
  <c r="F9" i="35"/>
  <c r="E9" i="35"/>
  <c r="D9" i="35"/>
  <c r="I6" i="35"/>
  <c r="H6" i="35"/>
  <c r="G6" i="35"/>
  <c r="F6" i="35"/>
  <c r="E6" i="35"/>
  <c r="D6" i="35"/>
  <c r="C6" i="35"/>
  <c r="C9" i="35" s="1"/>
  <c r="F22" i="34"/>
  <c r="F23" i="34" s="1"/>
  <c r="E22" i="34"/>
  <c r="F21" i="34"/>
  <c r="E21" i="34"/>
  <c r="F17" i="34"/>
  <c r="E17" i="34"/>
  <c r="F16" i="34"/>
  <c r="E16" i="34"/>
  <c r="F12" i="34"/>
  <c r="E12" i="34"/>
  <c r="F11" i="34"/>
  <c r="E11" i="34"/>
  <c r="D22" i="34"/>
  <c r="D21" i="34"/>
  <c r="D17" i="34"/>
  <c r="D16" i="34"/>
  <c r="D12" i="34"/>
  <c r="D11" i="34"/>
  <c r="C5" i="34"/>
  <c r="D18" i="34" l="1"/>
  <c r="F18" i="34"/>
  <c r="D23" i="34"/>
  <c r="E23" i="34"/>
  <c r="E18" i="34"/>
  <c r="E13" i="34"/>
  <c r="D13" i="34"/>
  <c r="F13" i="34"/>
  <c r="B104" i="24" l="1"/>
  <c r="P49" i="24" l="1"/>
  <c r="O49" i="24"/>
  <c r="J11" i="33"/>
  <c r="F37" i="30" l="1"/>
  <c r="G37" i="30"/>
  <c r="E37" i="30"/>
  <c r="B25" i="30" l="1"/>
  <c r="B24" i="30"/>
  <c r="D13" i="27" l="1"/>
  <c r="D13" i="32" s="1"/>
  <c r="E13" i="27"/>
  <c r="E13" i="32" s="1"/>
  <c r="B6" i="25"/>
  <c r="B18" i="33"/>
  <c r="B6" i="24"/>
  <c r="B306" i="26"/>
  <c r="O47" i="24"/>
  <c r="B303" i="26"/>
  <c r="B94" i="30" l="1"/>
  <c r="B82" i="30"/>
  <c r="B70" i="30"/>
  <c r="B58" i="30"/>
  <c r="B24" i="27"/>
  <c r="B24" i="32" s="1"/>
  <c r="B34" i="27"/>
  <c r="B34" i="32" s="1"/>
  <c r="B44" i="27"/>
  <c r="B44" i="32" s="1"/>
  <c r="B54" i="27"/>
  <c r="B54" i="32" s="1"/>
  <c r="B172" i="26"/>
  <c r="B182" i="26"/>
  <c r="B192" i="26"/>
  <c r="B202" i="26"/>
  <c r="B212" i="26"/>
  <c r="B222" i="26"/>
  <c r="B232" i="26"/>
  <c r="B242" i="26"/>
  <c r="B252" i="26"/>
  <c r="B262" i="26"/>
  <c r="C117" i="26"/>
  <c r="C113" i="26"/>
  <c r="C109" i="26"/>
  <c r="C105" i="26"/>
  <c r="C101" i="26"/>
  <c r="C97" i="26"/>
  <c r="C93" i="26"/>
  <c r="C89" i="26"/>
  <c r="C81" i="26"/>
  <c r="B62" i="26"/>
  <c r="C85" i="26"/>
  <c r="B71" i="26"/>
  <c r="B70" i="26"/>
  <c r="B69" i="26"/>
  <c r="B68" i="26"/>
  <c r="B67" i="26"/>
  <c r="B66" i="26"/>
  <c r="B65" i="26"/>
  <c r="B64" i="26"/>
  <c r="B63" i="26"/>
  <c r="B9" i="33"/>
  <c r="B9" i="32"/>
  <c r="B13" i="30"/>
  <c r="B2" i="30"/>
  <c r="B2" i="32" s="1"/>
  <c r="B9" i="27"/>
  <c r="B273" i="26"/>
  <c r="B122" i="26"/>
  <c r="B155" i="26"/>
  <c r="B60" i="26"/>
  <c r="B13" i="26"/>
  <c r="D23" i="25" l="1"/>
  <c r="B93" i="24"/>
  <c r="B75" i="24"/>
  <c r="B65" i="24"/>
  <c r="B59" i="24"/>
  <c r="B53" i="24"/>
  <c r="B23" i="24"/>
  <c r="B5" i="24"/>
  <c r="B5" i="25" s="1"/>
  <c r="C8" i="23" l="1"/>
  <c r="C6" i="23"/>
  <c r="P47" i="24" s="1"/>
  <c r="B13" i="33"/>
  <c r="B49" i="24" l="1"/>
  <c r="B47" i="24" l="1"/>
  <c r="P23" i="25"/>
  <c r="O23" i="25"/>
  <c r="E15" i="33" l="1"/>
  <c r="F15" i="33"/>
  <c r="G15" i="33"/>
  <c r="H15" i="33"/>
  <c r="I15" i="33"/>
  <c r="E16" i="33"/>
  <c r="F16" i="33"/>
  <c r="G16" i="33"/>
  <c r="H16" i="33"/>
  <c r="I16" i="33"/>
  <c r="I73" i="26"/>
  <c r="E8" i="34" s="1"/>
  <c r="J73" i="26"/>
  <c r="F8" i="34" s="1"/>
  <c r="H73" i="26"/>
  <c r="D8" i="34" s="1"/>
  <c r="I72" i="26"/>
  <c r="J72" i="26"/>
  <c r="H72" i="26"/>
  <c r="G24" i="30" l="1"/>
  <c r="F7" i="34"/>
  <c r="F24" i="30"/>
  <c r="E7" i="34"/>
  <c r="E24" i="30"/>
  <c r="D7" i="34"/>
  <c r="P276" i="26"/>
  <c r="O276" i="26"/>
  <c r="C79" i="26" l="1"/>
  <c r="O39" i="30"/>
  <c r="F161" i="26" l="1"/>
  <c r="O158" i="26"/>
  <c r="P158" i="26"/>
  <c r="E161" i="26"/>
  <c r="B162" i="26"/>
  <c r="B158" i="26" l="1"/>
  <c r="P152" i="26"/>
  <c r="P125" i="26"/>
  <c r="P77" i="26"/>
  <c r="P58" i="26"/>
  <c r="P31" i="26"/>
  <c r="P39" i="30"/>
  <c r="B41" i="30" s="1"/>
  <c r="O152" i="26"/>
  <c r="O125" i="26"/>
  <c r="O77" i="26"/>
  <c r="O58" i="26"/>
  <c r="O31" i="26"/>
  <c r="G31" i="30" l="1"/>
  <c r="F31" i="30"/>
  <c r="E31" i="30"/>
  <c r="G23" i="30"/>
  <c r="G25" i="30" s="1"/>
  <c r="F23" i="30"/>
  <c r="F25" i="30" s="1"/>
  <c r="E23" i="30"/>
  <c r="E25" i="30" s="1"/>
  <c r="D34" i="25" l="1"/>
  <c r="B34" i="25"/>
  <c r="D30" i="25"/>
  <c r="B30" i="25"/>
  <c r="B29" i="25"/>
  <c r="K127" i="26" l="1"/>
  <c r="I127" i="26"/>
  <c r="G127" i="26"/>
  <c r="E127" i="26"/>
  <c r="B127" i="26"/>
  <c r="B125" i="26"/>
  <c r="B6" i="33" l="1"/>
  <c r="B6" i="27"/>
  <c r="B6" i="32"/>
  <c r="B6" i="26"/>
  <c r="B6" i="30"/>
  <c r="F79" i="26"/>
  <c r="B77" i="26"/>
  <c r="B73" i="26" l="1"/>
  <c r="B72" i="26"/>
  <c r="H60" i="26"/>
  <c r="B58" i="26"/>
  <c r="I60" i="26" l="1"/>
  <c r="J60" i="26" s="1"/>
  <c r="B16" i="33" l="1"/>
  <c r="B15" i="33"/>
  <c r="B12" i="33"/>
  <c r="B46" i="30"/>
  <c r="G44" i="30"/>
  <c r="E44" i="30"/>
  <c r="D44" i="30"/>
  <c r="C44" i="30"/>
  <c r="B35" i="30"/>
  <c r="E33" i="30"/>
  <c r="B33" i="30"/>
  <c r="E27" i="30"/>
  <c r="B27" i="30"/>
  <c r="B23" i="30"/>
  <c r="B22" i="30"/>
  <c r="B21" i="30"/>
  <c r="B29" i="30" s="1"/>
  <c r="E19" i="30"/>
  <c r="B19" i="30"/>
  <c r="B16" i="30"/>
  <c r="P10" i="30"/>
  <c r="B10" i="30" s="1"/>
  <c r="B14" i="27"/>
  <c r="B14" i="32" s="1"/>
  <c r="B11" i="27"/>
  <c r="B11" i="32" s="1"/>
  <c r="B290" i="26"/>
  <c r="B276" i="26"/>
  <c r="B152" i="26"/>
  <c r="J33" i="26"/>
  <c r="F33" i="26"/>
  <c r="C33" i="26"/>
  <c r="B31" i="26"/>
  <c r="B16" i="26"/>
  <c r="B10" i="26"/>
  <c r="B9" i="26"/>
  <c r="B9" i="30" s="1"/>
  <c r="B8" i="26"/>
  <c r="B8" i="30" s="1"/>
  <c r="B21" i="25"/>
  <c r="L19" i="25"/>
  <c r="K19" i="25"/>
  <c r="J19" i="25"/>
  <c r="I19" i="25"/>
  <c r="H19" i="25"/>
  <c r="G19" i="25"/>
  <c r="F19" i="25"/>
  <c r="E19" i="25"/>
  <c r="D19" i="25"/>
  <c r="B19" i="25"/>
  <c r="B15" i="25"/>
  <c r="B12" i="25"/>
  <c r="B10" i="25"/>
  <c r="L8" i="25"/>
  <c r="K8" i="25"/>
  <c r="J8" i="25"/>
  <c r="I8" i="25"/>
  <c r="H8" i="25"/>
  <c r="G8" i="25"/>
  <c r="F8" i="25"/>
  <c r="E8" i="25"/>
  <c r="D8" i="25"/>
  <c r="B8" i="25"/>
  <c r="B4" i="25"/>
  <c r="L102" i="24"/>
  <c r="K102" i="24"/>
  <c r="J102" i="24"/>
  <c r="I102" i="24"/>
  <c r="H102" i="24"/>
  <c r="G102" i="24"/>
  <c r="F102" i="24"/>
  <c r="E102" i="24"/>
  <c r="C102" i="24"/>
  <c r="B102" i="24"/>
  <c r="B97" i="24"/>
  <c r="B99" i="24"/>
  <c r="B96" i="24"/>
  <c r="B95" i="24"/>
  <c r="L93" i="24"/>
  <c r="K93" i="24"/>
  <c r="J93" i="24"/>
  <c r="I93" i="24"/>
  <c r="H93" i="24"/>
  <c r="G93" i="24"/>
  <c r="F93" i="24"/>
  <c r="E93" i="24"/>
  <c r="C93" i="24"/>
  <c r="B90" i="24"/>
  <c r="B85" i="24"/>
  <c r="B83" i="24"/>
  <c r="B81" i="24"/>
  <c r="B79" i="24"/>
  <c r="B77" i="24"/>
  <c r="B71" i="24"/>
  <c r="B69" i="24"/>
  <c r="B67" i="24"/>
  <c r="B61" i="24"/>
  <c r="L59" i="24"/>
  <c r="K59" i="24"/>
  <c r="J59" i="24"/>
  <c r="I59" i="24"/>
  <c r="H59" i="24"/>
  <c r="G59" i="24"/>
  <c r="F59" i="24"/>
  <c r="E59" i="24"/>
  <c r="C59" i="24"/>
  <c r="P55" i="24"/>
  <c r="O55" i="24"/>
  <c r="L53" i="24"/>
  <c r="K53" i="24"/>
  <c r="J53" i="24"/>
  <c r="I53" i="24"/>
  <c r="H53" i="24"/>
  <c r="G53" i="24"/>
  <c r="F53" i="24"/>
  <c r="E53" i="24"/>
  <c r="C53" i="24"/>
  <c r="B45" i="24"/>
  <c r="B42" i="24"/>
  <c r="P27" i="24"/>
  <c r="O27" i="24"/>
  <c r="B25" i="24"/>
  <c r="L23" i="24"/>
  <c r="K23" i="24"/>
  <c r="J23" i="24"/>
  <c r="I23" i="24"/>
  <c r="H23" i="24"/>
  <c r="G23" i="24"/>
  <c r="F23" i="24"/>
  <c r="E23" i="24"/>
  <c r="C23" i="24"/>
  <c r="B36" i="30" l="1"/>
  <c r="B30" i="30"/>
  <c r="B31" i="30"/>
  <c r="B37" i="30"/>
  <c r="B4" i="32"/>
  <c r="B4" i="33"/>
  <c r="B4" i="30"/>
  <c r="B4" i="27"/>
  <c r="B4" i="26"/>
  <c r="C27" i="24"/>
  <c r="D55" i="24"/>
  <c r="F19" i="30"/>
  <c r="G19" i="30" s="1"/>
  <c r="F27" i="30"/>
  <c r="G27" i="30" s="1"/>
  <c r="F33" i="30"/>
  <c r="G33" i="30" s="1"/>
  <c r="B5" i="30" l="1"/>
  <c r="B5" i="33"/>
  <c r="B5" i="27"/>
  <c r="B5" i="32"/>
  <c r="B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CF530A3C-205B-4E65-BF54-A75D1712091F}">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tc={56817C85-5786-49E5-A39E-4350D76F8E2C}</author>
  </authors>
  <commentList>
    <comment ref="O1" authorId="0" shapeId="0" xr:uid="{56817C85-5786-49E5-A39E-4350D76F8E2C}">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<sst xmlns="http://schemas.openxmlformats.org/spreadsheetml/2006/main" count="439" uniqueCount="343">
  <si>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</si>
  <si>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</si>
  <si>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</si>
  <si>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</si>
  <si>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</si>
  <si>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</si>
  <si>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</si>
  <si>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</si>
  <si>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</si>
  <si>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</si>
  <si>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</si>
  <si>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</si>
  <si>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</si>
  <si>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</si>
  <si>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</si>
  <si>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</si>
  <si>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</si>
  <si>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</si>
  <si>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</si>
  <si>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</si>
  <si>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</si>
  <si>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</si>
  <si>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</si>
  <si>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</si>
  <si>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</si>
  <si>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</si>
  <si>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</si>
  <si>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</si>
  <si>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</si>
  <si>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</si>
  <si>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</si>
  <si>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</si>
  <si>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</si>
  <si>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</si>
  <si>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</si>
  <si>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</si>
  <si>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</si>
  <si>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CUSTOMS TARIFF</t>
  </si>
  <si>
    <t>TARIF DES DOUANES</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</si>
  <si>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</si>
  <si>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</si>
  <si>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</si>
  <si>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</si>
  <si>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</si>
  <si>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</si>
  <si>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</si>
  <si>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</si>
  <si>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</si>
  <si>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</si>
  <si>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</si>
  <si>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</si>
  <si>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</si>
  <si>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</si>
  <si>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</si>
  <si>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</si>
  <si>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</si>
  <si>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</si>
  <si>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</si>
  <si>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</si>
  <si>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</si>
  <si>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</si>
  <si>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</si>
  <si>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</si>
  <si>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</si>
  <si>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</si>
  <si>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</si>
  <si>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</si>
  <si>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</si>
  <si>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</si>
  <si>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</si>
  <si>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</si>
  <si>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</si>
  <si>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</si>
  <si>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</si>
  <si>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</si>
  <si>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</si>
  <si>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</si>
  <si>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</si>
  <si>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</si>
  <si>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</si>
  <si>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</si>
  <si>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</si>
  <si>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</si>
  <si>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</si>
  <si>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</si>
  <si>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</si>
  <si>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</si>
  <si>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</si>
  <si>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</si>
  <si>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</si>
  <si>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</si>
  <si>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</si>
  <si>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</si>
  <si>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</si>
  <si>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</si>
  <si>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</si>
  <si>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</si>
  <si>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</si>
  <si>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</si>
  <si>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</si>
  <si>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</si>
  <si>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</si>
  <si>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</si>
  <si>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</si>
  <si>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</si>
  <si>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</si>
  <si>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</si>
  <si>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</si>
  <si>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</si>
  <si>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</si>
  <si>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</si>
  <si>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</si>
  <si>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</si>
  <si>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</si>
  <si>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</si>
  <si>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</si>
  <si>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</si>
  <si>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</si>
  <si>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</si>
  <si>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</si>
  <si>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</si>
  <si>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</si>
  <si>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</si>
  <si>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</si>
  <si>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</si>
  <si>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</si>
  <si>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</si>
  <si>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</si>
  <si>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</si>
  <si>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</si>
  <si>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</si>
  <si>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</si>
  <si>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</si>
  <si>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</si>
  <si>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</si>
  <si>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</si>
  <si>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</si>
  <si>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</si>
  <si>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</si>
  <si>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</si>
  <si>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</si>
  <si>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</si>
  <si>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</si>
  <si>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</si>
  <si>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</si>
  <si>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</si>
  <si>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</si>
  <si>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</si>
  <si>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</si>
  <si>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</si>
  <si>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</si>
  <si>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</si>
  <si>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</si>
  <si>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</si>
  <si>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</si>
  <si>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</si>
  <si>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</si>
  <si>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</si>
  <si>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</si>
  <si>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</si>
  <si>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</si>
  <si>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</si>
  <si>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</si>
  <si>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</si>
  <si>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</si>
  <si>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</si>
  <si>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Union Name (In English and French, if applicable)</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</si>
  <si>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</si>
  <si>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</si>
  <si>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</si>
  <si>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</si>
  <si>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</si>
  <si>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</si>
  <si>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</si>
  <si>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</si>
  <si>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</si>
  <si>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</si>
  <si>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</si>
  <si>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</si>
  <si>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</si>
  <si>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</si>
  <si>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</si>
  <si>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</si>
  <si>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</si>
  <si>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</si>
  <si>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</si>
  <si>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</si>
  <si>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</si>
  <si>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HS Codes</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</si>
  <si>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</si>
  <si>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</si>
  <si>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</si>
  <si>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</si>
  <si>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</si>
  <si>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</si>
  <si>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</si>
  <si>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</si>
  <si>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</si>
  <si>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</si>
  <si>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Subject countries</t>
  </si>
  <si>
    <t>Analyst 1</t>
  </si>
  <si>
    <t>Analyst 2</t>
  </si>
  <si>
    <t>Additional Product Info</t>
  </si>
  <si>
    <t>Important notes for formatting</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</si>
  <si>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</si>
  <si>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</si>
  <si>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</si>
  <si>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</si>
  <si>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</si>
  <si>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</si>
  <si>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</si>
  <si>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</si>
  <si>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</si>
  <si>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</si>
  <si>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</si>
  <si>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</si>
  <si>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</si>
  <si>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</si>
  <si>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</si>
  <si>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</si>
  <si>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</si>
  <si>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</si>
  <si>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</si>
  <si>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</si>
  <si>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</si>
  <si>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</si>
  <si>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</si>
  <si>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</si>
  <si>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</si>
  <si>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</si>
  <si>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</si>
  <si>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</si>
  <si>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</si>
  <si>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</si>
  <si>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</si>
  <si>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</si>
  <si>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</si>
  <si>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Intro, Confirm</t>
  </si>
  <si>
    <t>No</t>
  </si>
  <si>
    <t>Non</t>
  </si>
  <si>
    <t>Drop down lists (MODIFY AS PER CASE SPECIFICS)</t>
  </si>
  <si>
    <t>If no, explain.</t>
  </si>
  <si>
    <t>Si non, expliquez.</t>
  </si>
  <si>
    <t>DEVEZ-VOUS REMPLIR CE QUESTIONNAIRE?</t>
  </si>
  <si>
    <t>Section locale du syndicat ou unité de négociation</t>
  </si>
  <si>
    <t>Section locale du syndicat</t>
  </si>
  <si>
    <t>des pays sujets</t>
  </si>
  <si>
    <t>les pays sujets</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</si>
  <si>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</si>
  <si>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Sélectionnez oui ou non</t>
  </si>
  <si>
    <t>Les questions suivantes font référence aux marchandises comme définies dans la description du produit de l'onglet Intro.</t>
  </si>
  <si>
    <t>Tab and Question</t>
  </si>
  <si>
    <t>Onglet et question</t>
  </si>
  <si>
    <t>dumping</t>
  </si>
  <si>
    <t>le dumping</t>
  </si>
  <si>
    <t>Difference (correct if not zero)</t>
  </si>
  <si>
    <t>Total - Public tab, Question 3</t>
  </si>
  <si>
    <t>Total - onglet Public, Question 3</t>
  </si>
  <si>
    <t>Différence (corrigez si le résultat n'est pas zéro)</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</si>
  <si>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</si>
  <si>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</si>
  <si>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</si>
  <si>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</si>
  <si>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</si>
  <si>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</si>
  <si>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Nombre d'employés syndiqués impliqués dans le processus de production</t>
  </si>
  <si>
    <t>Nombre d'heures travaillées par ces employés</t>
  </si>
  <si>
    <t>Salaires payés à ces employés</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</si>
  <si>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</si>
  <si>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hiddenc</t>
  </si>
  <si>
    <t>https://www.cbsa-asfc.gc.ca/sima-lmsi/mif-mev/mif-mev-stats-eng.html</t>
  </si>
  <si>
    <t>https://www.cbsa-asfc.gc.ca/sima-lmsi/mif-mev/mif-mev-stats-fra.html</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</si>
  <si>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</si>
  <si>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The goods are commonly classified in the Customs Tariff under the following Harmonized Commodity Description and Coding System (HS) numbers:</t>
  </si>
  <si>
    <t>vegetable goods</t>
  </si>
  <si>
    <t>produits de légumes</t>
  </si>
  <si>
    <t>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t>
  </si>
  <si>
    <t>December 31</t>
  </si>
  <si>
    <t>31 décembre</t>
  </si>
  <si>
    <t>Jan-Mar 2025</t>
  </si>
  <si>
    <t>janv.-mars 2025</t>
  </si>
  <si>
    <t>Jan-Mar 2026</t>
  </si>
  <si>
    <t>janv.-mars 2026</t>
  </si>
  <si>
    <t>Thy Dao</t>
  </si>
  <si>
    <t>thy.dao@tribunal.gc.ca</t>
  </si>
  <si>
    <t>613-558-6438</t>
  </si>
  <si>
    <t>Josée St-Amand</t>
  </si>
  <si>
    <t>josee.st-amand@tribunal.gc.ca</t>
  </si>
  <si>
    <t>613-558-8439</t>
  </si>
  <si>
    <t>GC-2025-001</t>
  </si>
  <si>
    <t>April 10, 2026</t>
  </si>
  <si>
    <t>10 avril 2026</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</si>
  <si>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</si>
  <si>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</si>
  <si>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0710.22.00.10, 0710.21.00.00, 0710.22.00.90, 0710.40.00.00, 0710.80.00.20, 0710.80.00.90, 0710.90.00.00, 2005.40.00.00, 2005.51.90.19, 2005.51.90.90, 2005.59.00.00, 2005.80.00.00, 2005.99.11.00, 2005.99.19.00, 2005.99.20.19, 2005.99.20.99, 2005.99.90.15, 2005.99.90.18, 2005.99.90.19, 2005.99.90.98, 2005.99.90.99</t>
  </si>
  <si>
    <t>Jan. - Mar.  |  janv. - mars</t>
  </si>
  <si>
    <t>Number of members</t>
  </si>
  <si>
    <t>Nombre de membres</t>
  </si>
  <si>
    <t>Number of unionized workplaces</t>
  </si>
  <si>
    <t>Nombre de lieux de travail syndiqués</t>
  </si>
  <si>
    <t>Number of employees</t>
  </si>
  <si>
    <t>Nombre d'employés</t>
  </si>
  <si>
    <t>Total - Number of employees</t>
  </si>
  <si>
    <t>Total - Nombre d'employés</t>
  </si>
  <si>
    <t>Hours worked (000)</t>
  </si>
  <si>
    <t>Nombre d'heures travaillées (000)</t>
  </si>
  <si>
    <t>Total - Hours worked (000)</t>
  </si>
  <si>
    <t>Total - Nombre d'heures travaillées (000)</t>
  </si>
  <si>
    <t>Wages ($000)</t>
  </si>
  <si>
    <t>Salaires (000 $)</t>
  </si>
  <si>
    <t>Total - Wages ($000)</t>
  </si>
  <si>
    <t>Total - Salaires (000 $)</t>
  </si>
  <si>
    <t>Source: Reply to CITT questionnaire.  |  Réponse au questionnaire du TCCE.</t>
  </si>
  <si>
    <t>Bargaining concessions  |  Concessions de négociation</t>
  </si>
  <si>
    <t>Layoffs and reduced hours  |  Licenciements et réduction des heures</t>
  </si>
  <si>
    <t>Strikes and other job actions  |  Grèves et autres actions syndicales</t>
  </si>
  <si>
    <t>Hiring practices  |  Pratiques d'embauche</t>
  </si>
  <si>
    <t>Wages  |  Salaires</t>
  </si>
  <si>
    <t>Quality of employment  |  Qualité de l'emploi</t>
  </si>
  <si>
    <t>Employment benefits  |  Avantages en matière d'emploi</t>
  </si>
  <si>
    <t>Community impact  |  Incidence sur la communauté</t>
  </si>
  <si>
    <t>Workplace conditions  |  Conditions de travail</t>
  </si>
  <si>
    <t>Employee well-being  |  Bien-être des employés</t>
  </si>
  <si>
    <t>Other factors  |  Autres facteurs ¹</t>
  </si>
  <si>
    <t>The Canadian International Trade Tribunal (the Tribunal) is conducting a safeguard inquiry to determine whether certain vegetable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2026-0209.
Your firm's knowledge and experience would aid the Tribunal in the proper conduct of its safeguard inquiry by helping it better understand the Canadian market for certain vegetable goods. The Tribunal therefore requests a response to this questionnaire from your firm.</t>
  </si>
  <si>
    <t>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t>
  </si>
  <si>
    <t>Le Tribunal canadien du commerce extérieur (le Tribunal) mène une enquête de sauvegarde afin de déterminer si certains produits de légumes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2026-0209,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de légumes. Le Tribunal demande donc à votre entreprise de répondre à ce questionnaire.</t>
  </si>
  <si>
    <t>Yes, canned goods only.</t>
  </si>
  <si>
    <t>Yes, frozen goods only.</t>
  </si>
  <si>
    <t>Yes, both canned and frozen goods.</t>
  </si>
  <si>
    <t>Oui, marchandises en conserve seulement.</t>
  </si>
  <si>
    <t>Oui, marchandises congelées seulement.</t>
  </si>
  <si>
    <t>Oui, marchandises en conserve et congelées.</t>
  </si>
  <si>
    <t>Information in this questionnaire should be provided for FROZEN GOODS only</t>
  </si>
  <si>
    <t>Toute information dans ce questionnaire se rapporte aux MARCHANDISES CONGELÉES seulement</t>
  </si>
  <si>
    <t>Confirm that all data reported in this questionnaire pertain to the frozen goods as defined in the "Intro" tab.</t>
  </si>
  <si>
    <t>Confirmez que toutes les données déclarées dans ce questionnaire concernent les marchandises congelées telles que définies dans l’onglet « Intro ».</t>
  </si>
  <si>
    <t>Select an answer</t>
  </si>
  <si>
    <t>Sélectionnez une réponse</t>
  </si>
  <si>
    <t>Confirm tab</t>
  </si>
  <si>
    <t>Yes</t>
  </si>
  <si>
    <t>Oui</t>
  </si>
  <si>
    <t>FROZEN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</si>
</sst>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quot;-&quot;"/>
    <numFmt numFmtId="167" formatCode="#,##0;\(#,##0\);\-"/>
    <numFmt numFmtId="168" formatCode="&quot;$&quot;#,##0_);[Red]\(&quot;$&quot;#,##0\)"/>
  </numFmts>
  <fonts count="36"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sz val="9"/>
      <color indexed="81"/>
      <name val="Tahoma"/>
      <family val="2"/>
    </font>
    <font>
      <sz val="10"/>
      <color theme="1"/>
      <name val="Calibri"/>
      <family val="2"/>
      <scheme val="minor"/>
    </font>
    <font>
      <sz val="10"/>
      <color rgb="FFFF0000"/>
      <name val="Calibri"/>
      <family val="2"/>
      <scheme val="minor"/>
    </font>
    <font>
      <b/>
      <u/>
      <sz val="10"/>
      <color theme="1"/>
      <name val="Calibri"/>
      <family val="2"/>
      <scheme val="minor"/>
    </font>
    <font>
      <b/>
      <sz val="10"/>
      <name val="Calibri"/>
      <family val="2"/>
      <scheme val="minor"/>
    </font>
    <font>
      <b/>
      <sz val="10"/>
      <color theme="1"/>
      <name val="Calibri"/>
      <family val="2"/>
      <scheme val="minor"/>
    </font>
    <font>
      <sz val="10"/>
      <name val="Times New Roman"/>
      <family val="1"/>
    </font>
    <font>
      <b/>
      <u/>
      <sz val="10"/>
      <name val="Calibri"/>
      <family val="2"/>
      <scheme val="minor"/>
    </font>
    <font>
      <sz val="10"/>
      <name val="Calibri"/>
      <family val="2"/>
      <scheme val="minor"/>
    </font>
    <font>
      <u/>
      <sz val="10"/>
      <name val="Calibri"/>
      <family val="2"/>
      <scheme val="minor"/>
    </font>
    <font>
      <b/>
      <sz val="10"/>
      <color indexed="8"/>
      <name val="Calibri"/>
      <family val="2"/>
      <scheme val="minor"/>
    </font>
    <font>
      <sz val="10"/>
      <color indexed="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xf numFmtId="0" fontId="30" fillId="0" borderId="0"/>
  </cellStyleXfs>
  <cellXfs count="394">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7" fillId="7"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7" fillId="7" borderId="0" xfId="0" applyFont="1" applyFill="1"/>
    <xf numFmtId="0" fontId="7" fillId="0" borderId="0" xfId="0" applyFont="1"/>
    <xf numFmtId="0" fontId="7" fillId="7" borderId="0" xfId="0" applyFont="1" applyFill="1" applyAlignment="1">
      <alignment wrapText="1"/>
    </xf>
    <xf numFmtId="49" fontId="7" fillId="0" borderId="0" xfId="0" quotePrefix="1" applyNumberFormat="1" applyFont="1" applyAlignment="1">
      <alignment vertical="top"/>
    </xf>
    <xf numFmtId="0" fontId="7" fillId="7" borderId="0" xfId="0" applyFont="1" applyFill="1" applyAlignment="1">
      <alignment vertical="top" wrapText="1"/>
    </xf>
    <xf numFmtId="0" fontId="17" fillId="7" borderId="0" xfId="0" applyFont="1" applyFill="1" applyAlignment="1">
      <alignment vertical="top"/>
    </xf>
    <xf numFmtId="0" fontId="17" fillId="0" borderId="0" xfId="0" applyFont="1"/>
    <xf numFmtId="0" fontId="7" fillId="0" borderId="0" xfId="0" applyFont="1" applyAlignment="1">
      <alignment horizontal="left"/>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3" fillId="0" borderId="0" xfId="0" applyFont="1"/>
    <xf numFmtId="0" fontId="19" fillId="8" borderId="0" xfId="0" applyFont="1" applyFill="1" applyAlignment="1">
      <alignment vertical="center"/>
    </xf>
    <xf numFmtId="0" fontId="7" fillId="2" borderId="7" xfId="0" applyFont="1" applyFill="1" applyBorder="1" applyAlignment="1">
      <alignment vertical="top"/>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5" fontId="11" fillId="5" borderId="13" xfId="2" applyNumberFormat="1" applyFont="1" applyFill="1" applyBorder="1" applyAlignment="1" applyProtection="1">
      <alignment vertical="top" wrapText="1"/>
    </xf>
    <xf numFmtId="0" fontId="12" fillId="6" borderId="13" xfId="0" applyFont="1" applyFill="1" applyBorder="1" applyAlignment="1">
      <alignment horizontal="center" wrapText="1"/>
    </xf>
    <xf numFmtId="0" fontId="12" fillId="6" borderId="13" xfId="0" applyFont="1" applyFill="1" applyBorder="1" applyAlignment="1">
      <alignment horizontal="center" vertical="top" wrapText="1"/>
    </xf>
    <xf numFmtId="165"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7" fillId="0" borderId="0" xfId="0" quotePrefix="1" applyFont="1" applyAlignment="1">
      <alignment vertical="top"/>
    </xf>
    <xf numFmtId="0" fontId="7" fillId="0" borderId="0" xfId="0" applyFont="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165" fontId="23" fillId="5" borderId="33" xfId="2" applyNumberFormat="1" applyFont="1" applyFill="1" applyBorder="1" applyAlignment="1" applyProtection="1">
      <alignment horizontal="righ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9" fillId="0" borderId="0" xfId="0" applyFont="1" applyAlignment="1">
      <alignment horizontal="left" vertical="top"/>
    </xf>
    <xf numFmtId="165" fontId="13" fillId="4" borderId="13"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0" fontId="9" fillId="0" borderId="0" xfId="0" applyFont="1" applyFill="1" applyAlignment="1">
      <alignment horizontal="left" vertical="top"/>
    </xf>
    <xf numFmtId="0" fontId="7" fillId="0" borderId="0" xfId="0" applyFont="1" applyFill="1" applyAlignment="1">
      <alignment vertical="top"/>
    </xf>
    <xf numFmtId="0" fontId="13" fillId="4" borderId="13" xfId="1"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7" fillId="10" borderId="0" xfId="0" applyFont="1" applyFill="1" applyAlignment="1">
      <alignment vertical="top"/>
    </xf>
    <xf numFmtId="0" fontId="7" fillId="0" borderId="0" xfId="0" applyFont="1" applyAlignment="1">
      <alignment vertical="top" wrapText="1"/>
    </xf>
    <xf numFmtId="0" fontId="25" fillId="0" borderId="0" xfId="0" applyFont="1"/>
    <xf numFmtId="0" fontId="26" fillId="0" borderId="0" xfId="0" applyFont="1"/>
    <xf numFmtId="0" fontId="27" fillId="0" borderId="0" xfId="0" applyFont="1"/>
    <xf numFmtId="0" fontId="28" fillId="2" borderId="43" xfId="3" applyFont="1" applyFill="1" applyBorder="1"/>
    <xf numFmtId="0" fontId="28" fillId="2" borderId="44" xfId="3" applyFont="1" applyFill="1" applyBorder="1"/>
    <xf numFmtId="0" fontId="28" fillId="2" borderId="45" xfId="3" applyFont="1" applyFill="1" applyBorder="1"/>
    <xf numFmtId="0" fontId="28" fillId="2" borderId="46" xfId="3" applyFont="1" applyFill="1" applyBorder="1"/>
    <xf numFmtId="0" fontId="28" fillId="2" borderId="0" xfId="3" applyFont="1" applyFill="1"/>
    <xf numFmtId="0" fontId="28" fillId="2" borderId="47" xfId="3" applyFont="1" applyFill="1" applyBorder="1"/>
    <xf numFmtId="0" fontId="29" fillId="2" borderId="46" xfId="0" applyFont="1" applyFill="1" applyBorder="1" applyAlignment="1">
      <alignment horizontal="left"/>
    </xf>
    <xf numFmtId="0" fontId="28" fillId="2" borderId="0" xfId="3" applyFont="1" applyFill="1" applyAlignment="1">
      <alignment wrapText="1"/>
    </xf>
    <xf numFmtId="0" fontId="28" fillId="2" borderId="0" xfId="3" applyFont="1" applyFill="1" applyAlignment="1">
      <alignment horizontal="left" wrapText="1"/>
    </xf>
    <xf numFmtId="0" fontId="28" fillId="2" borderId="10" xfId="5" quotePrefix="1" applyFont="1" applyFill="1" applyBorder="1" applyAlignment="1">
      <alignment horizontal="right"/>
    </xf>
    <xf numFmtId="0" fontId="28" fillId="2" borderId="0" xfId="5" quotePrefix="1" applyFont="1" applyFill="1" applyAlignment="1">
      <alignment horizontal="right"/>
    </xf>
    <xf numFmtId="0" fontId="31" fillId="2" borderId="47" xfId="3" applyFont="1" applyFill="1" applyBorder="1"/>
    <xf numFmtId="0" fontId="31" fillId="2" borderId="0" xfId="3" applyFont="1" applyFill="1" applyAlignment="1">
      <alignment horizontal="left" vertical="center" wrapText="1" indent="1"/>
    </xf>
    <xf numFmtId="0" fontId="32" fillId="2" borderId="0" xfId="3" applyFont="1" applyFill="1"/>
    <xf numFmtId="0" fontId="32" fillId="2" borderId="47" xfId="3" applyFont="1" applyFill="1" applyBorder="1"/>
    <xf numFmtId="0" fontId="32" fillId="2" borderId="0" xfId="3" applyFont="1" applyFill="1" applyAlignment="1">
      <alignment horizontal="left" vertical="top"/>
    </xf>
    <xf numFmtId="166" fontId="32" fillId="11" borderId="0" xfId="3" applyNumberFormat="1" applyFont="1" applyFill="1" applyAlignment="1">
      <alignment horizontal="right" vertical="top"/>
    </xf>
    <xf numFmtId="166" fontId="32" fillId="2" borderId="0" xfId="3" applyNumberFormat="1" applyFont="1" applyFill="1" applyAlignment="1">
      <alignment horizontal="right" vertical="top"/>
    </xf>
    <xf numFmtId="166" fontId="32" fillId="2" borderId="0" xfId="3" applyNumberFormat="1" applyFont="1" applyFill="1" applyAlignment="1">
      <alignment horizontal="center" vertical="top"/>
    </xf>
    <xf numFmtId="0" fontId="28" fillId="2" borderId="46" xfId="3" applyFont="1" applyFill="1" applyBorder="1" applyAlignment="1">
      <alignment horizontal="left"/>
    </xf>
    <xf numFmtId="0" fontId="33" fillId="2" borderId="0" xfId="3" applyFont="1" applyFill="1" applyAlignment="1">
      <alignment horizontal="left" vertical="top" indent="1"/>
    </xf>
    <xf numFmtId="0" fontId="32" fillId="2" borderId="0" xfId="3" applyFont="1" applyFill="1" applyAlignment="1" applyProtection="1">
      <alignment horizontal="right" vertical="top"/>
      <protection locked="0"/>
    </xf>
    <xf numFmtId="0" fontId="32" fillId="2" borderId="0" xfId="3" applyFont="1" applyFill="1" applyAlignment="1" applyProtection="1">
      <alignment horizontal="center" vertical="top"/>
      <protection locked="0"/>
    </xf>
    <xf numFmtId="0" fontId="34" fillId="2" borderId="0" xfId="0" applyFont="1" applyFill="1"/>
    <xf numFmtId="0" fontId="25" fillId="2" borderId="0" xfId="0" applyFont="1" applyFill="1" applyAlignment="1">
      <alignment horizontal="left" indent="2"/>
    </xf>
    <xf numFmtId="167" fontId="32" fillId="11" borderId="0" xfId="0" applyNumberFormat="1" applyFont="1" applyFill="1" applyAlignment="1">
      <alignment horizontal="right"/>
    </xf>
    <xf numFmtId="167" fontId="32" fillId="10" borderId="0" xfId="0" applyNumberFormat="1" applyFont="1" applyFill="1" applyAlignment="1">
      <alignment horizontal="right"/>
    </xf>
    <xf numFmtId="0" fontId="34" fillId="2" borderId="0" xfId="0" applyFont="1" applyFill="1" applyAlignment="1">
      <alignment horizontal="left" indent="1"/>
    </xf>
    <xf numFmtId="167" fontId="28" fillId="10" borderId="11" xfId="0" applyNumberFormat="1" applyFont="1" applyFill="1" applyBorder="1" applyAlignment="1">
      <alignment horizontal="right"/>
    </xf>
    <xf numFmtId="168" fontId="32" fillId="2" borderId="0" xfId="3" applyNumberFormat="1" applyFont="1" applyFill="1" applyAlignment="1">
      <alignment horizontal="left" vertical="top" indent="2"/>
    </xf>
    <xf numFmtId="0" fontId="32" fillId="2" borderId="0" xfId="3" applyFont="1" applyFill="1" applyAlignment="1">
      <alignment horizontal="right" vertical="top"/>
    </xf>
    <xf numFmtId="0" fontId="32" fillId="2" borderId="0" xfId="3" applyFont="1" applyFill="1" applyAlignment="1">
      <alignment horizontal="center" vertical="top"/>
    </xf>
    <xf numFmtId="168" fontId="32" fillId="2" borderId="0" xfId="3" applyNumberFormat="1" applyFont="1" applyFill="1" applyAlignment="1">
      <alignment horizontal="left" vertical="top" wrapText="1" indent="2"/>
    </xf>
    <xf numFmtId="0" fontId="25" fillId="2" borderId="0" xfId="0" applyFont="1" applyFill="1" applyAlignment="1">
      <alignment horizontal="left" wrapText="1" indent="2"/>
    </xf>
    <xf numFmtId="0" fontId="32" fillId="2" borderId="0" xfId="3" applyFont="1" applyFill="1" applyAlignment="1">
      <alignment horizontal="left"/>
    </xf>
    <xf numFmtId="0" fontId="29" fillId="2" borderId="48" xfId="0" applyFont="1" applyFill="1" applyBorder="1" applyAlignment="1">
      <alignment horizontal="left"/>
    </xf>
    <xf numFmtId="0" fontId="32" fillId="2" borderId="49" xfId="3" applyFont="1" applyFill="1" applyBorder="1" applyAlignment="1">
      <alignment horizontal="left"/>
    </xf>
    <xf numFmtId="0" fontId="32" fillId="2" borderId="49" xfId="3" applyFont="1" applyFill="1" applyBorder="1"/>
    <xf numFmtId="0" fontId="32" fillId="2" borderId="50" xfId="3" applyFont="1" applyFill="1" applyBorder="1"/>
    <xf numFmtId="0" fontId="28" fillId="2" borderId="0" xfId="5" quotePrefix="1" applyFont="1" applyFill="1" applyAlignment="1">
      <alignment horizontal="center"/>
    </xf>
    <xf numFmtId="0" fontId="29" fillId="2" borderId="10" xfId="0" applyFont="1" applyFill="1" applyBorder="1" applyAlignment="1">
      <alignment horizontal="left" wrapText="1" indent="1"/>
    </xf>
    <xf numFmtId="0" fontId="25" fillId="2" borderId="47" xfId="0" applyFont="1" applyFill="1" applyBorder="1"/>
    <xf numFmtId="0" fontId="32" fillId="11" borderId="0" xfId="3" applyFont="1" applyFill="1" applyAlignment="1">
      <alignment horizontal="left" vertical="top"/>
    </xf>
    <xf numFmtId="166" fontId="28" fillId="11" borderId="0" xfId="3" applyNumberFormat="1" applyFont="1" applyFill="1" applyAlignment="1">
      <alignment horizontal="center" vertical="center"/>
    </xf>
    <xf numFmtId="0" fontId="25" fillId="2" borderId="0" xfId="0" applyFont="1" applyFill="1"/>
    <xf numFmtId="0" fontId="25" fillId="2" borderId="0" xfId="0" applyFont="1" applyFill="1" applyAlignment="1">
      <alignment horizontal="left" indent="1"/>
    </xf>
    <xf numFmtId="0" fontId="28" fillId="2" borderId="10" xfId="3" applyFont="1" applyFill="1" applyBorder="1" applyAlignment="1">
      <alignment horizontal="left" vertical="top"/>
    </xf>
    <xf numFmtId="0" fontId="35" fillId="2" borderId="0" xfId="0" applyFont="1" applyFill="1"/>
    <xf numFmtId="0" fontId="5" fillId="0" borderId="0" xfId="0" applyFont="1" applyAlignment="1">
      <alignment vertical="top"/>
    </xf>
    <xf numFmtId="0" fontId="13" fillId="4" borderId="13" xfId="1" applyNumberFormat="1" applyFont="1" applyFill="1" applyBorder="1" applyAlignment="1" applyProtection="1">
      <alignment horizontal="center" vertical="center" wrapText="1"/>
      <protection locked="0"/>
    </xf>
    <xf numFmtId="0" fontId="20" fillId="9" borderId="0" xfId="0" applyFont="1" applyFill="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2" borderId="7"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8" xfId="0" applyFont="1" applyFill="1" applyBorder="1" applyAlignment="1">
      <alignment horizontal="left" vertical="top" wrapText="1" inden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6"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7" fillId="2" borderId="0" xfId="0" applyFont="1" applyFill="1" applyBorder="1" applyAlignment="1">
      <alignment horizontal="left" vertical="top" wrapText="1"/>
    </xf>
    <xf numFmtId="0" fontId="7" fillId="2" borderId="8" xfId="0" applyFont="1" applyFill="1" applyBorder="1" applyAlignment="1">
      <alignment horizontal="left" vertical="top"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2"/>
    </xf>
    <xf numFmtId="0" fontId="13" fillId="6" borderId="15" xfId="1" applyNumberFormat="1" applyFont="1" applyFill="1" applyBorder="1" applyAlignment="1" applyProtection="1">
      <alignment horizontal="left" vertical="center" wrapText="1" indent="2"/>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21" fillId="2" borderId="0" xfId="0" applyFont="1" applyFill="1" applyAlignment="1">
      <alignment horizontal="left" vertical="top"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14" fontId="13" fillId="4" borderId="13" xfId="1" applyNumberFormat="1" applyFont="1" applyFill="1" applyBorder="1" applyAlignment="1" applyProtection="1">
      <alignment horizontal="left" vertical="center" wrapText="1"/>
      <protection locked="0"/>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6" fillId="3" borderId="7" xfId="0" applyFont="1" applyFill="1" applyBorder="1" applyAlignment="1">
      <alignment horizontal="center" vertical="top"/>
    </xf>
    <xf numFmtId="0" fontId="6" fillId="3" borderId="0"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15" fontId="8" fillId="6" borderId="16" xfId="0" applyNumberFormat="1" applyFont="1" applyFill="1" applyBorder="1" applyAlignment="1">
      <alignment horizontal="center" vertical="center" wrapText="1"/>
    </xf>
    <xf numFmtId="15" fontId="8" fillId="6" borderId="17" xfId="0" applyNumberFormat="1" applyFont="1" applyFill="1" applyBorder="1" applyAlignment="1">
      <alignment horizontal="center" vertical="center" wrapText="1"/>
    </xf>
    <xf numFmtId="15" fontId="8" fillId="6" borderId="18" xfId="0" applyNumberFormat="1" applyFont="1" applyFill="1" applyBorder="1" applyAlignment="1">
      <alignment horizontal="center" vertical="center" wrapText="1"/>
    </xf>
    <xf numFmtId="15" fontId="8" fillId="6" borderId="19" xfId="0" applyNumberFormat="1" applyFont="1" applyFill="1" applyBorder="1" applyAlignment="1">
      <alignment horizontal="center" vertical="center" wrapText="1"/>
    </xf>
    <xf numFmtId="15" fontId="8" fillId="6" borderId="0" xfId="0" applyNumberFormat="1" applyFont="1" applyFill="1" applyBorder="1" applyAlignment="1">
      <alignment horizontal="center" vertical="center" wrapText="1"/>
    </xf>
    <xf numFmtId="15" fontId="8" fillId="6" borderId="20" xfId="0" applyNumberFormat="1" applyFont="1" applyFill="1" applyBorder="1" applyAlignment="1">
      <alignment horizontal="center" vertical="center" wrapText="1"/>
    </xf>
    <xf numFmtId="15" fontId="8" fillId="6" borderId="21" xfId="0" applyNumberFormat="1" applyFont="1" applyFill="1" applyBorder="1" applyAlignment="1">
      <alignment horizontal="center" vertical="center" wrapText="1"/>
    </xf>
    <xf numFmtId="15" fontId="8" fillId="6" borderId="22" xfId="0" applyNumberFormat="1" applyFont="1" applyFill="1" applyBorder="1" applyAlignment="1">
      <alignment horizontal="center" vertical="center" wrapText="1"/>
    </xf>
    <xf numFmtId="15" fontId="8" fillId="6" borderId="23" xfId="0" applyNumberFormat="1" applyFont="1" applyFill="1" applyBorder="1" applyAlignment="1">
      <alignment horizontal="center" vertical="center" wrapText="1"/>
    </xf>
    <xf numFmtId="0" fontId="8" fillId="2" borderId="4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8" fillId="10" borderId="5" xfId="0" applyFont="1" applyFill="1" applyBorder="1" applyAlignment="1">
      <alignment horizontal="center" vertical="top" wrapText="1"/>
    </xf>
    <xf numFmtId="0" fontId="8" fillId="10" borderId="10" xfId="0" applyFont="1" applyFill="1" applyBorder="1" applyAlignment="1">
      <alignment horizontal="center" vertical="top" wrapText="1"/>
    </xf>
    <xf numFmtId="0" fontId="8" fillId="10" borderId="6" xfId="0" applyFont="1" applyFill="1" applyBorder="1" applyAlignment="1">
      <alignment horizontal="center" vertical="top" wrapText="1"/>
    </xf>
    <xf numFmtId="0" fontId="13" fillId="4" borderId="13" xfId="1" applyNumberFormat="1" applyFont="1" applyFill="1" applyBorder="1" applyAlignment="1" applyProtection="1">
      <alignment horizontal="center" vertical="center" wrapText="1"/>
      <protection locked="0"/>
    </xf>
    <xf numFmtId="0" fontId="13" fillId="5" borderId="13" xfId="2" applyNumberFormat="1" applyFont="1" applyFill="1" applyBorder="1" applyAlignment="1" applyProtection="1">
      <alignment horizontal="left" vertical="center" wrapText="1"/>
    </xf>
    <xf numFmtId="0" fontId="0" fillId="5" borderId="13" xfId="0" applyFill="1" applyBorder="1" applyAlignment="1">
      <alignment horizontal="left" vertical="center"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8" fillId="6" borderId="13" xfId="0" applyFont="1" applyFill="1" applyBorder="1" applyAlignment="1">
      <alignment horizontal="center" vertical="center" wrapText="1"/>
    </xf>
    <xf numFmtId="0" fontId="12" fillId="2" borderId="24" xfId="0" applyFont="1" applyFill="1" applyBorder="1" applyAlignment="1">
      <alignment horizontal="center" vertical="center"/>
    </xf>
    <xf numFmtId="0" fontId="8" fillId="6" borderId="25" xfId="0" applyFont="1" applyFill="1" applyBorder="1" applyAlignment="1">
      <alignment horizontal="center" vertical="center" wrapText="1"/>
    </xf>
    <xf numFmtId="0" fontId="13" fillId="4" borderId="24" xfId="1" applyNumberFormat="1" applyFont="1" applyFill="1" applyBorder="1" applyAlignment="1" applyProtection="1">
      <alignment horizontal="left" vertical="center" wrapText="1"/>
      <protection locked="0"/>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13" fillId="5" borderId="14" xfId="2" applyNumberFormat="1" applyFont="1" applyFill="1" applyBorder="1" applyAlignment="1" applyProtection="1">
      <alignment horizontal="left" vertical="center" wrapText="1"/>
    </xf>
    <xf numFmtId="0" fontId="0" fillId="5" borderId="27" xfId="0" applyFill="1" applyBorder="1" applyAlignment="1">
      <alignment horizontal="left" vertical="center" wrapText="1"/>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7"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9" fillId="2" borderId="0" xfId="0" applyFont="1" applyFill="1" applyAlignment="1">
      <alignment horizontal="left" vertical="top" wrapText="1"/>
    </xf>
    <xf numFmtId="0" fontId="9" fillId="2" borderId="26" xfId="0" applyFont="1" applyFill="1" applyBorder="1" applyAlignment="1">
      <alignment horizontal="left" vertical="center" wrapText="1"/>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8" fillId="10" borderId="1" xfId="0" applyFont="1" applyFill="1" applyBorder="1" applyAlignment="1">
      <alignment horizontal="center" vertical="top"/>
    </xf>
    <xf numFmtId="0" fontId="8" fillId="10" borderId="9" xfId="0" applyFont="1" applyFill="1" applyBorder="1" applyAlignment="1">
      <alignment horizontal="center" vertical="top"/>
    </xf>
    <xf numFmtId="0" fontId="8" fillId="10" borderId="2" xfId="0" applyFont="1" applyFill="1" applyBorder="1" applyAlignment="1">
      <alignment horizontal="center" vertical="top"/>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4"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9" fillId="2" borderId="24" xfId="0" applyFont="1" applyFill="1" applyBorder="1" applyAlignment="1">
      <alignment horizontal="left" vertical="top" wrapText="1"/>
    </xf>
    <xf numFmtId="0" fontId="9" fillId="2" borderId="13" xfId="0" applyFont="1" applyFill="1" applyBorder="1" applyAlignment="1">
      <alignment horizontal="left" vertical="top" wrapText="1"/>
    </xf>
    <xf numFmtId="0" fontId="7" fillId="2" borderId="13"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8" fillId="2" borderId="24"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2" xfId="0" applyFont="1" applyFill="1" applyBorder="1" applyAlignment="1">
      <alignment horizontal="left" vertical="top" wrapText="1"/>
    </xf>
    <xf numFmtId="0" fontId="6" fillId="3" borderId="7" xfId="0" applyFont="1" applyFill="1" applyBorder="1" applyAlignment="1">
      <alignment horizontal="left" vertical="top"/>
    </xf>
    <xf numFmtId="0" fontId="6" fillId="3" borderId="0"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6" fillId="3" borderId="10" xfId="0" applyFont="1" applyFill="1" applyBorder="1" applyAlignment="1">
      <alignment horizontal="left" vertical="top"/>
    </xf>
    <xf numFmtId="0" fontId="6" fillId="3" borderId="6" xfId="0" applyFont="1" applyFill="1" applyBorder="1" applyAlignment="1">
      <alignment horizontal="left" vertical="top"/>
    </xf>
    <xf numFmtId="0" fontId="8" fillId="10" borderId="5" xfId="0" applyFont="1" applyFill="1" applyBorder="1" applyAlignment="1">
      <alignment horizontal="center" vertical="top"/>
    </xf>
    <xf numFmtId="0" fontId="8" fillId="10" borderId="10" xfId="0" applyFont="1" applyFill="1" applyBorder="1" applyAlignment="1">
      <alignment horizontal="center" vertical="top"/>
    </xf>
    <xf numFmtId="0" fontId="8" fillId="10" borderId="6" xfId="0" applyFont="1" applyFill="1" applyBorder="1" applyAlignment="1">
      <alignment horizontal="center" vertical="top"/>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37"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38" xfId="1" applyNumberFormat="1" applyFont="1" applyFill="1" applyBorder="1" applyAlignment="1" applyProtection="1">
      <alignment vertical="top" wrapText="1"/>
      <protection locked="0"/>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2" xfId="0" applyFont="1" applyBorder="1" applyAlignment="1">
      <alignment vertical="top" wrapText="1"/>
    </xf>
    <xf numFmtId="0" fontId="13" fillId="4" borderId="14" xfId="1" applyNumberFormat="1" applyFont="1" applyFill="1" applyBorder="1" applyAlignment="1" applyProtection="1">
      <alignment horizontal="left" vertical="top" wrapText="1"/>
      <protection locked="0"/>
    </xf>
    <xf numFmtId="0" fontId="13" fillId="4" borderId="41"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28" fillId="2" borderId="10" xfId="0" applyFont="1" applyFill="1" applyBorder="1" applyAlignment="1">
      <alignment horizontal="center"/>
    </xf>
    <xf numFmtId="0" fontId="32" fillId="2" borderId="0" xfId="4" quotePrefix="1" applyFont="1" applyFill="1" applyAlignment="1">
      <alignment horizontal="left" vertical="top" indent="1"/>
    </xf>
  </cellXfs>
  <cellStyles count="6">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 name="Normal_Julie" xfId="5" xr:uid="{CA314CB8-1B9A-48D2-99FB-B5A6031961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0</xdr:row>
      <xdr:rowOff>0</xdr:rowOff>
    </xdr:from>
    <xdr:to>
      <xdr:col>11</xdr:col>
      <xdr:colOff>955675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2D084434-49CF-46C4-88C2-C6B7385E9CD9}"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9:06.09" personId="{2D084434-49CF-46C4-88C2-C6B7385E9CD9}" id="{56817C85-5786-49E5-A39E-4350D76F8E2C}">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30"/>
  <sheetViews>
    <sheetView showGridLines="0" topLeftCell="A20" workbookViewId="0">
      <selection activeCell="C33" sqref="C33"/>
    </sheetView>
  </sheetViews>
  <sheetFormatPr defaultColWidth="9.140625" defaultRowHeight="14.25" x14ac:dyDescent="0.25"/>
  <cols>
    <col min="1" max="1" width="24.42578125" style="41" bestFit="1" customWidth="1"/>
    <col min="2" max="2" width="20.5703125" style="4" bestFit="1" customWidth="1"/>
    <col min="3" max="3" width="22.140625" style="4" bestFit="1" customWidth="1"/>
    <col min="4" max="4" width="12.85546875" style="4" bestFit="1" customWidth="1"/>
    <col min="5" max="16384" width="9.140625" style="4"/>
  </cols>
  <sheetData>
    <row r="1" spans="1:6" s="68" customFormat="1" x14ac:dyDescent="0.25">
      <c r="A1" s="68" t="s">
        <v>68</v>
      </c>
      <c r="B1" s="68" t="s">
        <v>69</v>
      </c>
      <c r="C1" s="68" t="s">
        <v>70</v>
      </c>
      <c r="F1" s="68" t="s">
        <v>71</v>
      </c>
    </row>
    <row r="2" spans="1:6" x14ac:dyDescent="0.25">
      <c r="A2" s="41" t="s">
        <v>72</v>
      </c>
      <c r="B2" s="4" t="s">
        <v>289</v>
      </c>
      <c r="C2" s="4" t="s">
        <v>289</v>
      </c>
      <c r="F2" s="4" t="s">
        <v>176</v>
      </c>
    </row>
    <row r="3" spans="1:6" x14ac:dyDescent="0.25">
      <c r="A3" s="63" t="s">
        <v>73</v>
      </c>
      <c r="B3" s="112" t="s">
        <v>274</v>
      </c>
      <c r="C3" s="112" t="s">
        <v>275</v>
      </c>
      <c r="F3" s="4" t="s">
        <v>177</v>
      </c>
    </row>
    <row r="4" spans="1:6" x14ac:dyDescent="0.25">
      <c r="A4" s="63" t="s">
        <v>142</v>
      </c>
      <c r="B4" s="64" t="s">
        <v>253</v>
      </c>
      <c r="C4" s="64" t="s">
        <v>254</v>
      </c>
      <c r="F4" s="4" t="s">
        <v>178</v>
      </c>
    </row>
    <row r="5" spans="1:6" ht="28.5" x14ac:dyDescent="0.25">
      <c r="A5" s="65" t="s">
        <v>198</v>
      </c>
      <c r="B5" s="64" t="s">
        <v>199</v>
      </c>
      <c r="C5" s="64" t="s">
        <v>246</v>
      </c>
      <c r="D5" s="95" t="s">
        <v>247</v>
      </c>
    </row>
    <row r="6" spans="1:6" x14ac:dyDescent="0.25">
      <c r="A6" s="41" t="s">
        <v>193</v>
      </c>
      <c r="B6" s="42">
        <v>2023</v>
      </c>
      <c r="C6" s="42">
        <f>B6</f>
        <v>2023</v>
      </c>
      <c r="F6" s="69" t="s">
        <v>203</v>
      </c>
    </row>
    <row r="7" spans="1:6" x14ac:dyDescent="0.25">
      <c r="A7" s="41" t="s">
        <v>194</v>
      </c>
      <c r="B7" s="43" t="s">
        <v>277</v>
      </c>
      <c r="C7" s="94" t="s">
        <v>278</v>
      </c>
      <c r="F7" s="64" t="s">
        <v>260</v>
      </c>
    </row>
    <row r="8" spans="1:6" x14ac:dyDescent="0.25">
      <c r="A8" s="41" t="s">
        <v>195</v>
      </c>
      <c r="B8" s="42">
        <v>2026</v>
      </c>
      <c r="C8" s="42">
        <f>B8</f>
        <v>2026</v>
      </c>
      <c r="F8" s="64" t="s">
        <v>259</v>
      </c>
    </row>
    <row r="9" spans="1:6" x14ac:dyDescent="0.25">
      <c r="A9" s="63" t="s">
        <v>180</v>
      </c>
      <c r="B9" s="4" t="s">
        <v>279</v>
      </c>
      <c r="C9" s="4" t="s">
        <v>280</v>
      </c>
      <c r="F9" s="70" t="s">
        <v>204</v>
      </c>
    </row>
    <row r="10" spans="1:6" x14ac:dyDescent="0.25">
      <c r="A10" s="63" t="s">
        <v>181</v>
      </c>
      <c r="B10" s="4" t="s">
        <v>281</v>
      </c>
      <c r="C10" s="4" t="s">
        <v>282</v>
      </c>
    </row>
    <row r="11" spans="1:6" x14ac:dyDescent="0.25">
      <c r="A11" s="63" t="s">
        <v>74</v>
      </c>
      <c r="B11" s="66" t="s">
        <v>290</v>
      </c>
      <c r="C11" s="43" t="s">
        <v>291</v>
      </c>
    </row>
    <row r="13" spans="1:6" x14ac:dyDescent="0.25">
      <c r="A13" s="63" t="s">
        <v>200</v>
      </c>
      <c r="B13" s="64" t="s">
        <v>283</v>
      </c>
      <c r="C13" s="64" t="s">
        <v>284</v>
      </c>
      <c r="D13" s="64" t="s">
        <v>285</v>
      </c>
    </row>
    <row r="14" spans="1:6" x14ac:dyDescent="0.25">
      <c r="A14" s="63" t="s">
        <v>201</v>
      </c>
      <c r="B14" s="64" t="s">
        <v>286</v>
      </c>
      <c r="C14" s="64" t="s">
        <v>287</v>
      </c>
      <c r="D14" s="64" t="s">
        <v>288</v>
      </c>
    </row>
    <row r="16" spans="1:6" ht="409.5" x14ac:dyDescent="0.25">
      <c r="A16" s="41" t="s">
        <v>75</v>
      </c>
      <c r="B16" s="113" t="s">
        <v>276</v>
      </c>
      <c r="C16" s="113" t="s">
        <v>325</v>
      </c>
    </row>
    <row r="17" spans="1:4" s="64" customFormat="1" x14ac:dyDescent="0.25">
      <c r="A17" s="67" t="s">
        <v>202</v>
      </c>
      <c r="B17" s="112" t="s">
        <v>270</v>
      </c>
      <c r="C17" s="112" t="s">
        <v>271</v>
      </c>
    </row>
    <row r="19" spans="1:4" x14ac:dyDescent="0.25">
      <c r="A19" s="41" t="s">
        <v>76</v>
      </c>
      <c r="B19" s="43" t="s">
        <v>189</v>
      </c>
      <c r="C19" s="43" t="s">
        <v>189</v>
      </c>
    </row>
    <row r="20" spans="1:4" ht="299.25" x14ac:dyDescent="0.25">
      <c r="A20" s="41" t="s">
        <v>77</v>
      </c>
      <c r="B20" s="113" t="s">
        <v>294</v>
      </c>
      <c r="C20" s="43"/>
    </row>
    <row r="21" spans="1:4" x14ac:dyDescent="0.25">
      <c r="A21" s="41" t="s">
        <v>78</v>
      </c>
      <c r="B21" s="43" t="s">
        <v>188</v>
      </c>
      <c r="C21" s="43"/>
    </row>
    <row r="23" spans="1:4" x14ac:dyDescent="0.25">
      <c r="A23" s="167" t="s">
        <v>240</v>
      </c>
      <c r="B23" s="167"/>
      <c r="C23" s="167"/>
      <c r="D23" s="167"/>
    </row>
    <row r="24" spans="1:4" x14ac:dyDescent="0.25">
      <c r="A24" s="41" t="s">
        <v>237</v>
      </c>
      <c r="B24" s="4" t="s">
        <v>328</v>
      </c>
      <c r="C24" s="4" t="s">
        <v>331</v>
      </c>
      <c r="D24" s="41" t="str">
        <f>IF(Intro!$G$19="English",B24,C24)</f>
        <v>Oui, marchandises congelées seulement.</v>
      </c>
    </row>
    <row r="25" spans="1:4" x14ac:dyDescent="0.25">
      <c r="B25" s="4" t="s">
        <v>327</v>
      </c>
      <c r="C25" s="4" t="s">
        <v>330</v>
      </c>
      <c r="D25" s="41" t="str">
        <f>IF(Intro!$G$19="English",B25,C25)</f>
        <v>Oui, marchandises en conserve seulement.</v>
      </c>
    </row>
    <row r="26" spans="1:4" x14ac:dyDescent="0.25">
      <c r="B26" s="4" t="s">
        <v>329</v>
      </c>
      <c r="C26" s="4" t="s">
        <v>332</v>
      </c>
      <c r="D26" s="41" t="str">
        <f>IF(Intro!$G$19="English",B26,C26)</f>
        <v>Oui, marchandises en conserve et congelées.</v>
      </c>
    </row>
    <row r="27" spans="1:4" x14ac:dyDescent="0.25">
      <c r="B27" s="4" t="s">
        <v>238</v>
      </c>
      <c r="C27" s="4" t="s">
        <v>239</v>
      </c>
      <c r="D27" s="41" t="str">
        <f>IF(Intro!$G$19="English",B27,C27)</f>
        <v>Non</v>
      </c>
    </row>
    <row r="29" spans="1:4" x14ac:dyDescent="0.25">
      <c r="A29" s="63" t="s">
        <v>339</v>
      </c>
      <c r="B29" s="64" t="s">
        <v>340</v>
      </c>
      <c r="C29" s="64" t="s">
        <v>341</v>
      </c>
      <c r="D29" s="41" t="str">
        <f>IF(Intro!$G$19="English",B29,C29)</f>
        <v>Oui</v>
      </c>
    </row>
    <row r="30" spans="1:4" x14ac:dyDescent="0.25">
      <c r="A30" s="63"/>
      <c r="B30" s="64" t="s">
        <v>238</v>
      </c>
      <c r="C30" s="64" t="s">
        <v>239</v>
      </c>
      <c r="D30" s="41" t="str">
        <f>IF(Intro!$G$19="English",B30,C30)</f>
        <v>Non</v>
      </c>
    </row>
  </sheetData>
  <sheetProtection algorithmName="SHA-512" hashValue="ObWaiA+SGIUyOF7zfVMJpGT9L2NkBJqdo23WAVUEs2cYqaxGrEsWvmLP40vqA2vMpyo6Ew/RxkTsOYZ5FLc/wg==" saltValue="BzzBZt0PlUEpXbRAFCgiWg==" spinCount="100000" sheet="1" objects="1" scenarios="1" selectLockedCells="1"/>
  <mergeCells count="1">
    <mergeCell ref="A23:D23"/>
  </mergeCells>
  <dataValidations count="2">
    <dataValidation type="list" allowBlank="1" showInputMessage="1" showErrorMessage="1" sqref="C4" xr:uid="{91A7126D-6B5F-4156-A968-D877D09E0D02}">
      <formula1>"le dumping, le dumping et le subventionnement"</formula1>
    </dataValidation>
    <dataValidation type="list" allowBlank="1" showInputMessage="1" showErrorMessage="1" sqref="B4" xr:uid="{AE734C14-51A8-4270-94AE-EB847314B69D}">
      <formula1>"dumping, dumping and the subsidizing"</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F65E-8A42-4FD5-83BC-58D04994E1D6}">
  <sheetPr>
    <tabColor rgb="FFFF0000"/>
  </sheetPr>
  <dimension ref="A1:K13"/>
  <sheetViews>
    <sheetView workbookViewId="0"/>
  </sheetViews>
  <sheetFormatPr defaultRowHeight="15" x14ac:dyDescent="0.25"/>
  <cols>
    <col min="2" max="2" width="2.85546875" customWidth="1"/>
    <col min="3" max="3" width="27.28515625" bestFit="1" customWidth="1"/>
    <col min="4" max="4" width="21.5703125" bestFit="1" customWidth="1"/>
    <col min="5" max="5" width="24.42578125" customWidth="1"/>
    <col min="6" max="6" width="27" customWidth="1"/>
    <col min="7" max="7" width="20.5703125" customWidth="1"/>
    <col min="8" max="8" width="15" customWidth="1"/>
    <col min="9" max="9" width="21.85546875" customWidth="1"/>
    <col min="10" max="10" width="2.85546875" customWidth="1"/>
    <col min="11" max="11" width="17.28515625" bestFit="1" customWidth="1"/>
  </cols>
  <sheetData>
    <row r="1" spans="1:11" x14ac:dyDescent="0.25">
      <c r="A1" s="114"/>
      <c r="B1" s="114"/>
      <c r="C1" s="114"/>
      <c r="D1" s="114"/>
      <c r="E1" s="114"/>
      <c r="F1" s="114"/>
      <c r="G1" s="114"/>
      <c r="H1" s="114"/>
      <c r="I1" s="114"/>
      <c r="J1" s="114"/>
      <c r="K1" s="114"/>
    </row>
    <row r="2" spans="1:11" ht="15.75" thickBot="1" x14ac:dyDescent="0.3">
      <c r="A2" s="114"/>
      <c r="B2" s="114"/>
      <c r="C2" s="114"/>
      <c r="D2" s="114"/>
      <c r="E2" s="114"/>
      <c r="F2" s="114"/>
      <c r="G2" s="114"/>
      <c r="H2" s="114"/>
      <c r="I2" s="114"/>
      <c r="J2" s="114"/>
      <c r="K2" s="114"/>
    </row>
    <row r="3" spans="1:11" x14ac:dyDescent="0.25">
      <c r="A3" s="114"/>
      <c r="B3" s="117"/>
      <c r="C3" s="118" t="s">
        <v>342</v>
      </c>
      <c r="D3" s="118"/>
      <c r="E3" s="118"/>
      <c r="F3" s="118"/>
      <c r="G3" s="118"/>
      <c r="H3" s="118"/>
      <c r="I3" s="118"/>
      <c r="J3" s="119"/>
      <c r="K3" s="114"/>
    </row>
    <row r="4" spans="1:11" x14ac:dyDescent="0.25">
      <c r="A4" s="114"/>
      <c r="B4" s="123"/>
      <c r="C4" s="124"/>
      <c r="D4" s="125"/>
      <c r="E4" s="156"/>
      <c r="F4" s="156"/>
      <c r="G4" s="156"/>
      <c r="H4" s="127"/>
      <c r="I4" s="127"/>
      <c r="J4" s="128"/>
      <c r="K4" s="114"/>
    </row>
    <row r="5" spans="1:11" ht="39" x14ac:dyDescent="0.25">
      <c r="A5" s="114"/>
      <c r="B5" s="123"/>
      <c r="C5" s="129"/>
      <c r="D5" s="157" t="s">
        <v>313</v>
      </c>
      <c r="E5" s="157" t="s">
        <v>314</v>
      </c>
      <c r="F5" s="157" t="s">
        <v>315</v>
      </c>
      <c r="G5" s="157" t="s">
        <v>316</v>
      </c>
      <c r="H5" s="157" t="s">
        <v>317</v>
      </c>
      <c r="I5" s="157" t="s">
        <v>318</v>
      </c>
      <c r="J5" s="158"/>
      <c r="K5" s="114"/>
    </row>
    <row r="6" spans="1:11" x14ac:dyDescent="0.25">
      <c r="A6" s="114"/>
      <c r="B6" s="123"/>
      <c r="C6" s="159">
        <f>Intro!E67</f>
        <v>0</v>
      </c>
      <c r="D6" s="160" t="str">
        <f>IF(OR(Public!$E$162="Yes",Public!$E$162="Oui"),"X","")</f>
        <v/>
      </c>
      <c r="E6" s="160" t="str">
        <f>IF(OR(Public!$E$172="Yes",Public!$E$172="Oui"),"X","")</f>
        <v/>
      </c>
      <c r="F6" s="160" t="str">
        <f>IF(OR(Public!$E$182="Yes",Public!$E$182="Oui"),"X","")</f>
        <v/>
      </c>
      <c r="G6" s="160" t="str">
        <f>IF(OR(Public!$E$192="Yes",Public!$E$192="Oui"),"X","")</f>
        <v/>
      </c>
      <c r="H6" s="160" t="str">
        <f>IF(OR(Public!$E$202="Yes",Public!$E$202="Oui"),"X","")</f>
        <v/>
      </c>
      <c r="I6" s="160" t="str">
        <f>IF(OR(Public!$E$212="Yes",Public!$E$212="Oui"),"X","")</f>
        <v/>
      </c>
      <c r="J6" s="131"/>
      <c r="K6" s="114"/>
    </row>
    <row r="7" spans="1:11" x14ac:dyDescent="0.25">
      <c r="A7" s="114"/>
      <c r="B7" s="136"/>
      <c r="C7" s="132"/>
      <c r="D7" s="161"/>
      <c r="E7" s="135"/>
      <c r="F7" s="135"/>
      <c r="G7" s="135"/>
      <c r="H7" s="135"/>
      <c r="I7" s="162"/>
      <c r="J7" s="131"/>
      <c r="K7" s="114"/>
    </row>
    <row r="8" spans="1:11" ht="39" x14ac:dyDescent="0.25">
      <c r="A8" s="114"/>
      <c r="B8" s="136"/>
      <c r="C8" s="132"/>
      <c r="D8" s="157" t="s">
        <v>319</v>
      </c>
      <c r="E8" s="157" t="s">
        <v>320</v>
      </c>
      <c r="F8" s="157" t="s">
        <v>321</v>
      </c>
      <c r="G8" s="157" t="s">
        <v>322</v>
      </c>
      <c r="H8" s="157" t="s">
        <v>323</v>
      </c>
      <c r="I8" s="162"/>
      <c r="J8" s="131"/>
      <c r="K8" s="114"/>
    </row>
    <row r="9" spans="1:11" x14ac:dyDescent="0.25">
      <c r="A9" s="114"/>
      <c r="B9" s="136"/>
      <c r="C9" s="132">
        <f>C6</f>
        <v>0</v>
      </c>
      <c r="D9" s="160" t="str">
        <f>IF(OR(Public!$E$222="Yes",Public!$E$222="Oui"),"X","")</f>
        <v/>
      </c>
      <c r="E9" s="160" t="str">
        <f>IF(OR(Public!$E$232="Yes",Public!$E$232="Oui"),"X","")</f>
        <v/>
      </c>
      <c r="F9" s="160" t="str">
        <f>IF(OR(Public!$E$242="Yes",Public!$E$242="Oui"),"X","")</f>
        <v/>
      </c>
      <c r="G9" s="160" t="str">
        <f>IF(OR(Public!$E$252="Yes",Public!$E$252="Oui"),"X","")</f>
        <v/>
      </c>
      <c r="H9" s="160" t="str">
        <f>IF(OR(Public!$E$262="Yes",Public!$E$262="Oui"),"X","")</f>
        <v/>
      </c>
      <c r="I9" s="162"/>
      <c r="J9" s="131"/>
      <c r="K9" s="114"/>
    </row>
    <row r="10" spans="1:11" x14ac:dyDescent="0.25">
      <c r="A10" s="114"/>
      <c r="B10" s="136"/>
      <c r="C10" s="163"/>
      <c r="D10" s="164"/>
      <c r="E10" s="135"/>
      <c r="F10" s="135"/>
      <c r="G10" s="135"/>
      <c r="H10" s="135"/>
      <c r="I10" s="162"/>
      <c r="J10" s="131"/>
      <c r="K10" s="114"/>
    </row>
    <row r="11" spans="1:11" x14ac:dyDescent="0.25">
      <c r="A11" s="114"/>
      <c r="B11" s="123"/>
      <c r="C11" s="393" t="s">
        <v>312</v>
      </c>
      <c r="D11" s="393"/>
      <c r="E11" s="393"/>
      <c r="F11" s="393"/>
      <c r="G11" s="393"/>
      <c r="H11" s="393"/>
      <c r="I11" s="393"/>
      <c r="J11" s="131"/>
      <c r="K11" s="114"/>
    </row>
    <row r="12" spans="1:11" ht="15.75" thickBot="1" x14ac:dyDescent="0.3">
      <c r="A12" s="114"/>
      <c r="B12" s="152"/>
      <c r="C12" s="153"/>
      <c r="D12" s="153"/>
      <c r="E12" s="154"/>
      <c r="F12" s="154"/>
      <c r="G12" s="154"/>
      <c r="H12" s="154"/>
      <c r="I12" s="154"/>
      <c r="J12" s="155"/>
      <c r="K12" s="114"/>
    </row>
    <row r="13" spans="1:11" x14ac:dyDescent="0.25">
      <c r="A13" s="114"/>
      <c r="B13" s="114"/>
      <c r="C13" s="114"/>
      <c r="D13" s="114"/>
      <c r="E13" s="114"/>
      <c r="F13" s="114"/>
      <c r="G13" s="114"/>
      <c r="H13" s="114"/>
      <c r="I13" s="114"/>
      <c r="J13" s="114"/>
      <c r="K13" s="114"/>
    </row>
  </sheetData>
  <sheetProtection algorithmName="SHA-512" hashValue="KkM5eG+0yieUP4w0YQkhnLqEC3IMDzsohxUH38w2Ut1l7qhirLuygnT6f7uXpFXmYOMPYTZrElNMOj4r6cyDSw==" saltValue="12Bx3KILDcmuIjEKA9M1qw==" spinCount="100000" sheet="1" objects="1" scenarios="1" selectLockedCells="1"/>
  <mergeCells count="1">
    <mergeCell ref="C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07"/>
  <sheetViews>
    <sheetView showGridLines="0" tabSelected="1" zoomScaleNormal="100" workbookViewId="0">
      <selection activeCell="G19" sqref="G19:G20"/>
    </sheetView>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27" style="3" hidden="1" customWidth="1"/>
    <col min="16" max="16" width="28.5703125" style="3" hidden="1" customWidth="1"/>
    <col min="17" max="20" width="10.140625" style="3" customWidth="1"/>
    <col min="21" max="22" width="8.85546875" style="3" customWidth="1"/>
    <col min="23" max="23" width="9.42578125" style="3" customWidth="1"/>
    <col min="24" max="16384" width="9.42578125" style="3"/>
  </cols>
  <sheetData>
    <row r="1" spans="1:23" x14ac:dyDescent="0.25">
      <c r="O1" s="14" t="s">
        <v>269</v>
      </c>
      <c r="P1" s="14" t="s">
        <v>269</v>
      </c>
    </row>
    <row r="2" spans="1:23" x14ac:dyDescent="0.25">
      <c r="B2" s="15" t="s">
        <v>0</v>
      </c>
      <c r="C2" s="15"/>
      <c r="D2" s="15"/>
      <c r="O2" s="1" t="s">
        <v>69</v>
      </c>
      <c r="P2" s="14" t="s">
        <v>79</v>
      </c>
    </row>
    <row r="3" spans="1:23" x14ac:dyDescent="0.25">
      <c r="B3" s="6"/>
      <c r="C3" s="6"/>
      <c r="D3" s="6"/>
      <c r="O3" s="5"/>
      <c r="P3" s="5"/>
    </row>
    <row r="4" spans="1:23" s="1" customFormat="1" x14ac:dyDescent="0.25">
      <c r="A4" s="16"/>
      <c r="B4" s="182" t="s">
        <v>205</v>
      </c>
      <c r="C4" s="183"/>
      <c r="D4" s="183"/>
      <c r="E4" s="183"/>
      <c r="F4" s="183"/>
      <c r="G4" s="183"/>
      <c r="H4" s="183"/>
      <c r="I4" s="183"/>
      <c r="J4" s="183"/>
      <c r="K4" s="183"/>
      <c r="L4" s="184"/>
      <c r="M4" s="7"/>
      <c r="N4" s="7"/>
      <c r="O4" s="8"/>
      <c r="P4" s="8"/>
    </row>
    <row r="5" spans="1:23" s="1" customFormat="1" x14ac:dyDescent="0.25">
      <c r="A5" s="16"/>
      <c r="B5" s="185" t="str">
        <f>Variables!B2</f>
        <v>GC-2025-001</v>
      </c>
      <c r="C5" s="186"/>
      <c r="D5" s="186"/>
      <c r="E5" s="186"/>
      <c r="F5" s="186"/>
      <c r="G5" s="186"/>
      <c r="H5" s="186"/>
      <c r="I5" s="186"/>
      <c r="J5" s="186"/>
      <c r="K5" s="186"/>
      <c r="L5" s="187"/>
      <c r="M5" s="7"/>
      <c r="N5" s="7"/>
      <c r="O5" s="8"/>
      <c r="P5" s="8"/>
    </row>
    <row r="6" spans="1:23" s="9" customFormat="1" x14ac:dyDescent="0.25">
      <c r="A6" s="16"/>
      <c r="B6" s="191" t="str">
        <f>UPPER(Variables!B3&amp;" | "&amp;Variables!C3)</f>
        <v>VEGETABLE GOODS | PRODUITS DE LÉGUMES</v>
      </c>
      <c r="C6" s="192"/>
      <c r="D6" s="192"/>
      <c r="E6" s="192"/>
      <c r="F6" s="192"/>
      <c r="G6" s="192"/>
      <c r="H6" s="192"/>
      <c r="I6" s="192"/>
      <c r="J6" s="192"/>
      <c r="K6" s="192"/>
      <c r="L6" s="193"/>
      <c r="O6" s="17"/>
      <c r="P6" s="17"/>
    </row>
    <row r="7" spans="1:23" s="9" customFormat="1" x14ac:dyDescent="0.25">
      <c r="A7" s="16"/>
      <c r="B7" s="18"/>
      <c r="C7" s="18"/>
      <c r="D7" s="18"/>
      <c r="E7" s="19"/>
      <c r="F7" s="19"/>
      <c r="G7" s="19"/>
      <c r="H7" s="19"/>
      <c r="I7" s="19"/>
      <c r="J7" s="19"/>
      <c r="K7" s="19"/>
      <c r="L7" s="19"/>
      <c r="O7" s="17"/>
      <c r="P7" s="17"/>
    </row>
    <row r="8" spans="1:23" s="1" customFormat="1" x14ac:dyDescent="0.25">
      <c r="A8" s="16"/>
      <c r="B8" s="188" t="s">
        <v>206</v>
      </c>
      <c r="C8" s="189"/>
      <c r="D8" s="189"/>
      <c r="E8" s="189"/>
      <c r="F8" s="189"/>
      <c r="G8" s="189"/>
      <c r="H8" s="189"/>
      <c r="I8" s="189"/>
      <c r="J8" s="189"/>
      <c r="K8" s="189"/>
      <c r="L8" s="190"/>
      <c r="M8" s="7"/>
      <c r="N8" s="7"/>
      <c r="O8" s="8"/>
      <c r="P8" s="8"/>
    </row>
    <row r="9" spans="1:23" x14ac:dyDescent="0.25">
      <c r="B9" s="20"/>
      <c r="C9" s="21"/>
      <c r="D9" s="21"/>
      <c r="E9" s="22"/>
      <c r="F9" s="22"/>
      <c r="G9" s="22"/>
      <c r="H9" s="22"/>
      <c r="I9" s="22"/>
      <c r="J9" s="22"/>
      <c r="K9" s="22"/>
      <c r="L9" s="23"/>
      <c r="O9" s="236" t="s">
        <v>248</v>
      </c>
      <c r="P9" s="236"/>
    </row>
    <row r="10" spans="1:23" s="29" customFormat="1" x14ac:dyDescent="0.25">
      <c r="A10" s="46"/>
      <c r="B10" s="194" t="s">
        <v>324</v>
      </c>
      <c r="C10" s="195"/>
      <c r="D10" s="195"/>
      <c r="E10" s="195"/>
      <c r="F10" s="195"/>
      <c r="G10" s="39"/>
      <c r="H10" s="200" t="s">
        <v>326</v>
      </c>
      <c r="I10" s="200"/>
      <c r="J10" s="200"/>
      <c r="K10" s="200"/>
      <c r="L10" s="201"/>
      <c r="N10" s="36"/>
      <c r="O10" s="236"/>
      <c r="P10" s="236"/>
      <c r="Q10" s="36"/>
      <c r="R10" s="36"/>
      <c r="S10" s="36"/>
      <c r="T10" s="36"/>
      <c r="U10" s="36"/>
      <c r="V10" s="36"/>
      <c r="W10" s="36"/>
    </row>
    <row r="11" spans="1:23" s="29" customFormat="1" ht="50.25" customHeight="1" x14ac:dyDescent="0.25">
      <c r="A11" s="46"/>
      <c r="B11" s="194"/>
      <c r="C11" s="195"/>
      <c r="D11" s="195"/>
      <c r="E11" s="195"/>
      <c r="F11" s="195"/>
      <c r="G11" s="81"/>
      <c r="H11" s="200"/>
      <c r="I11" s="200"/>
      <c r="J11" s="200"/>
      <c r="K11" s="200"/>
      <c r="L11" s="201"/>
      <c r="N11" s="36"/>
      <c r="O11" s="236"/>
      <c r="P11" s="236"/>
      <c r="Q11" s="36"/>
      <c r="R11" s="36"/>
      <c r="S11" s="36"/>
      <c r="T11" s="36"/>
      <c r="U11" s="36"/>
      <c r="V11" s="36"/>
      <c r="W11" s="36"/>
    </row>
    <row r="12" spans="1:23" s="29" customFormat="1" ht="34.5" customHeight="1" x14ac:dyDescent="0.25">
      <c r="A12" s="46"/>
      <c r="B12" s="194"/>
      <c r="C12" s="195"/>
      <c r="D12" s="195"/>
      <c r="E12" s="195"/>
      <c r="F12" s="195"/>
      <c r="G12" s="81"/>
      <c r="H12" s="200"/>
      <c r="I12" s="200"/>
      <c r="J12" s="200"/>
      <c r="K12" s="200"/>
      <c r="L12" s="201"/>
      <c r="N12" s="36"/>
      <c r="O12" s="236"/>
      <c r="P12" s="236"/>
      <c r="Q12" s="36"/>
      <c r="R12" s="36"/>
      <c r="S12" s="36"/>
      <c r="T12" s="36"/>
      <c r="U12" s="36"/>
      <c r="V12" s="36"/>
      <c r="W12" s="36"/>
    </row>
    <row r="13" spans="1:23" s="29" customFormat="1" ht="34.5" customHeight="1" x14ac:dyDescent="0.25">
      <c r="A13" s="46"/>
      <c r="B13" s="194"/>
      <c r="C13" s="195"/>
      <c r="D13" s="195"/>
      <c r="E13" s="195"/>
      <c r="F13" s="195"/>
      <c r="G13" s="81"/>
      <c r="H13" s="200"/>
      <c r="I13" s="200"/>
      <c r="J13" s="200"/>
      <c r="K13" s="200"/>
      <c r="L13" s="201"/>
      <c r="N13" s="36"/>
      <c r="O13" s="236"/>
      <c r="P13" s="236"/>
      <c r="Q13" s="36"/>
      <c r="R13" s="36"/>
      <c r="S13" s="36"/>
      <c r="T13" s="36"/>
      <c r="U13" s="36"/>
      <c r="V13" s="36"/>
      <c r="W13" s="36"/>
    </row>
    <row r="14" spans="1:23" s="29" customFormat="1" ht="68.25" customHeight="1" x14ac:dyDescent="0.25">
      <c r="A14" s="46"/>
      <c r="B14" s="194"/>
      <c r="C14" s="195"/>
      <c r="D14" s="195"/>
      <c r="E14" s="195"/>
      <c r="F14" s="195"/>
      <c r="G14" s="81"/>
      <c r="H14" s="200"/>
      <c r="I14" s="200"/>
      <c r="J14" s="200"/>
      <c r="K14" s="200"/>
      <c r="L14" s="201"/>
      <c r="N14" s="36"/>
      <c r="O14" s="236"/>
      <c r="P14" s="236"/>
      <c r="Q14" s="36"/>
      <c r="R14" s="36"/>
      <c r="S14" s="36"/>
      <c r="T14" s="36"/>
      <c r="U14" s="36"/>
      <c r="V14" s="36"/>
      <c r="W14" s="36"/>
    </row>
    <row r="15" spans="1:23" s="29" customFormat="1" x14ac:dyDescent="0.25">
      <c r="A15" s="46"/>
      <c r="B15" s="58"/>
      <c r="C15" s="59"/>
      <c r="D15" s="59"/>
      <c r="E15" s="59"/>
      <c r="F15" s="59"/>
      <c r="G15" s="59"/>
      <c r="H15" s="59"/>
      <c r="I15" s="59"/>
      <c r="J15" s="59"/>
      <c r="K15" s="59"/>
      <c r="L15" s="60"/>
      <c r="N15" s="36"/>
      <c r="O15" s="236"/>
      <c r="P15" s="236"/>
      <c r="Q15" s="36"/>
      <c r="R15" s="36"/>
      <c r="S15" s="36"/>
      <c r="T15" s="36"/>
      <c r="U15" s="36"/>
      <c r="V15" s="36"/>
      <c r="W15" s="36"/>
    </row>
    <row r="16" spans="1:23" s="9" customFormat="1" x14ac:dyDescent="0.25">
      <c r="A16" s="16"/>
      <c r="B16" s="18"/>
      <c r="C16" s="18"/>
      <c r="D16" s="18"/>
      <c r="E16" s="19"/>
      <c r="F16" s="19"/>
      <c r="G16" s="19"/>
      <c r="H16" s="19"/>
      <c r="I16" s="19"/>
      <c r="J16" s="19"/>
      <c r="K16" s="19"/>
      <c r="L16" s="19"/>
      <c r="O16" s="17"/>
      <c r="P16" s="17"/>
    </row>
    <row r="17" spans="1:23" s="1" customFormat="1" x14ac:dyDescent="0.25">
      <c r="A17" s="16"/>
      <c r="B17" s="168" t="s">
        <v>207</v>
      </c>
      <c r="C17" s="169"/>
      <c r="D17" s="169"/>
      <c r="E17" s="169"/>
      <c r="F17" s="169"/>
      <c r="G17" s="169"/>
      <c r="H17" s="169"/>
      <c r="I17" s="169"/>
      <c r="J17" s="169"/>
      <c r="K17" s="169"/>
      <c r="L17" s="170"/>
      <c r="M17" s="7"/>
      <c r="N17" s="7"/>
      <c r="O17" s="8"/>
      <c r="P17" s="8"/>
    </row>
    <row r="18" spans="1:23" x14ac:dyDescent="0.25">
      <c r="B18" s="20"/>
      <c r="C18" s="21"/>
      <c r="D18" s="21"/>
      <c r="E18" s="22"/>
      <c r="F18" s="22"/>
      <c r="G18" s="22"/>
      <c r="H18" s="22"/>
      <c r="I18" s="22"/>
      <c r="J18" s="22"/>
      <c r="K18" s="22"/>
      <c r="L18" s="23"/>
    </row>
    <row r="19" spans="1:23" x14ac:dyDescent="0.25">
      <c r="B19" s="202" t="s">
        <v>80</v>
      </c>
      <c r="C19" s="203"/>
      <c r="D19" s="203"/>
      <c r="E19" s="203"/>
      <c r="F19" s="203"/>
      <c r="G19" s="209" t="s">
        <v>79</v>
      </c>
      <c r="H19" s="204" t="s">
        <v>169</v>
      </c>
      <c r="I19" s="204"/>
      <c r="J19" s="204"/>
      <c r="K19" s="204"/>
      <c r="L19" s="205"/>
      <c r="O19" s="24"/>
    </row>
    <row r="20" spans="1:23" x14ac:dyDescent="0.25">
      <c r="B20" s="202"/>
      <c r="C20" s="203"/>
      <c r="D20" s="203"/>
      <c r="E20" s="203"/>
      <c r="F20" s="203"/>
      <c r="G20" s="210"/>
      <c r="H20" s="204"/>
      <c r="I20" s="204"/>
      <c r="J20" s="204"/>
      <c r="K20" s="204"/>
      <c r="L20" s="205"/>
      <c r="O20" s="24"/>
    </row>
    <row r="21" spans="1:23" s="29" customFormat="1" x14ac:dyDescent="0.25">
      <c r="A21" s="46"/>
      <c r="B21" s="58"/>
      <c r="C21" s="59"/>
      <c r="D21" s="59"/>
      <c r="E21" s="59"/>
      <c r="F21" s="59"/>
      <c r="G21" s="59"/>
      <c r="H21" s="59"/>
      <c r="I21" s="59"/>
      <c r="J21" s="59"/>
      <c r="K21" s="59"/>
      <c r="L21" s="60"/>
      <c r="N21" s="36"/>
      <c r="O21" s="36"/>
      <c r="P21" s="36"/>
      <c r="Q21" s="36"/>
      <c r="R21" s="36"/>
      <c r="S21" s="36"/>
      <c r="T21" s="36"/>
      <c r="U21" s="36"/>
      <c r="V21" s="36"/>
      <c r="W21" s="36"/>
    </row>
    <row r="22" spans="1:23" s="9" customFormat="1" x14ac:dyDescent="0.25">
      <c r="A22" s="16"/>
      <c r="B22" s="18"/>
      <c r="C22" s="18"/>
      <c r="D22" s="18"/>
      <c r="E22" s="19"/>
      <c r="F22" s="19"/>
      <c r="G22" s="19"/>
      <c r="H22" s="19"/>
      <c r="I22" s="19"/>
      <c r="J22" s="19"/>
      <c r="K22" s="19"/>
      <c r="L22" s="19"/>
      <c r="O22" s="17"/>
      <c r="P22" s="17"/>
    </row>
    <row r="23" spans="1:23" s="1" customFormat="1" x14ac:dyDescent="0.25">
      <c r="A23" s="16"/>
      <c r="B23" s="168" t="str">
        <f>IF(Intro!$G$19="English",O23,P23)</f>
        <v>LA DÉFINITION "DES MARCHANDISES"</v>
      </c>
      <c r="C23" s="169" t="str">
        <f>UPPER(IF(Intro!$G$19="English",P23,Q23))</f>
        <v/>
      </c>
      <c r="D23" s="169"/>
      <c r="E23" s="169" t="str">
        <f>UPPER(IF(Intro!$G$19="English",Q23,R23))</f>
        <v/>
      </c>
      <c r="F23" s="169" t="str">
        <f>UPPER(IF(Intro!$G$19="English",R23,S23))</f>
        <v/>
      </c>
      <c r="G23" s="169" t="str">
        <f>UPPER(IF(Intro!$G$19="English",S23,T23))</f>
        <v/>
      </c>
      <c r="H23" s="169" t="str">
        <f>UPPER(IF(Intro!$G$19="English",T23,U23))</f>
        <v/>
      </c>
      <c r="I23" s="169" t="str">
        <f>UPPER(IF(Intro!$G$19="English",U23,V23))</f>
        <v/>
      </c>
      <c r="J23" s="169" t="str">
        <f>UPPER(IF(Intro!$G$19="English",V23,W23))</f>
        <v/>
      </c>
      <c r="K23" s="169" t="str">
        <f>UPPER(IF(Intro!$G$19="English",W23,X23))</f>
        <v/>
      </c>
      <c r="L23" s="170" t="str">
        <f>UPPER(IF(Intro!$G$19="English",X23,Y23))</f>
        <v/>
      </c>
      <c r="M23" s="9"/>
      <c r="N23" s="7"/>
      <c r="O23" s="9" t="s">
        <v>208</v>
      </c>
      <c r="P23" s="9" t="s">
        <v>209</v>
      </c>
    </row>
    <row r="24" spans="1:23" x14ac:dyDescent="0.25">
      <c r="B24" s="20"/>
      <c r="C24" s="21"/>
      <c r="D24" s="21"/>
      <c r="E24" s="22"/>
      <c r="F24" s="22"/>
      <c r="G24" s="22"/>
      <c r="H24" s="22"/>
      <c r="I24" s="22"/>
      <c r="J24" s="22"/>
      <c r="K24" s="22"/>
      <c r="L24" s="23"/>
    </row>
    <row r="25" spans="1:23" s="29" customFormat="1" x14ac:dyDescent="0.25">
      <c r="A25" s="46"/>
      <c r="B25" s="194" t="str">
        <f>IF(Intro!$G$19="English",O25,P25)</f>
        <v>Les références aux « marchandises » dans ce questionnaire font référence à :</v>
      </c>
      <c r="C25" s="195"/>
      <c r="D25" s="195"/>
      <c r="E25" s="195"/>
      <c r="F25" s="195"/>
      <c r="G25" s="195"/>
      <c r="H25" s="195"/>
      <c r="I25" s="195"/>
      <c r="J25" s="195"/>
      <c r="K25" s="195"/>
      <c r="L25" s="196"/>
      <c r="N25" s="36"/>
      <c r="O25" s="3" t="s">
        <v>133</v>
      </c>
      <c r="P25" s="3" t="s">
        <v>134</v>
      </c>
      <c r="Q25" s="36"/>
      <c r="R25" s="36"/>
      <c r="S25" s="36"/>
      <c r="T25" s="36"/>
      <c r="U25" s="36"/>
      <c r="V25" s="36"/>
      <c r="W25" s="36"/>
    </row>
    <row r="26" spans="1:23" x14ac:dyDescent="0.25">
      <c r="B26" s="20"/>
      <c r="C26" s="21"/>
      <c r="D26" s="21"/>
      <c r="E26" s="22"/>
      <c r="F26" s="22"/>
      <c r="G26" s="22"/>
      <c r="H26" s="22"/>
      <c r="I26" s="22"/>
      <c r="J26" s="22"/>
      <c r="K26" s="22"/>
      <c r="L26" s="23"/>
    </row>
    <row r="27" spans="1:23" s="29" customFormat="1" x14ac:dyDescent="0.25">
      <c r="A27" s="46"/>
      <c r="B27" s="57"/>
      <c r="C27" s="211" t="str">
        <f>IF(Intro!$G$19="English",O27,P27)</f>
        <v>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v>
      </c>
      <c r="D27" s="212"/>
      <c r="E27" s="212"/>
      <c r="F27" s="212"/>
      <c r="G27" s="212"/>
      <c r="H27" s="212"/>
      <c r="I27" s="212"/>
      <c r="J27" s="212"/>
      <c r="K27" s="213"/>
      <c r="L27" s="40"/>
      <c r="N27" s="36"/>
      <c r="O27" s="3" t="str">
        <f>Variables!B16</f>
        <v>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v>
      </c>
      <c r="P27" s="3" t="str">
        <f>Variables!C16</f>
        <v>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v>
      </c>
      <c r="Q27" s="36"/>
      <c r="R27" s="36"/>
      <c r="S27" s="36"/>
      <c r="T27" s="36"/>
      <c r="U27" s="36"/>
      <c r="V27" s="36"/>
      <c r="W27" s="36"/>
    </row>
    <row r="28" spans="1:23" s="29" customFormat="1" x14ac:dyDescent="0.25">
      <c r="A28" s="46"/>
      <c r="B28" s="57"/>
      <c r="C28" s="214"/>
      <c r="D28" s="215"/>
      <c r="E28" s="215"/>
      <c r="F28" s="215"/>
      <c r="G28" s="215"/>
      <c r="H28" s="215"/>
      <c r="I28" s="215"/>
      <c r="J28" s="215"/>
      <c r="K28" s="216"/>
      <c r="L28" s="82"/>
      <c r="N28" s="36"/>
      <c r="O28" s="3"/>
      <c r="P28" s="3"/>
      <c r="Q28" s="36"/>
      <c r="R28" s="36"/>
      <c r="S28" s="36"/>
      <c r="T28" s="36"/>
      <c r="U28" s="36"/>
      <c r="V28" s="36"/>
      <c r="W28" s="36"/>
    </row>
    <row r="29" spans="1:23" s="29" customFormat="1" x14ac:dyDescent="0.25">
      <c r="A29" s="46"/>
      <c r="B29" s="57"/>
      <c r="C29" s="214"/>
      <c r="D29" s="215"/>
      <c r="E29" s="215"/>
      <c r="F29" s="215"/>
      <c r="G29" s="215"/>
      <c r="H29" s="215"/>
      <c r="I29" s="215"/>
      <c r="J29" s="215"/>
      <c r="K29" s="216"/>
      <c r="L29" s="82"/>
      <c r="N29" s="36"/>
      <c r="O29" s="3"/>
      <c r="P29" s="3"/>
      <c r="Q29" s="36"/>
      <c r="R29" s="36"/>
      <c r="S29" s="36"/>
      <c r="T29" s="36"/>
      <c r="U29" s="36"/>
      <c r="V29" s="36"/>
      <c r="W29" s="36"/>
    </row>
    <row r="30" spans="1:23" s="29" customFormat="1" x14ac:dyDescent="0.25">
      <c r="A30" s="46"/>
      <c r="B30" s="57"/>
      <c r="C30" s="214"/>
      <c r="D30" s="215"/>
      <c r="E30" s="215"/>
      <c r="F30" s="215"/>
      <c r="G30" s="215"/>
      <c r="H30" s="215"/>
      <c r="I30" s="215"/>
      <c r="J30" s="215"/>
      <c r="K30" s="216"/>
      <c r="L30" s="82"/>
      <c r="N30" s="36"/>
      <c r="O30" s="3"/>
      <c r="P30" s="3"/>
      <c r="Q30" s="36"/>
      <c r="R30" s="36"/>
      <c r="S30" s="36"/>
      <c r="T30" s="36"/>
      <c r="U30" s="36"/>
      <c r="V30" s="36"/>
      <c r="W30" s="36"/>
    </row>
    <row r="31" spans="1:23" s="29" customFormat="1" x14ac:dyDescent="0.25">
      <c r="A31" s="46"/>
      <c r="B31" s="57"/>
      <c r="C31" s="214"/>
      <c r="D31" s="215"/>
      <c r="E31" s="215"/>
      <c r="F31" s="215"/>
      <c r="G31" s="215"/>
      <c r="H31" s="215"/>
      <c r="I31" s="215"/>
      <c r="J31" s="215"/>
      <c r="K31" s="216"/>
      <c r="L31" s="82"/>
      <c r="N31" s="36"/>
      <c r="O31" s="3"/>
      <c r="P31" s="3"/>
      <c r="Q31" s="36"/>
      <c r="R31" s="36"/>
      <c r="S31" s="36"/>
      <c r="T31" s="36"/>
      <c r="U31" s="36"/>
      <c r="V31" s="36"/>
      <c r="W31" s="36"/>
    </row>
    <row r="32" spans="1:23" s="29" customFormat="1" x14ac:dyDescent="0.25">
      <c r="A32" s="46"/>
      <c r="B32" s="57"/>
      <c r="C32" s="214"/>
      <c r="D32" s="215"/>
      <c r="E32" s="215"/>
      <c r="F32" s="215"/>
      <c r="G32" s="215"/>
      <c r="H32" s="215"/>
      <c r="I32" s="215"/>
      <c r="J32" s="215"/>
      <c r="K32" s="216"/>
      <c r="L32" s="82"/>
      <c r="N32" s="36"/>
      <c r="O32" s="3"/>
      <c r="P32" s="3"/>
      <c r="Q32" s="36"/>
      <c r="R32" s="36"/>
      <c r="S32" s="36"/>
      <c r="T32" s="36"/>
      <c r="U32" s="36"/>
      <c r="V32" s="36"/>
      <c r="W32" s="36"/>
    </row>
    <row r="33" spans="1:23" s="29" customFormat="1" x14ac:dyDescent="0.25">
      <c r="A33" s="46"/>
      <c r="B33" s="57"/>
      <c r="C33" s="214"/>
      <c r="D33" s="215"/>
      <c r="E33" s="215"/>
      <c r="F33" s="215"/>
      <c r="G33" s="215"/>
      <c r="H33" s="215"/>
      <c r="I33" s="215"/>
      <c r="J33" s="215"/>
      <c r="K33" s="216"/>
      <c r="L33" s="82"/>
      <c r="N33" s="36"/>
      <c r="O33" s="3"/>
      <c r="P33" s="3"/>
      <c r="Q33" s="36"/>
      <c r="R33" s="36"/>
      <c r="S33" s="36"/>
      <c r="T33" s="36"/>
      <c r="U33" s="36"/>
      <c r="V33" s="36"/>
      <c r="W33" s="36"/>
    </row>
    <row r="34" spans="1:23" s="29" customFormat="1" x14ac:dyDescent="0.25">
      <c r="A34" s="46"/>
      <c r="B34" s="57"/>
      <c r="C34" s="214"/>
      <c r="D34" s="215"/>
      <c r="E34" s="215"/>
      <c r="F34" s="215"/>
      <c r="G34" s="215"/>
      <c r="H34" s="215"/>
      <c r="I34" s="215"/>
      <c r="J34" s="215"/>
      <c r="K34" s="216"/>
      <c r="L34" s="82"/>
      <c r="N34" s="36"/>
      <c r="O34" s="3"/>
      <c r="P34" s="3"/>
      <c r="Q34" s="36"/>
      <c r="R34" s="36"/>
      <c r="S34" s="36"/>
      <c r="T34" s="36"/>
      <c r="U34" s="36"/>
      <c r="V34" s="36"/>
      <c r="W34" s="36"/>
    </row>
    <row r="35" spans="1:23" s="29" customFormat="1" x14ac:dyDescent="0.25">
      <c r="A35" s="46"/>
      <c r="B35" s="57"/>
      <c r="C35" s="214"/>
      <c r="D35" s="215"/>
      <c r="E35" s="215"/>
      <c r="F35" s="215"/>
      <c r="G35" s="215"/>
      <c r="H35" s="215"/>
      <c r="I35" s="215"/>
      <c r="J35" s="215"/>
      <c r="K35" s="216"/>
      <c r="L35" s="82"/>
      <c r="N35" s="36"/>
      <c r="O35" s="3"/>
      <c r="P35" s="3"/>
      <c r="Q35" s="36"/>
      <c r="R35" s="36"/>
      <c r="S35" s="36"/>
      <c r="T35" s="36"/>
      <c r="U35" s="36"/>
      <c r="V35" s="36"/>
      <c r="W35" s="36"/>
    </row>
    <row r="36" spans="1:23" s="29" customFormat="1" x14ac:dyDescent="0.25">
      <c r="A36" s="46"/>
      <c r="B36" s="57"/>
      <c r="C36" s="214"/>
      <c r="D36" s="215"/>
      <c r="E36" s="215"/>
      <c r="F36" s="215"/>
      <c r="G36" s="215"/>
      <c r="H36" s="215"/>
      <c r="I36" s="215"/>
      <c r="J36" s="215"/>
      <c r="K36" s="216"/>
      <c r="L36" s="82"/>
      <c r="N36" s="36"/>
      <c r="O36" s="3"/>
      <c r="P36" s="3"/>
      <c r="Q36" s="36"/>
      <c r="R36" s="36"/>
      <c r="S36" s="36"/>
      <c r="T36" s="36"/>
      <c r="U36" s="36"/>
      <c r="V36" s="36"/>
      <c r="W36" s="36"/>
    </row>
    <row r="37" spans="1:23" s="29" customFormat="1" x14ac:dyDescent="0.25">
      <c r="A37" s="46"/>
      <c r="B37" s="57"/>
      <c r="C37" s="214"/>
      <c r="D37" s="215"/>
      <c r="E37" s="215"/>
      <c r="F37" s="215"/>
      <c r="G37" s="215"/>
      <c r="H37" s="215"/>
      <c r="I37" s="215"/>
      <c r="J37" s="215"/>
      <c r="K37" s="216"/>
      <c r="L37" s="82"/>
      <c r="N37" s="36"/>
      <c r="O37" s="3"/>
      <c r="P37" s="3"/>
      <c r="Q37" s="36"/>
      <c r="R37" s="36"/>
      <c r="S37" s="36"/>
      <c r="T37" s="36"/>
      <c r="U37" s="36"/>
      <c r="V37" s="36"/>
      <c r="W37" s="36"/>
    </row>
    <row r="38" spans="1:23" s="29" customFormat="1" x14ac:dyDescent="0.25">
      <c r="A38" s="46"/>
      <c r="B38" s="57"/>
      <c r="C38" s="214"/>
      <c r="D38" s="215"/>
      <c r="E38" s="215"/>
      <c r="F38" s="215"/>
      <c r="G38" s="215"/>
      <c r="H38" s="215"/>
      <c r="I38" s="215"/>
      <c r="J38" s="215"/>
      <c r="K38" s="216"/>
      <c r="L38" s="82"/>
      <c r="N38" s="36"/>
      <c r="O38" s="3"/>
      <c r="P38" s="3"/>
      <c r="Q38" s="36"/>
      <c r="R38" s="36"/>
      <c r="S38" s="36"/>
      <c r="T38" s="36"/>
      <c r="U38" s="36"/>
      <c r="V38" s="36"/>
      <c r="W38" s="36"/>
    </row>
    <row r="39" spans="1:23" s="29" customFormat="1" x14ac:dyDescent="0.25">
      <c r="A39" s="46"/>
      <c r="B39" s="57"/>
      <c r="C39" s="214"/>
      <c r="D39" s="215"/>
      <c r="E39" s="215"/>
      <c r="F39" s="215"/>
      <c r="G39" s="215"/>
      <c r="H39" s="215"/>
      <c r="I39" s="215"/>
      <c r="J39" s="215"/>
      <c r="K39" s="216"/>
      <c r="L39" s="82"/>
      <c r="N39" s="36"/>
      <c r="O39" s="3"/>
      <c r="P39" s="3"/>
      <c r="Q39" s="36"/>
      <c r="R39" s="36"/>
      <c r="S39" s="36"/>
      <c r="T39" s="36"/>
      <c r="U39" s="36"/>
      <c r="V39" s="36"/>
      <c r="W39" s="36"/>
    </row>
    <row r="40" spans="1:23" s="29" customFormat="1" x14ac:dyDescent="0.25">
      <c r="A40" s="46"/>
      <c r="B40" s="57"/>
      <c r="C40" s="217"/>
      <c r="D40" s="218"/>
      <c r="E40" s="218"/>
      <c r="F40" s="218"/>
      <c r="G40" s="218"/>
      <c r="H40" s="218"/>
      <c r="I40" s="218"/>
      <c r="J40" s="218"/>
      <c r="K40" s="219"/>
      <c r="L40" s="82"/>
      <c r="N40" s="36"/>
      <c r="O40" s="3"/>
      <c r="P40" s="3"/>
      <c r="Q40" s="36"/>
      <c r="R40" s="36"/>
      <c r="S40" s="36"/>
      <c r="T40" s="36"/>
      <c r="U40" s="36"/>
      <c r="V40" s="36"/>
      <c r="W40" s="36"/>
    </row>
    <row r="41" spans="1:23" x14ac:dyDescent="0.25">
      <c r="B41" s="20"/>
      <c r="C41" s="21"/>
      <c r="D41" s="21"/>
      <c r="E41" s="22"/>
      <c r="F41" s="22"/>
      <c r="G41" s="22"/>
      <c r="H41" s="22"/>
      <c r="I41" s="22"/>
      <c r="J41" s="22"/>
      <c r="K41" s="22"/>
      <c r="L41" s="23"/>
    </row>
    <row r="42" spans="1:23" s="29" customFormat="1" x14ac:dyDescent="0.25">
      <c r="A42" s="46"/>
      <c r="B42" s="194" t="str">
        <f>IF(Intro!$G$19="English",O42,P42)</f>
        <v>Pour plus de détails, consultez l'onglet Info.</v>
      </c>
      <c r="C42" s="195"/>
      <c r="D42" s="195"/>
      <c r="E42" s="195"/>
      <c r="F42" s="195"/>
      <c r="G42" s="195"/>
      <c r="H42" s="195"/>
      <c r="I42" s="195"/>
      <c r="J42" s="195"/>
      <c r="K42" s="195"/>
      <c r="L42" s="196"/>
      <c r="N42" s="36"/>
      <c r="O42" s="3" t="s">
        <v>123</v>
      </c>
      <c r="P42" s="3" t="s">
        <v>124</v>
      </c>
      <c r="Q42" s="36"/>
      <c r="R42" s="36"/>
      <c r="S42" s="36"/>
      <c r="T42" s="36"/>
      <c r="U42" s="36"/>
      <c r="V42" s="36"/>
      <c r="W42" s="36"/>
    </row>
    <row r="43" spans="1:23" s="29" customFormat="1" x14ac:dyDescent="0.25">
      <c r="A43" s="46"/>
      <c r="B43" s="58"/>
      <c r="C43" s="59"/>
      <c r="D43" s="59"/>
      <c r="E43" s="59"/>
      <c r="F43" s="59"/>
      <c r="G43" s="59"/>
      <c r="H43" s="59"/>
      <c r="I43" s="59"/>
      <c r="J43" s="59"/>
      <c r="K43" s="59"/>
      <c r="L43" s="60"/>
      <c r="N43" s="36"/>
      <c r="O43" s="36"/>
      <c r="P43" s="36"/>
      <c r="Q43" s="36"/>
      <c r="R43" s="36"/>
      <c r="S43" s="36"/>
      <c r="T43" s="36"/>
      <c r="U43" s="36"/>
      <c r="V43" s="36"/>
      <c r="W43" s="36"/>
    </row>
    <row r="44" spans="1:23" s="9" customFormat="1" x14ac:dyDescent="0.25">
      <c r="A44" s="16"/>
      <c r="B44" s="18"/>
      <c r="C44" s="18"/>
      <c r="D44" s="18"/>
      <c r="E44" s="19"/>
      <c r="F44" s="19"/>
      <c r="G44" s="19"/>
      <c r="H44" s="19"/>
      <c r="I44" s="19"/>
      <c r="J44" s="19"/>
      <c r="K44" s="19"/>
      <c r="L44" s="19"/>
      <c r="O44" s="17"/>
      <c r="P44" s="17"/>
    </row>
    <row r="45" spans="1:23" s="1" customFormat="1" x14ac:dyDescent="0.25">
      <c r="A45" s="16"/>
      <c r="B45" s="168" t="str">
        <f>UPPER(IF(Intro!$G$19="English",O45,P45))</f>
        <v>DEVEZ-VOUS REMPLIR CE QUESTIONNAIRE?</v>
      </c>
      <c r="C45" s="169"/>
      <c r="D45" s="169"/>
      <c r="E45" s="169"/>
      <c r="F45" s="169"/>
      <c r="G45" s="169"/>
      <c r="H45" s="169"/>
      <c r="I45" s="169"/>
      <c r="J45" s="169"/>
      <c r="K45" s="169"/>
      <c r="L45" s="170"/>
      <c r="M45" s="7"/>
      <c r="N45" s="7"/>
      <c r="O45" s="3" t="s">
        <v>210</v>
      </c>
      <c r="P45" s="3" t="s">
        <v>243</v>
      </c>
    </row>
    <row r="46" spans="1:23" x14ac:dyDescent="0.25">
      <c r="B46" s="20"/>
      <c r="C46" s="21"/>
      <c r="D46" s="21"/>
      <c r="E46" s="22"/>
      <c r="F46" s="22"/>
      <c r="G46" s="22"/>
      <c r="H46" s="22"/>
      <c r="I46" s="22"/>
      <c r="J46" s="22"/>
      <c r="K46" s="22"/>
      <c r="L46" s="23"/>
    </row>
    <row r="47" spans="1:23" x14ac:dyDescent="0.25">
      <c r="B47" s="197" t="str">
        <f>IF(Intro!$G$19="English",O47,P47)</f>
        <v>Votre syndicat représentait-il les employés des entreprises qui ont produit des marchandises depuis le 1er janvier 2023?</v>
      </c>
      <c r="C47" s="198"/>
      <c r="D47" s="198"/>
      <c r="E47" s="198"/>
      <c r="F47" s="198"/>
      <c r="G47" s="198"/>
      <c r="H47" s="198"/>
      <c r="I47" s="198"/>
      <c r="J47" s="198"/>
      <c r="K47" s="198"/>
      <c r="L47" s="199"/>
      <c r="O47" s="24" t="str">
        <f>"Has your union represented employees at firms that produced the goods since January 1, "&amp;Variables!B6&amp;"?"</f>
        <v>Has your union represented employees at firms that produced the goods since January 1, 2023?</v>
      </c>
      <c r="P47" s="3" t="str">
        <f>"Votre syndicat représentait-il les employés des entreprises qui ont produit des marchandises depuis le 1er janvier "&amp;Variables!C6&amp;"?"</f>
        <v>Votre syndicat représentait-il les employés des entreprises qui ont produit des marchandises depuis le 1er janvier 2023?</v>
      </c>
    </row>
    <row r="48" spans="1:23" x14ac:dyDescent="0.25">
      <c r="B48" s="20"/>
      <c r="C48" s="21"/>
      <c r="D48" s="21"/>
      <c r="E48" s="22"/>
      <c r="F48" s="22"/>
      <c r="G48" s="22"/>
      <c r="H48" s="22"/>
      <c r="I48" s="22"/>
      <c r="J48" s="22"/>
      <c r="K48" s="22"/>
      <c r="L48" s="23"/>
      <c r="O48" s="4" t="s">
        <v>337</v>
      </c>
      <c r="P48" s="4" t="s">
        <v>338</v>
      </c>
    </row>
    <row r="49" spans="1:23" s="29" customFormat="1" ht="39.75" customHeight="1" x14ac:dyDescent="0.25">
      <c r="A49" s="13"/>
      <c r="B49" s="220" t="str">
        <f>IF(Intro!$G$19="English",O48,P48)</f>
        <v>Sélectionnez une réponse</v>
      </c>
      <c r="C49" s="221"/>
      <c r="D49" s="222"/>
      <c r="E49" s="224" t="str">
        <f>IF(D49="Yes, canned goods only.",O50,IF(D49="Oui, marchandises en conserve seulement.",P50,IF(D49="Yes, frozen goods only.",O49,IF(D49="Oui, marchandises congelées seulement.",P49,IF(D49="Yes, both canned and frozen goods.",O51,IF(D49="Oui, marchandises en conserve et congelées.",P51,IF(D49="No",O52,IF(D49="Non",P52,""))))))))</f>
        <v/>
      </c>
      <c r="F49" s="224"/>
      <c r="G49" s="224"/>
      <c r="H49" s="224"/>
      <c r="I49" s="224"/>
      <c r="J49" s="224"/>
      <c r="K49" s="224"/>
      <c r="L49" s="23"/>
      <c r="N49" s="36"/>
      <c r="O49" s="3" t="str">
        <f>"Complete all tabs in this questionnaire and submit it by "&amp;Variables!B11&amp;"."</f>
        <v>Complete all tabs in this questionnaire and submit it by April 10, 2026.</v>
      </c>
      <c r="P49" s="3" t="str">
        <f>"Remplissez tous les onglets de ce questionnaire et soumettez-le avant le "&amp;Variables!C11&amp;"."</f>
        <v>Remplissez tous les onglets de ce questionnaire et soumettez-le avant le 10 avril 2026.</v>
      </c>
      <c r="Q49" s="36"/>
      <c r="R49" s="36"/>
      <c r="S49" s="36"/>
      <c r="T49" s="36"/>
      <c r="U49" s="36"/>
      <c r="V49" s="36"/>
      <c r="W49" s="36"/>
    </row>
    <row r="50" spans="1:23" s="29" customFormat="1" ht="33" customHeight="1" x14ac:dyDescent="0.25">
      <c r="A50" s="13"/>
      <c r="B50" s="220"/>
      <c r="C50" s="221"/>
      <c r="D50" s="223"/>
      <c r="E50" s="225"/>
      <c r="F50" s="225"/>
      <c r="G50" s="225"/>
      <c r="H50" s="225"/>
      <c r="I50" s="225"/>
      <c r="J50" s="225"/>
      <c r="K50" s="225"/>
      <c r="L50" s="23"/>
      <c r="N50" s="36"/>
      <c r="O50" s="3" t="str">
        <f>"Complete the union questionnaire on canned goods, which can be found on the Tribunal website, and submit it by "&amp;Variables!B11&amp;"."</f>
        <v>Complete the union questionnaire on canned goods, which can be found on the Tribunal website, and submit it by April 10, 2026.</v>
      </c>
      <c r="P50" s="3" t="str">
        <f>"Remplissez le questionnaire à l'intention des syndicats sur les marchandises en conserve, disponible sur le site web du Tribunal, et soumettez-le avant le "&amp;Variables!C11&amp;"."</f>
        <v>Remplissez le questionnaire à l'intention des syndicats sur les marchandises en conserve, disponible sur le site web du Tribunal, et soumettez-le avant le 10 avril 2026.</v>
      </c>
      <c r="Q50" s="36"/>
      <c r="R50" s="36"/>
      <c r="S50" s="36"/>
      <c r="T50" s="36"/>
      <c r="U50" s="36"/>
      <c r="V50" s="36"/>
      <c r="W50" s="36"/>
    </row>
    <row r="51" spans="1:23" s="29" customFormat="1" x14ac:dyDescent="0.25">
      <c r="A51" s="46"/>
      <c r="B51" s="58"/>
      <c r="C51" s="59"/>
      <c r="D51" s="59"/>
      <c r="E51" s="59"/>
      <c r="F51" s="59"/>
      <c r="G51" s="59"/>
      <c r="H51" s="59"/>
      <c r="I51" s="59"/>
      <c r="J51" s="59"/>
      <c r="K51" s="59"/>
      <c r="L51" s="60"/>
      <c r="N51" s="36"/>
      <c r="O51" s="3" t="str">
        <f>"Complete all tabs in this questionnaire and complete the union questionnaire on canned goods, which can be found on the Tribunal website, and submit them by "&amp;Variables!B11&amp;"."</f>
        <v>Complete all tabs in this questionnaire and complete the union questionnaire on canned goods, which can be found on the Tribunal website, and submit them by April 10, 2026.</v>
      </c>
      <c r="P51" s="3" t="str">
        <f>"Remplissez tous les onglets de ce questionnaire et remplissez le questionnaire à l'intention des syndicats sur les marchandises en conserve, disponible sur le site web du Tribunal, et soumettez-les avant le "&amp;Variables!C11&amp;"."</f>
        <v>Remplissez tous les onglets de ce questionnaire et remplissez le questionnaire à l'intention des syndicats sur les marchandises en conserve, disponible sur le site web du Tribunal, et soumettez-les avant le 10 avril 2026.</v>
      </c>
      <c r="Q51" s="36"/>
      <c r="R51" s="36"/>
      <c r="S51" s="36"/>
      <c r="T51" s="36"/>
      <c r="U51" s="36"/>
      <c r="V51" s="36"/>
      <c r="W51" s="36"/>
    </row>
    <row r="52" spans="1:23" s="9" customFormat="1" x14ac:dyDescent="0.25">
      <c r="A52" s="16"/>
      <c r="B52" s="18"/>
      <c r="C52" s="18"/>
      <c r="D52" s="18"/>
      <c r="E52" s="19"/>
      <c r="F52" s="19"/>
      <c r="G52" s="19"/>
      <c r="H52" s="19"/>
      <c r="I52" s="19"/>
      <c r="J52" s="19"/>
      <c r="K52" s="19"/>
      <c r="L52" s="19"/>
      <c r="O52" s="3" t="str">
        <f>"Complete this tab only and submit it by "&amp;Variables!B11&amp;"."</f>
        <v>Complete this tab only and submit it by April 10, 2026.</v>
      </c>
      <c r="P52" s="3" t="str">
        <f>"Remplissez cet onglet uniquement et soumettez-le avant le "&amp;Variables!C11&amp;"."</f>
        <v>Remplissez cet onglet uniquement et soumettez-le avant le 10 avril 2026.</v>
      </c>
    </row>
    <row r="53" spans="1:23" s="1" customFormat="1" x14ac:dyDescent="0.25">
      <c r="A53" s="16"/>
      <c r="B53" s="168" t="str">
        <f>IF(Intro!$G$19="English",O53,P53)</f>
        <v>DATE D'ÉCHÉANCE DU QUESTIONNAIRE</v>
      </c>
      <c r="C53" s="169" t="str">
        <f>UPPER(IF(Intro!$G$19="English",P53,Q53))</f>
        <v/>
      </c>
      <c r="D53" s="169"/>
      <c r="E53" s="169" t="str">
        <f>UPPER(IF(Intro!$G$19="English",Q53,R53))</f>
        <v/>
      </c>
      <c r="F53" s="169" t="str">
        <f>UPPER(IF(Intro!$G$19="English",R53,S53))</f>
        <v/>
      </c>
      <c r="G53" s="169" t="str">
        <f>UPPER(IF(Intro!$G$19="English",S53,T53))</f>
        <v/>
      </c>
      <c r="H53" s="169" t="str">
        <f>UPPER(IF(Intro!$G$19="English",T53,U53))</f>
        <v/>
      </c>
      <c r="I53" s="169" t="str">
        <f>UPPER(IF(Intro!$G$19="English",U53,V53))</f>
        <v/>
      </c>
      <c r="J53" s="169" t="str">
        <f>UPPER(IF(Intro!$G$19="English",V53,W53))</f>
        <v/>
      </c>
      <c r="K53" s="169" t="str">
        <f>UPPER(IF(Intro!$G$19="English",W53,X53))</f>
        <v/>
      </c>
      <c r="L53" s="170" t="str">
        <f>UPPER(IF(Intro!$G$19="English",X53,Y53))</f>
        <v/>
      </c>
      <c r="M53" s="9"/>
      <c r="N53" s="7"/>
      <c r="O53" s="8" t="s">
        <v>1</v>
      </c>
      <c r="P53" s="8" t="s">
        <v>2</v>
      </c>
    </row>
    <row r="54" spans="1:23" x14ac:dyDescent="0.25">
      <c r="B54" s="20"/>
      <c r="C54" s="25"/>
      <c r="D54" s="25"/>
      <c r="E54" s="26"/>
      <c r="F54" s="26"/>
      <c r="G54" s="26"/>
      <c r="H54" s="26"/>
      <c r="I54" s="26"/>
      <c r="J54" s="26"/>
      <c r="K54" s="22"/>
      <c r="L54" s="23"/>
    </row>
    <row r="55" spans="1:23" s="29" customFormat="1" x14ac:dyDescent="0.25">
      <c r="A55" s="46"/>
      <c r="B55" s="57"/>
      <c r="D55" s="228" t="str">
        <f>IF(Intro!$G$19="English",O55,P55)</f>
        <v>10 avril 2026</v>
      </c>
      <c r="E55" s="229"/>
      <c r="F55" s="229"/>
      <c r="G55" s="229"/>
      <c r="H55" s="229"/>
      <c r="I55" s="229"/>
      <c r="J55" s="230"/>
      <c r="K55" s="22"/>
      <c r="L55" s="49"/>
      <c r="N55" s="36"/>
      <c r="O55" s="30" t="str">
        <f>Variables!B11</f>
        <v>April 10, 2026</v>
      </c>
      <c r="P55" s="30" t="str">
        <f>Variables!C11</f>
        <v>10 avril 2026</v>
      </c>
      <c r="Q55" s="36"/>
      <c r="R55" s="36"/>
      <c r="S55" s="36"/>
      <c r="T55" s="36"/>
      <c r="U55" s="36"/>
      <c r="V55" s="36"/>
      <c r="W55" s="36"/>
    </row>
    <row r="56" spans="1:23" s="29" customFormat="1" x14ac:dyDescent="0.25">
      <c r="A56" s="46"/>
      <c r="B56" s="57"/>
      <c r="D56" s="231"/>
      <c r="E56" s="232"/>
      <c r="F56" s="232"/>
      <c r="G56" s="232"/>
      <c r="H56" s="232"/>
      <c r="I56" s="232"/>
      <c r="J56" s="233"/>
      <c r="K56" s="22"/>
      <c r="L56" s="49"/>
      <c r="N56" s="36"/>
      <c r="O56" s="30"/>
      <c r="P56" s="30"/>
      <c r="Q56" s="36"/>
      <c r="R56" s="36"/>
      <c r="S56" s="36"/>
      <c r="T56" s="36"/>
      <c r="U56" s="36"/>
      <c r="V56" s="36"/>
      <c r="W56" s="36"/>
    </row>
    <row r="57" spans="1:23" s="29" customFormat="1" x14ac:dyDescent="0.25">
      <c r="A57" s="46"/>
      <c r="B57" s="58"/>
      <c r="C57" s="59"/>
      <c r="D57" s="59"/>
      <c r="E57" s="59"/>
      <c r="F57" s="59"/>
      <c r="G57" s="59"/>
      <c r="H57" s="59"/>
      <c r="I57" s="59"/>
      <c r="J57" s="59"/>
      <c r="K57" s="59"/>
      <c r="L57" s="60"/>
      <c r="N57" s="36"/>
      <c r="O57" s="36"/>
      <c r="P57" s="36"/>
      <c r="Q57" s="36"/>
      <c r="R57" s="36"/>
      <c r="S57" s="36"/>
      <c r="T57" s="36"/>
      <c r="U57" s="36"/>
      <c r="V57" s="36"/>
      <c r="W57" s="36"/>
    </row>
    <row r="58" spans="1:23" s="9" customFormat="1" x14ac:dyDescent="0.25">
      <c r="A58" s="16"/>
      <c r="B58" s="18"/>
      <c r="C58" s="18"/>
      <c r="D58" s="18"/>
      <c r="E58" s="19"/>
      <c r="F58" s="19"/>
      <c r="G58" s="19"/>
      <c r="H58" s="19"/>
      <c r="I58" s="19"/>
      <c r="J58" s="19"/>
      <c r="K58" s="19"/>
      <c r="L58" s="19"/>
      <c r="O58" s="17"/>
      <c r="P58" s="17"/>
    </row>
    <row r="59" spans="1:23" s="1" customFormat="1" x14ac:dyDescent="0.25">
      <c r="A59" s="16"/>
      <c r="B59" s="168" t="str">
        <f>IF(Intro!$G$19="English",O59,P59)</f>
        <v>QUESTIONNAIRE NON REMPLI</v>
      </c>
      <c r="C59" s="169" t="str">
        <f>UPPER(IF(Intro!$G$19="English",P59,Q59))</f>
        <v/>
      </c>
      <c r="D59" s="169"/>
      <c r="E59" s="169" t="str">
        <f>UPPER(IF(Intro!$G$19="English",Q59,R59))</f>
        <v/>
      </c>
      <c r="F59" s="169" t="str">
        <f>UPPER(IF(Intro!$G$19="English",R59,S59))</f>
        <v/>
      </c>
      <c r="G59" s="169" t="str">
        <f>UPPER(IF(Intro!$G$19="English",S59,T59))</f>
        <v/>
      </c>
      <c r="H59" s="169" t="str">
        <f>UPPER(IF(Intro!$G$19="English",T59,U59))</f>
        <v/>
      </c>
      <c r="I59" s="169" t="str">
        <f>UPPER(IF(Intro!$G$19="English",U59,V59))</f>
        <v/>
      </c>
      <c r="J59" s="169" t="str">
        <f>UPPER(IF(Intro!$G$19="English",V59,W59))</f>
        <v/>
      </c>
      <c r="K59" s="169" t="str">
        <f>UPPER(IF(Intro!$G$19="English",W59,X59))</f>
        <v/>
      </c>
      <c r="L59" s="170" t="str">
        <f>UPPER(IF(Intro!$G$19="English",X59,Y59))</f>
        <v/>
      </c>
      <c r="M59" s="9"/>
      <c r="N59" s="7"/>
      <c r="O59" s="9" t="s">
        <v>211</v>
      </c>
      <c r="P59" s="9" t="s">
        <v>212</v>
      </c>
    </row>
    <row r="60" spans="1:23" x14ac:dyDescent="0.25">
      <c r="B60" s="20"/>
      <c r="C60" s="21"/>
      <c r="D60" s="21"/>
      <c r="E60" s="22"/>
      <c r="F60" s="22"/>
      <c r="G60" s="22"/>
      <c r="H60" s="22"/>
      <c r="I60" s="22"/>
      <c r="J60" s="22"/>
      <c r="K60" s="22"/>
      <c r="L60" s="23"/>
    </row>
    <row r="61" spans="1:23" s="29" customFormat="1" x14ac:dyDescent="0.25">
      <c r="A61" s="46"/>
      <c r="B61" s="194" t="str">
        <f>IF(Intro!$G$19="English",O61,P61)</f>
        <v>Si le questionnaire n’est pas rempli dans les délais impartis, le Tribunal peut rendre une ordonnance de production, aux termes de l’article  17 de la Loi sur le Tribunal canadien du commerce extérieur, afin d’exiger la production d’une réponse au questionnaire.</v>
      </c>
      <c r="C61" s="195"/>
      <c r="D61" s="195"/>
      <c r="E61" s="195"/>
      <c r="F61" s="195"/>
      <c r="G61" s="195"/>
      <c r="H61" s="195"/>
      <c r="I61" s="195"/>
      <c r="J61" s="195"/>
      <c r="K61" s="195"/>
      <c r="L61" s="196"/>
      <c r="N61" s="36"/>
      <c r="O61" s="3" t="s">
        <v>82</v>
      </c>
      <c r="P61" s="3" t="s">
        <v>168</v>
      </c>
      <c r="Q61" s="36"/>
      <c r="R61" s="36"/>
      <c r="S61" s="36"/>
      <c r="T61" s="36"/>
      <c r="U61" s="36"/>
      <c r="V61" s="36"/>
      <c r="W61" s="36"/>
    </row>
    <row r="62" spans="1:23" s="29" customFormat="1" x14ac:dyDescent="0.25">
      <c r="A62" s="46"/>
      <c r="B62" s="194"/>
      <c r="C62" s="195"/>
      <c r="D62" s="195"/>
      <c r="E62" s="195"/>
      <c r="F62" s="195"/>
      <c r="G62" s="195"/>
      <c r="H62" s="195"/>
      <c r="I62" s="195"/>
      <c r="J62" s="195"/>
      <c r="K62" s="195"/>
      <c r="L62" s="196"/>
      <c r="N62" s="36"/>
      <c r="O62" s="3"/>
      <c r="P62" s="3"/>
      <c r="Q62" s="36"/>
      <c r="R62" s="36"/>
      <c r="S62" s="36"/>
      <c r="T62" s="36"/>
      <c r="U62" s="36"/>
      <c r="V62" s="36"/>
      <c r="W62" s="36"/>
    </row>
    <row r="63" spans="1:23" s="29" customFormat="1" x14ac:dyDescent="0.25">
      <c r="A63" s="46"/>
      <c r="B63" s="58"/>
      <c r="C63" s="59"/>
      <c r="D63" s="59"/>
      <c r="E63" s="59"/>
      <c r="F63" s="59"/>
      <c r="G63" s="59"/>
      <c r="H63" s="59"/>
      <c r="I63" s="59"/>
      <c r="J63" s="59"/>
      <c r="K63" s="59"/>
      <c r="L63" s="60"/>
      <c r="N63" s="36"/>
      <c r="O63" s="36"/>
      <c r="P63" s="36"/>
      <c r="Q63" s="36"/>
      <c r="R63" s="36"/>
      <c r="S63" s="36"/>
      <c r="T63" s="36"/>
      <c r="U63" s="36"/>
      <c r="V63" s="36"/>
      <c r="W63" s="36"/>
    </row>
    <row r="64" spans="1:23" s="9" customFormat="1" x14ac:dyDescent="0.25">
      <c r="A64" s="16"/>
      <c r="B64" s="18"/>
      <c r="C64" s="18"/>
      <c r="D64" s="18"/>
      <c r="E64" s="19"/>
      <c r="F64" s="19"/>
      <c r="G64" s="19"/>
      <c r="H64" s="19"/>
      <c r="I64" s="19"/>
      <c r="J64" s="19"/>
      <c r="K64" s="19"/>
      <c r="L64" s="19"/>
      <c r="O64" s="17"/>
      <c r="P64" s="17"/>
    </row>
    <row r="65" spans="1:23" x14ac:dyDescent="0.25">
      <c r="B65" s="168" t="str">
        <f>IF(Intro!$G$19="English",O65,P65)</f>
        <v>RENSEIGNEMENTS SUR LE SYNDICAT</v>
      </c>
      <c r="C65" s="169"/>
      <c r="D65" s="169"/>
      <c r="E65" s="169"/>
      <c r="F65" s="169"/>
      <c r="G65" s="169"/>
      <c r="H65" s="169"/>
      <c r="I65" s="169"/>
      <c r="J65" s="169"/>
      <c r="K65" s="169"/>
      <c r="L65" s="170"/>
      <c r="M65" s="29"/>
      <c r="O65" s="3" t="s">
        <v>6</v>
      </c>
      <c r="P65" s="3" t="s">
        <v>7</v>
      </c>
    </row>
    <row r="66" spans="1:23" x14ac:dyDescent="0.25">
      <c r="B66" s="20"/>
      <c r="C66" s="21"/>
      <c r="D66" s="21"/>
      <c r="E66" s="22"/>
      <c r="F66" s="22"/>
      <c r="G66" s="22"/>
      <c r="H66" s="22"/>
      <c r="I66" s="22"/>
      <c r="J66" s="22"/>
      <c r="K66" s="22"/>
      <c r="L66" s="23"/>
    </row>
    <row r="67" spans="1:23" x14ac:dyDescent="0.25">
      <c r="B67" s="180" t="str">
        <f>IF(Intro!$G$19="English",O67,P67)</f>
        <v>Nom du syndicat (en français et en anglais, le cas échéant)</v>
      </c>
      <c r="C67" s="181"/>
      <c r="D67" s="181"/>
      <c r="E67" s="226"/>
      <c r="F67" s="226"/>
      <c r="G67" s="226"/>
      <c r="H67" s="226"/>
      <c r="I67" s="226"/>
      <c r="J67" s="226"/>
      <c r="K67" s="226"/>
      <c r="L67" s="227"/>
      <c r="O67" s="24" t="s">
        <v>166</v>
      </c>
      <c r="P67" s="3" t="s">
        <v>167</v>
      </c>
    </row>
    <row r="68" spans="1:23" x14ac:dyDescent="0.25">
      <c r="B68" s="180"/>
      <c r="C68" s="181"/>
      <c r="D68" s="181"/>
      <c r="E68" s="226"/>
      <c r="F68" s="226"/>
      <c r="G68" s="226"/>
      <c r="H68" s="226"/>
      <c r="I68" s="226"/>
      <c r="J68" s="226"/>
      <c r="K68" s="226"/>
      <c r="L68" s="227"/>
      <c r="O68" s="24"/>
    </row>
    <row r="69" spans="1:23" x14ac:dyDescent="0.25">
      <c r="B69" s="180" t="str">
        <f>IF(Intro!$G$19="English",O69,P69)</f>
        <v>Adresse du syndicat</v>
      </c>
      <c r="C69" s="181"/>
      <c r="D69" s="237"/>
      <c r="E69" s="226"/>
      <c r="F69" s="226"/>
      <c r="G69" s="226"/>
      <c r="H69" s="226"/>
      <c r="I69" s="226"/>
      <c r="J69" s="226"/>
      <c r="K69" s="226"/>
      <c r="L69" s="227"/>
      <c r="O69" s="24" t="s">
        <v>8</v>
      </c>
      <c r="P69" s="3" t="s">
        <v>9</v>
      </c>
    </row>
    <row r="70" spans="1:23" x14ac:dyDescent="0.25">
      <c r="B70" s="238"/>
      <c r="C70" s="239"/>
      <c r="D70" s="239"/>
      <c r="E70" s="226"/>
      <c r="F70" s="226"/>
      <c r="G70" s="226"/>
      <c r="H70" s="226"/>
      <c r="I70" s="226"/>
      <c r="J70" s="226"/>
      <c r="K70" s="226"/>
      <c r="L70" s="227"/>
      <c r="O70" s="24"/>
    </row>
    <row r="71" spans="1:23" x14ac:dyDescent="0.25">
      <c r="B71" s="180" t="str">
        <f>IF(Intro!$G$19="English",O71,P71)</f>
        <v>Adresse du site Web</v>
      </c>
      <c r="C71" s="181"/>
      <c r="D71" s="237"/>
      <c r="E71" s="226"/>
      <c r="F71" s="226"/>
      <c r="G71" s="226"/>
      <c r="H71" s="226"/>
      <c r="I71" s="226"/>
      <c r="J71" s="226"/>
      <c r="K71" s="226"/>
      <c r="L71" s="227"/>
      <c r="O71" s="24" t="s">
        <v>10</v>
      </c>
      <c r="P71" s="3" t="s">
        <v>11</v>
      </c>
    </row>
    <row r="72" spans="1:23" x14ac:dyDescent="0.25">
      <c r="B72" s="238"/>
      <c r="C72" s="239"/>
      <c r="D72" s="239"/>
      <c r="E72" s="226"/>
      <c r="F72" s="226"/>
      <c r="G72" s="226"/>
      <c r="H72" s="226"/>
      <c r="I72" s="226"/>
      <c r="J72" s="226"/>
      <c r="K72" s="226"/>
      <c r="L72" s="227"/>
      <c r="O72" s="24"/>
    </row>
    <row r="73" spans="1:23" s="29" customFormat="1" x14ac:dyDescent="0.25">
      <c r="A73" s="46"/>
      <c r="B73" s="58"/>
      <c r="C73" s="59"/>
      <c r="D73" s="59"/>
      <c r="E73" s="59"/>
      <c r="F73" s="59"/>
      <c r="G73" s="59"/>
      <c r="H73" s="59"/>
      <c r="I73" s="59"/>
      <c r="J73" s="59"/>
      <c r="K73" s="59"/>
      <c r="L73" s="60"/>
      <c r="N73" s="36"/>
      <c r="O73" s="36"/>
      <c r="P73" s="36"/>
      <c r="Q73" s="36"/>
      <c r="R73" s="36"/>
      <c r="S73" s="36"/>
      <c r="T73" s="36"/>
      <c r="U73" s="36"/>
      <c r="V73" s="36"/>
      <c r="W73" s="36"/>
    </row>
    <row r="75" spans="1:23" x14ac:dyDescent="0.25">
      <c r="B75" s="168" t="str">
        <f>IF(Intro!$G$19="English",O75,P75)</f>
        <v>ATTESTATION</v>
      </c>
      <c r="C75" s="169"/>
      <c r="D75" s="169"/>
      <c r="E75" s="169"/>
      <c r="F75" s="169"/>
      <c r="G75" s="169"/>
      <c r="H75" s="169"/>
      <c r="I75" s="169"/>
      <c r="J75" s="169"/>
      <c r="K75" s="169"/>
      <c r="L75" s="170"/>
      <c r="M75" s="29"/>
      <c r="O75" s="3" t="s">
        <v>4</v>
      </c>
      <c r="P75" s="3" t="s">
        <v>5</v>
      </c>
    </row>
    <row r="76" spans="1:23" x14ac:dyDescent="0.25">
      <c r="B76" s="20"/>
      <c r="C76" s="21"/>
      <c r="D76" s="21"/>
      <c r="E76" s="22"/>
      <c r="F76" s="22"/>
      <c r="G76" s="22"/>
      <c r="H76" s="22"/>
      <c r="I76" s="22"/>
      <c r="J76" s="22"/>
      <c r="K76" s="22"/>
      <c r="L76" s="23"/>
    </row>
    <row r="77" spans="1:23" s="29" customFormat="1" x14ac:dyDescent="0.25">
      <c r="A77" s="46"/>
      <c r="B77" s="194" t="str">
        <f>IF(Intro!$G$19="English",O77,P77)</f>
        <v xml:space="preserve">Le soussigné déclare que, pour autant qu'il sache, les renseignements fournis aux présentes sont complets et exacts.
</v>
      </c>
      <c r="C77" s="195"/>
      <c r="D77" s="195"/>
      <c r="E77" s="195"/>
      <c r="F77" s="195"/>
      <c r="G77" s="195"/>
      <c r="H77" s="195"/>
      <c r="I77" s="195"/>
      <c r="J77" s="195"/>
      <c r="K77" s="195"/>
      <c r="L77" s="196"/>
      <c r="N77" s="36"/>
      <c r="O77" s="36" t="s">
        <v>184</v>
      </c>
      <c r="P77" s="36" t="s">
        <v>185</v>
      </c>
      <c r="Q77" s="36"/>
      <c r="R77" s="36"/>
      <c r="S77" s="36"/>
      <c r="T77" s="36"/>
      <c r="U77" s="36"/>
      <c r="V77" s="36"/>
      <c r="W77" s="36"/>
    </row>
    <row r="78" spans="1:23" s="29" customFormat="1" x14ac:dyDescent="0.25">
      <c r="A78" s="46"/>
      <c r="B78" s="57"/>
      <c r="C78" s="47"/>
      <c r="D78" s="47"/>
      <c r="E78" s="47"/>
      <c r="F78" s="47"/>
      <c r="G78" s="47"/>
      <c r="H78" s="47"/>
      <c r="I78" s="47"/>
      <c r="J78" s="47"/>
      <c r="K78" s="47"/>
      <c r="L78" s="48"/>
      <c r="N78" s="36"/>
      <c r="O78" s="36"/>
      <c r="P78" s="36"/>
      <c r="Q78" s="36"/>
      <c r="R78" s="36"/>
      <c r="S78" s="36"/>
      <c r="T78" s="36"/>
      <c r="U78" s="36"/>
      <c r="V78" s="36"/>
      <c r="W78" s="36"/>
    </row>
    <row r="79" spans="1:23" x14ac:dyDescent="0.25">
      <c r="B79" s="180" t="str">
        <f>IF(Intro!$G$19="English",O79,P79)</f>
        <v>Nom du représentant autorisé</v>
      </c>
      <c r="C79" s="181"/>
      <c r="D79" s="181"/>
      <c r="E79" s="226"/>
      <c r="F79" s="226"/>
      <c r="G79" s="226"/>
      <c r="H79" s="226"/>
      <c r="I79" s="226"/>
      <c r="J79" s="226"/>
      <c r="K79" s="226"/>
      <c r="L79" s="227"/>
      <c r="O79" s="24" t="s">
        <v>12</v>
      </c>
      <c r="P79" s="3" t="s">
        <v>13</v>
      </c>
    </row>
    <row r="80" spans="1:23" x14ac:dyDescent="0.25">
      <c r="B80" s="180"/>
      <c r="C80" s="181"/>
      <c r="D80" s="181"/>
      <c r="E80" s="226"/>
      <c r="F80" s="226"/>
      <c r="G80" s="226"/>
      <c r="H80" s="226"/>
      <c r="I80" s="226"/>
      <c r="J80" s="226"/>
      <c r="K80" s="226"/>
      <c r="L80" s="227"/>
      <c r="O80" s="24"/>
    </row>
    <row r="81" spans="1:23" x14ac:dyDescent="0.25">
      <c r="B81" s="180" t="str">
        <f>IF(Intro!$G$19="English",O81,P81)</f>
        <v>Titre du représentant autorisé</v>
      </c>
      <c r="C81" s="181"/>
      <c r="D81" s="237"/>
      <c r="E81" s="226"/>
      <c r="F81" s="226"/>
      <c r="G81" s="226"/>
      <c r="H81" s="226"/>
      <c r="I81" s="226"/>
      <c r="J81" s="226"/>
      <c r="K81" s="226"/>
      <c r="L81" s="227"/>
      <c r="O81" s="24" t="s">
        <v>14</v>
      </c>
      <c r="P81" s="3" t="s">
        <v>15</v>
      </c>
    </row>
    <row r="82" spans="1:23" x14ac:dyDescent="0.25">
      <c r="B82" s="238"/>
      <c r="C82" s="239"/>
      <c r="D82" s="239"/>
      <c r="E82" s="226"/>
      <c r="F82" s="226"/>
      <c r="G82" s="226"/>
      <c r="H82" s="226"/>
      <c r="I82" s="226"/>
      <c r="J82" s="226"/>
      <c r="K82" s="226"/>
      <c r="L82" s="227"/>
      <c r="O82" s="24"/>
    </row>
    <row r="83" spans="1:23" x14ac:dyDescent="0.25">
      <c r="B83" s="180" t="str">
        <f>IF(Intro!$G$19="English",O83,P83)</f>
        <v>Adresse de courrier électronique</v>
      </c>
      <c r="C83" s="181"/>
      <c r="D83" s="237"/>
      <c r="E83" s="226"/>
      <c r="F83" s="226"/>
      <c r="G83" s="226"/>
      <c r="H83" s="226"/>
      <c r="I83" s="226"/>
      <c r="J83" s="226"/>
      <c r="K83" s="226"/>
      <c r="L83" s="227"/>
      <c r="O83" s="24" t="s">
        <v>16</v>
      </c>
      <c r="P83" s="3" t="s">
        <v>35</v>
      </c>
    </row>
    <row r="84" spans="1:23" x14ac:dyDescent="0.25">
      <c r="B84" s="238"/>
      <c r="C84" s="239"/>
      <c r="D84" s="239"/>
      <c r="E84" s="226"/>
      <c r="F84" s="226"/>
      <c r="G84" s="226"/>
      <c r="H84" s="226"/>
      <c r="I84" s="226"/>
      <c r="J84" s="226"/>
      <c r="K84" s="226"/>
      <c r="L84" s="227"/>
      <c r="O84" s="24"/>
    </row>
    <row r="85" spans="1:23" x14ac:dyDescent="0.25">
      <c r="B85" s="180" t="str">
        <f>IF(Intro!$G$19="English",O85,P85)</f>
        <v>Téléphone</v>
      </c>
      <c r="C85" s="181"/>
      <c r="D85" s="237"/>
      <c r="E85" s="226"/>
      <c r="F85" s="226"/>
      <c r="G85" s="226"/>
      <c r="H85" s="226"/>
      <c r="I85" s="226"/>
      <c r="J85" s="226"/>
      <c r="K85" s="226"/>
      <c r="L85" s="227"/>
      <c r="O85" s="24" t="s">
        <v>17</v>
      </c>
      <c r="P85" s="3" t="s">
        <v>18</v>
      </c>
    </row>
    <row r="86" spans="1:23" x14ac:dyDescent="0.25">
      <c r="B86" s="238"/>
      <c r="C86" s="239"/>
      <c r="D86" s="239"/>
      <c r="E86" s="226"/>
      <c r="F86" s="226"/>
      <c r="G86" s="226"/>
      <c r="H86" s="226"/>
      <c r="I86" s="226"/>
      <c r="J86" s="226"/>
      <c r="K86" s="226"/>
      <c r="L86" s="227"/>
      <c r="O86" s="24"/>
    </row>
    <row r="87" spans="1:23" x14ac:dyDescent="0.25">
      <c r="B87" s="180" t="s">
        <v>20</v>
      </c>
      <c r="C87" s="181"/>
      <c r="D87" s="237"/>
      <c r="E87" s="240"/>
      <c r="F87" s="226"/>
      <c r="G87" s="226"/>
      <c r="H87" s="226"/>
      <c r="I87" s="226"/>
      <c r="J87" s="226"/>
      <c r="K87" s="226"/>
      <c r="L87" s="227"/>
      <c r="M87" s="29"/>
      <c r="O87" s="24"/>
    </row>
    <row r="88" spans="1:23" x14ac:dyDescent="0.25">
      <c r="B88" s="238"/>
      <c r="C88" s="239"/>
      <c r="D88" s="239"/>
      <c r="E88" s="226"/>
      <c r="F88" s="226"/>
      <c r="G88" s="226"/>
      <c r="H88" s="226"/>
      <c r="I88" s="226"/>
      <c r="J88" s="226"/>
      <c r="K88" s="226"/>
      <c r="L88" s="227"/>
      <c r="M88" s="29"/>
      <c r="O88" s="24"/>
    </row>
    <row r="89" spans="1:23" s="29" customFormat="1" x14ac:dyDescent="0.25">
      <c r="A89" s="46"/>
      <c r="B89" s="57"/>
      <c r="C89" s="47"/>
      <c r="D89" s="47"/>
      <c r="E89" s="47"/>
      <c r="F89" s="47"/>
      <c r="G89" s="47"/>
      <c r="H89" s="47"/>
      <c r="I89" s="47"/>
      <c r="J89" s="47"/>
      <c r="K89" s="47"/>
      <c r="L89" s="48"/>
      <c r="N89" s="36"/>
      <c r="O89" s="36"/>
      <c r="P89" s="36"/>
      <c r="Q89" s="36"/>
      <c r="R89" s="36"/>
      <c r="S89" s="36"/>
      <c r="T89" s="36"/>
      <c r="U89" s="36"/>
      <c r="V89" s="36"/>
      <c r="W89" s="36"/>
    </row>
    <row r="90" spans="1:23" ht="21" x14ac:dyDescent="0.25">
      <c r="B90" s="234" t="str">
        <f>IF(Intro!$G$19="English",O90,P90)</f>
        <v>Je comprends que le fait de cocher cette case constitue ma signature juridiquement contraignante.</v>
      </c>
      <c r="C90" s="235"/>
      <c r="D90" s="235"/>
      <c r="E90" s="235"/>
      <c r="F90" s="235"/>
      <c r="G90" s="235"/>
      <c r="H90" s="235"/>
      <c r="I90" s="235"/>
      <c r="J90" s="83"/>
      <c r="K90" s="27"/>
      <c r="L90" s="28"/>
      <c r="O90" s="24" t="s">
        <v>30</v>
      </c>
      <c r="P90" s="3" t="s">
        <v>31</v>
      </c>
    </row>
    <row r="91" spans="1:23" s="29" customFormat="1" x14ac:dyDescent="0.25">
      <c r="A91" s="46"/>
      <c r="B91" s="58"/>
      <c r="C91" s="59"/>
      <c r="D91" s="59"/>
      <c r="E91" s="59"/>
      <c r="F91" s="59"/>
      <c r="G91" s="59"/>
      <c r="H91" s="59"/>
      <c r="I91" s="59"/>
      <c r="J91" s="59"/>
      <c r="K91" s="59"/>
      <c r="L91" s="60"/>
      <c r="N91" s="36"/>
      <c r="O91" s="36"/>
      <c r="P91" s="36"/>
      <c r="Q91" s="36"/>
      <c r="R91" s="36"/>
      <c r="S91" s="36"/>
      <c r="T91" s="36"/>
      <c r="U91" s="36"/>
      <c r="V91" s="36"/>
      <c r="W91" s="36"/>
    </row>
    <row r="92" spans="1:23" s="9" customFormat="1" x14ac:dyDescent="0.25">
      <c r="A92" s="16"/>
      <c r="B92" s="18"/>
      <c r="C92" s="18"/>
      <c r="D92" s="18"/>
      <c r="E92" s="19"/>
      <c r="F92" s="19"/>
      <c r="G92" s="19"/>
      <c r="H92" s="19"/>
      <c r="I92" s="19"/>
      <c r="J92" s="19"/>
      <c r="K92" s="19"/>
      <c r="L92" s="19"/>
      <c r="O92" s="17"/>
      <c r="P92" s="17"/>
    </row>
    <row r="93" spans="1:23" s="1" customFormat="1" x14ac:dyDescent="0.25">
      <c r="A93" s="16"/>
      <c r="B93" s="168" t="str">
        <f>IF(Intro!$G$19="English",O93,P93)</f>
        <v>TRANSMISSION DU QUESTIONNAIRE REMPLI</v>
      </c>
      <c r="C93" s="169" t="str">
        <f>UPPER(IF(Intro!$G$19="English",P93,Q93))</f>
        <v/>
      </c>
      <c r="D93" s="169"/>
      <c r="E93" s="169" t="str">
        <f>UPPER(IF(Intro!$G$19="English",Q93,R93))</f>
        <v/>
      </c>
      <c r="F93" s="169" t="str">
        <f>UPPER(IF(Intro!$G$19="English",R93,S93))</f>
        <v/>
      </c>
      <c r="G93" s="169" t="str">
        <f>UPPER(IF(Intro!$G$19="English",S93,T93))</f>
        <v/>
      </c>
      <c r="H93" s="169" t="str">
        <f>UPPER(IF(Intro!$G$19="English",T93,U93))</f>
        <v/>
      </c>
      <c r="I93" s="169" t="str">
        <f>UPPER(IF(Intro!$G$19="English",U93,V93))</f>
        <v/>
      </c>
      <c r="J93" s="169" t="str">
        <f>UPPER(IF(Intro!$G$19="English",V93,W93))</f>
        <v/>
      </c>
      <c r="K93" s="169" t="str">
        <f>UPPER(IF(Intro!$G$19="English",W93,X93))</f>
        <v/>
      </c>
      <c r="L93" s="170" t="str">
        <f>UPPER(IF(Intro!$G$19="English",X93,Y93))</f>
        <v/>
      </c>
      <c r="M93" s="9"/>
      <c r="N93" s="7"/>
      <c r="O93" s="8" t="s">
        <v>33</v>
      </c>
      <c r="P93" s="8" t="s">
        <v>34</v>
      </c>
    </row>
    <row r="94" spans="1:23" x14ac:dyDescent="0.25">
      <c r="B94" s="20"/>
      <c r="C94" s="21"/>
      <c r="D94" s="21"/>
      <c r="E94" s="22"/>
      <c r="F94" s="22"/>
      <c r="G94" s="22"/>
      <c r="H94" s="22"/>
      <c r="I94" s="22"/>
      <c r="J94" s="22"/>
      <c r="K94" s="22"/>
      <c r="L94" s="23"/>
    </row>
    <row r="95" spans="1:23" s="29" customFormat="1" x14ac:dyDescent="0.25">
      <c r="A95" s="46"/>
      <c r="B95" s="194" t="str">
        <f>IF(Intro!$G$19="English",O95,P95)</f>
        <v>Veuillez retourner le questionnaire rempli en utilisant l’une des options suivantes :</v>
      </c>
      <c r="C95" s="195"/>
      <c r="D95" s="195"/>
      <c r="E95" s="195"/>
      <c r="F95" s="195"/>
      <c r="G95" s="195"/>
      <c r="H95" s="195"/>
      <c r="I95" s="195"/>
      <c r="J95" s="195"/>
      <c r="K95" s="195"/>
      <c r="L95" s="196"/>
      <c r="N95" s="36"/>
      <c r="O95" s="3" t="s">
        <v>83</v>
      </c>
      <c r="P95" s="3" t="s">
        <v>3</v>
      </c>
      <c r="Q95" s="36"/>
      <c r="R95" s="36"/>
      <c r="S95" s="36"/>
      <c r="T95" s="36"/>
      <c r="U95" s="36"/>
      <c r="V95" s="36"/>
      <c r="W95" s="36"/>
    </row>
    <row r="96" spans="1:23" s="29" customFormat="1" x14ac:dyDescent="0.25">
      <c r="A96" s="46"/>
      <c r="B96" s="174" t="str">
        <f>IF($G$19="English",HYPERLINK("https://e-filing-depot-electronique.citt-tcce.gc.ca/submitNonRegisteredUser-eng.aspx","1. Secure E-filing service;"),IF($G$19="Français",HYPERLINK("https://e-filing-depot-electronique.citt-tcce.gc.ca/submitNonRegisteredUser-fra.aspx?","1. Service sécurisé de dépôt électronique;"),""))</f>
        <v>1. Service sécurisé de dépôt électronique;</v>
      </c>
      <c r="C96" s="175"/>
      <c r="D96" s="175"/>
      <c r="E96" s="175"/>
      <c r="F96" s="175"/>
      <c r="G96" s="175"/>
      <c r="H96" s="175"/>
      <c r="I96" s="175"/>
      <c r="J96" s="175"/>
      <c r="K96" s="175"/>
      <c r="L96" s="176"/>
      <c r="N96" s="36"/>
      <c r="O96" s="3"/>
      <c r="P96" s="3"/>
      <c r="Q96" s="36"/>
      <c r="R96" s="36"/>
      <c r="S96" s="36"/>
      <c r="T96" s="36"/>
      <c r="U96" s="36"/>
      <c r="V96" s="36"/>
      <c r="W96" s="36"/>
    </row>
    <row r="97" spans="1:23" s="29" customFormat="1" x14ac:dyDescent="0.25">
      <c r="A97" s="46"/>
      <c r="B97" s="177" t="str">
        <f>IF(Intro!$G$19="English",O97,P97)</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97" s="178"/>
      <c r="D97" s="178"/>
      <c r="E97" s="178"/>
      <c r="F97" s="178"/>
      <c r="G97" s="178"/>
      <c r="H97" s="178"/>
      <c r="I97" s="178"/>
      <c r="J97" s="178"/>
      <c r="K97" s="178"/>
      <c r="L97" s="179"/>
      <c r="N97" s="36"/>
      <c r="O97" s="3" t="s">
        <v>159</v>
      </c>
      <c r="P97" s="3" t="s">
        <v>160</v>
      </c>
      <c r="Q97" s="36"/>
      <c r="R97" s="36"/>
      <c r="S97" s="36"/>
      <c r="T97" s="36"/>
      <c r="U97" s="36"/>
      <c r="V97" s="36"/>
      <c r="W97" s="36"/>
    </row>
    <row r="98" spans="1:23" s="29" customFormat="1" x14ac:dyDescent="0.25">
      <c r="A98" s="46"/>
      <c r="B98" s="177"/>
      <c r="C98" s="178"/>
      <c r="D98" s="178"/>
      <c r="E98" s="178"/>
      <c r="F98" s="178"/>
      <c r="G98" s="178"/>
      <c r="H98" s="178"/>
      <c r="I98" s="178"/>
      <c r="J98" s="178"/>
      <c r="K98" s="178"/>
      <c r="L98" s="179"/>
      <c r="N98" s="36"/>
      <c r="O98" s="3"/>
      <c r="P98" s="3"/>
      <c r="Q98" s="36"/>
      <c r="R98" s="36"/>
      <c r="S98" s="36"/>
      <c r="T98" s="36"/>
      <c r="U98" s="36"/>
      <c r="V98" s="36"/>
      <c r="W98" s="36"/>
    </row>
    <row r="99" spans="1:23" s="29" customFormat="1" x14ac:dyDescent="0.25">
      <c r="A99" s="46"/>
      <c r="B99" s="171" t="str">
        <f>IF(Intro!$G$19="English",O99,P99)</f>
        <v>2. Par courriel à l'adresse tcce-citt@tribunal.gc.ca si vous acceptez les risques connexes et vous transmettez des renseignements qui sont ceux de votre entreprise seulement.</v>
      </c>
      <c r="C99" s="172"/>
      <c r="D99" s="172"/>
      <c r="E99" s="172"/>
      <c r="F99" s="172"/>
      <c r="G99" s="172"/>
      <c r="H99" s="172"/>
      <c r="I99" s="172"/>
      <c r="J99" s="172"/>
      <c r="K99" s="172"/>
      <c r="L99" s="173"/>
      <c r="N99" s="36"/>
      <c r="O99" s="3" t="s">
        <v>213</v>
      </c>
      <c r="P99" s="3" t="s">
        <v>214</v>
      </c>
      <c r="Q99" s="36"/>
      <c r="R99" s="36"/>
      <c r="S99" s="36"/>
      <c r="T99" s="36"/>
      <c r="U99" s="36"/>
      <c r="V99" s="36"/>
      <c r="W99" s="36"/>
    </row>
    <row r="100" spans="1:23" s="29" customFormat="1" x14ac:dyDescent="0.25">
      <c r="A100" s="46"/>
      <c r="B100" s="58"/>
      <c r="C100" s="59"/>
      <c r="D100" s="59"/>
      <c r="E100" s="59"/>
      <c r="F100" s="59"/>
      <c r="G100" s="59"/>
      <c r="H100" s="59"/>
      <c r="I100" s="59"/>
      <c r="J100" s="59"/>
      <c r="K100" s="59"/>
      <c r="L100" s="60"/>
      <c r="N100" s="36"/>
      <c r="O100" s="36"/>
      <c r="P100" s="36"/>
      <c r="Q100" s="36"/>
      <c r="R100" s="36"/>
      <c r="S100" s="36"/>
      <c r="T100" s="36"/>
      <c r="U100" s="36"/>
      <c r="V100" s="36"/>
      <c r="W100" s="36"/>
    </row>
    <row r="102" spans="1:23" s="1" customFormat="1" x14ac:dyDescent="0.25">
      <c r="A102" s="16"/>
      <c r="B102" s="168" t="str">
        <f>UPPER(IF(Intro!$G$19="English",O102,P102))</f>
        <v>QUESTIONS</v>
      </c>
      <c r="C102" s="169" t="str">
        <f>UPPER(IF(Intro!$G$19="English",P102,Q102))</f>
        <v/>
      </c>
      <c r="D102" s="169"/>
      <c r="E102" s="169" t="str">
        <f>UPPER(IF(Intro!$G$19="English",Q102,R102))</f>
        <v/>
      </c>
      <c r="F102" s="169" t="str">
        <f>UPPER(IF(Intro!$G$19="English",R102,S102))</f>
        <v/>
      </c>
      <c r="G102" s="169" t="str">
        <f>UPPER(IF(Intro!$G$19="English",S102,T102))</f>
        <v/>
      </c>
      <c r="H102" s="169" t="str">
        <f>UPPER(IF(Intro!$G$19="English",T102,U102))</f>
        <v/>
      </c>
      <c r="I102" s="169" t="str">
        <f>UPPER(IF(Intro!$G$19="English",U102,V102))</f>
        <v/>
      </c>
      <c r="J102" s="169" t="str">
        <f>UPPER(IF(Intro!$G$19="English",V102,W102))</f>
        <v/>
      </c>
      <c r="K102" s="169" t="str">
        <f>UPPER(IF(Intro!$G$19="English",W102,X102))</f>
        <v/>
      </c>
      <c r="L102" s="170" t="str">
        <f>UPPER(IF(Intro!$G$19="English",X102,Y102))</f>
        <v/>
      </c>
      <c r="M102" s="9"/>
      <c r="N102" s="7"/>
      <c r="O102" s="8" t="s">
        <v>84</v>
      </c>
      <c r="P102" s="8" t="s">
        <v>84</v>
      </c>
    </row>
    <row r="103" spans="1:23" x14ac:dyDescent="0.25">
      <c r="B103" s="20"/>
      <c r="C103" s="21"/>
      <c r="D103" s="21"/>
      <c r="E103" s="22"/>
      <c r="F103" s="22"/>
      <c r="G103" s="22"/>
      <c r="H103" s="22"/>
      <c r="I103" s="22"/>
      <c r="J103" s="22"/>
      <c r="K103" s="22"/>
      <c r="L103" s="23"/>
    </row>
    <row r="104" spans="1:23" s="29" customFormat="1" ht="14.25" customHeight="1" x14ac:dyDescent="0.25">
      <c r="A104" s="46"/>
      <c r="B104" s="206" t="str">
        <f>IF(Intro!$G$20="English",O104,P104)</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04" s="207"/>
      <c r="D104" s="207"/>
      <c r="E104" s="207"/>
      <c r="F104" s="207"/>
      <c r="G104" s="207"/>
      <c r="H104" s="207"/>
      <c r="I104" s="207"/>
      <c r="J104" s="207"/>
      <c r="K104" s="207"/>
      <c r="L104" s="208"/>
      <c r="M104" s="4"/>
      <c r="N104" s="4"/>
      <c r="O104" s="113" t="s">
        <v>292</v>
      </c>
      <c r="P104" s="113" t="s">
        <v>293</v>
      </c>
      <c r="Q104" s="36"/>
      <c r="R104" s="36"/>
      <c r="S104" s="36"/>
      <c r="T104" s="36"/>
      <c r="U104" s="36"/>
      <c r="V104" s="36"/>
      <c r="W104" s="36"/>
    </row>
    <row r="105" spans="1:23" s="29" customFormat="1" ht="14.25" customHeight="1" x14ac:dyDescent="0.25">
      <c r="A105" s="46"/>
      <c r="B105" s="206"/>
      <c r="C105" s="207"/>
      <c r="D105" s="207"/>
      <c r="E105" s="207"/>
      <c r="F105" s="207"/>
      <c r="G105" s="207"/>
      <c r="H105" s="207"/>
      <c r="I105" s="207"/>
      <c r="J105" s="207"/>
      <c r="K105" s="207"/>
      <c r="L105" s="208"/>
      <c r="M105" s="4"/>
      <c r="N105" s="4"/>
      <c r="O105" s="113"/>
      <c r="P105" s="113"/>
      <c r="Q105" s="36"/>
      <c r="R105" s="36"/>
      <c r="S105" s="36"/>
      <c r="T105" s="36"/>
      <c r="U105" s="36"/>
      <c r="V105" s="36"/>
      <c r="W105" s="36"/>
    </row>
    <row r="106" spans="1:23" s="29" customFormat="1" x14ac:dyDescent="0.25">
      <c r="A106" s="46"/>
      <c r="B106" s="206"/>
      <c r="C106" s="207"/>
      <c r="D106" s="207"/>
      <c r="E106" s="207"/>
      <c r="F106" s="207"/>
      <c r="G106" s="207"/>
      <c r="H106" s="207"/>
      <c r="I106" s="207"/>
      <c r="J106" s="207"/>
      <c r="K106" s="207"/>
      <c r="L106" s="208"/>
      <c r="N106" s="36"/>
      <c r="O106" s="3"/>
      <c r="P106" s="3"/>
      <c r="Q106" s="36"/>
      <c r="R106" s="36"/>
      <c r="S106" s="36"/>
      <c r="T106" s="36"/>
      <c r="U106" s="36"/>
      <c r="V106" s="36"/>
      <c r="W106" s="36"/>
    </row>
    <row r="107" spans="1:23" s="29" customFormat="1" x14ac:dyDescent="0.25">
      <c r="A107" s="46"/>
      <c r="B107" s="58"/>
      <c r="C107" s="59"/>
      <c r="D107" s="59"/>
      <c r="E107" s="59"/>
      <c r="F107" s="59"/>
      <c r="G107" s="59"/>
      <c r="H107" s="59"/>
      <c r="I107" s="59"/>
      <c r="J107" s="59"/>
      <c r="K107" s="59"/>
      <c r="L107" s="60"/>
      <c r="N107" s="36"/>
      <c r="O107" s="36"/>
      <c r="P107" s="36"/>
      <c r="Q107" s="36"/>
      <c r="R107" s="36"/>
      <c r="S107" s="36"/>
      <c r="T107" s="36"/>
      <c r="U107" s="36"/>
      <c r="V107" s="36"/>
      <c r="W107" s="36"/>
    </row>
  </sheetData>
  <sheetProtection algorithmName="SHA-512" hashValue="bA4c4kM2BgMFLKZu03mW4h58FTCeBXIq4n+7qYKDxGqOzrJrfbidAOgpU8Ng9rSlOWnobjD0WXeSzyfqwdSTkw==" saltValue="k9Ztmf7mpR/m0CUnbonmgA==" spinCount="100000" sheet="1" objects="1" scenarios="1" selectLockedCells="1"/>
  <mergeCells count="51">
    <mergeCell ref="O9:P15"/>
    <mergeCell ref="B81:D82"/>
    <mergeCell ref="B83:D84"/>
    <mergeCell ref="B85:D86"/>
    <mergeCell ref="B87:D88"/>
    <mergeCell ref="B69:D70"/>
    <mergeCell ref="B71:D72"/>
    <mergeCell ref="B77:L77"/>
    <mergeCell ref="E79:L80"/>
    <mergeCell ref="E81:L82"/>
    <mergeCell ref="E83:L84"/>
    <mergeCell ref="E85:L86"/>
    <mergeCell ref="E87:L88"/>
    <mergeCell ref="E67:L68"/>
    <mergeCell ref="B104:L106"/>
    <mergeCell ref="B45:L45"/>
    <mergeCell ref="G19:G20"/>
    <mergeCell ref="C27:K40"/>
    <mergeCell ref="B49:C50"/>
    <mergeCell ref="D49:D50"/>
    <mergeCell ref="E49:K50"/>
    <mergeCell ref="E71:L72"/>
    <mergeCell ref="D55:J56"/>
    <mergeCell ref="B61:L62"/>
    <mergeCell ref="B67:D68"/>
    <mergeCell ref="B65:L65"/>
    <mergeCell ref="B90:I90"/>
    <mergeCell ref="E69:L70"/>
    <mergeCell ref="B93:L93"/>
    <mergeCell ref="B95:L95"/>
    <mergeCell ref="B4:L4"/>
    <mergeCell ref="B5:L5"/>
    <mergeCell ref="B8:L8"/>
    <mergeCell ref="B6:L6"/>
    <mergeCell ref="B75:L75"/>
    <mergeCell ref="B25:L25"/>
    <mergeCell ref="B53:L53"/>
    <mergeCell ref="B59:L59"/>
    <mergeCell ref="B23:L23"/>
    <mergeCell ref="B42:L42"/>
    <mergeCell ref="B47:L47"/>
    <mergeCell ref="B17:L17"/>
    <mergeCell ref="H10:L14"/>
    <mergeCell ref="B19:F20"/>
    <mergeCell ref="B10:F14"/>
    <mergeCell ref="H19:L20"/>
    <mergeCell ref="B102:L102"/>
    <mergeCell ref="B99:L99"/>
    <mergeCell ref="B96:L96"/>
    <mergeCell ref="B97:L98"/>
    <mergeCell ref="B79:D80"/>
  </mergeCells>
  <dataValidations count="2">
    <dataValidation type="list" allowBlank="1" showInputMessage="1" showErrorMessage="1" sqref="J90" xr:uid="{BE4220D3-E7AD-4E43-A922-D611C03C51F0}">
      <formula1>"X"</formula1>
    </dataValidation>
    <dataValidation type="list" allowBlank="1" showInputMessage="1" showErrorMessage="1" sqref="G19" xr:uid="{23103355-4313-41FA-9907-016F4F641767}">
      <formula1>"English, Français"</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6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Variables!$D$24:$D$27</xm:f>
          </x14:formula1>
          <xm:sqref>D49:D50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36"/>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42578125" style="3" hidden="1" customWidth="1"/>
    <col min="17" max="18" width="9.5703125" style="3" customWidth="1"/>
    <col min="19" max="16384" width="9.42578125" style="3"/>
  </cols>
  <sheetData>
    <row r="1" spans="1:16" x14ac:dyDescent="0.25">
      <c r="O1" s="14" t="s">
        <v>269</v>
      </c>
      <c r="P1" s="14" t="s">
        <v>269</v>
      </c>
    </row>
    <row r="2" spans="1:16" x14ac:dyDescent="0.25">
      <c r="B2" s="15" t="s">
        <v>0</v>
      </c>
      <c r="C2" s="15"/>
      <c r="D2" s="15"/>
      <c r="O2" s="1" t="s">
        <v>69</v>
      </c>
      <c r="P2" s="14" t="s">
        <v>79</v>
      </c>
    </row>
    <row r="3" spans="1:16" x14ac:dyDescent="0.25">
      <c r="B3" s="6"/>
      <c r="C3" s="6"/>
      <c r="D3" s="6"/>
      <c r="O3" s="5"/>
      <c r="P3" s="5"/>
    </row>
    <row r="4" spans="1:16" s="1" customFormat="1" x14ac:dyDescent="0.25">
      <c r="A4" s="16"/>
      <c r="B4" s="241" t="str">
        <f>UPPER(IF(Intro!$G$19="English",O4,P4))</f>
        <v>QUESTIONNAIRE À L’INTENTION DES SYNDICATS</v>
      </c>
      <c r="C4" s="242"/>
      <c r="D4" s="242"/>
      <c r="E4" s="242"/>
      <c r="F4" s="242"/>
      <c r="G4" s="242"/>
      <c r="H4" s="242"/>
      <c r="I4" s="242"/>
      <c r="J4" s="242"/>
      <c r="K4" s="242"/>
      <c r="L4" s="243"/>
      <c r="M4" s="7"/>
      <c r="N4" s="7"/>
      <c r="O4" s="8" t="s">
        <v>217</v>
      </c>
      <c r="P4" s="76" t="s">
        <v>218</v>
      </c>
    </row>
    <row r="5" spans="1:16" s="1" customFormat="1" x14ac:dyDescent="0.25">
      <c r="A5" s="16"/>
      <c r="B5" s="244" t="str">
        <f>Intro!B5</f>
        <v>GC-2025-001</v>
      </c>
      <c r="C5" s="245"/>
      <c r="D5" s="245"/>
      <c r="E5" s="245"/>
      <c r="F5" s="245"/>
      <c r="G5" s="245"/>
      <c r="H5" s="245"/>
      <c r="I5" s="245"/>
      <c r="J5" s="245"/>
      <c r="K5" s="245"/>
      <c r="L5" s="246"/>
      <c r="M5" s="7"/>
      <c r="N5" s="7"/>
      <c r="O5" s="8"/>
      <c r="P5" s="8"/>
    </row>
    <row r="6" spans="1:16" s="9" customFormat="1" x14ac:dyDescent="0.25">
      <c r="A6" s="16"/>
      <c r="B6" s="247" t="str">
        <f>UPPER(IF(Intro!$G$19="English",Variables!B3,Variables!C3))</f>
        <v>PRODUITS DE LÉGUMES</v>
      </c>
      <c r="C6" s="248"/>
      <c r="D6" s="248"/>
      <c r="E6" s="248"/>
      <c r="F6" s="248"/>
      <c r="G6" s="248"/>
      <c r="H6" s="248"/>
      <c r="I6" s="248"/>
      <c r="J6" s="248"/>
      <c r="K6" s="248"/>
      <c r="L6" s="249"/>
      <c r="O6" s="17"/>
      <c r="P6" s="17"/>
    </row>
    <row r="7" spans="1:16" s="9" customFormat="1" x14ac:dyDescent="0.25">
      <c r="A7" s="16"/>
      <c r="B7" s="18"/>
      <c r="C7" s="18"/>
      <c r="D7" s="18"/>
      <c r="E7" s="19"/>
      <c r="F7" s="19"/>
      <c r="G7" s="19"/>
      <c r="H7" s="19"/>
      <c r="I7" s="19"/>
      <c r="J7" s="19"/>
      <c r="K7" s="19"/>
      <c r="L7" s="19"/>
      <c r="O7" s="17"/>
      <c r="P7" s="17"/>
    </row>
    <row r="8" spans="1:16" s="1" customFormat="1" x14ac:dyDescent="0.25">
      <c r="A8" s="16"/>
      <c r="B8" s="168" t="str">
        <f>UPPER(IF(Intro!$G$19="English",O8,P8))</f>
        <v>APERÇU DU QUESTIONNAIRE</v>
      </c>
      <c r="C8" s="169"/>
      <c r="D8" s="169" t="str">
        <f>UPPER(IF(Intro!$G$19="English",P8,Q8))</f>
        <v/>
      </c>
      <c r="E8" s="169" t="str">
        <f>UPPER(IF(Intro!$G$19="English",Q8,R8))</f>
        <v/>
      </c>
      <c r="F8" s="169" t="str">
        <f>UPPER(IF(Intro!$G$19="English",R8,S8))</f>
        <v/>
      </c>
      <c r="G8" s="169" t="str">
        <f>UPPER(IF(Intro!$G$19="English",S8,T8))</f>
        <v/>
      </c>
      <c r="H8" s="169" t="str">
        <f>UPPER(IF(Intro!$G$19="English",T8,U8))</f>
        <v/>
      </c>
      <c r="I8" s="169" t="str">
        <f>UPPER(IF(Intro!$G$19="English",U8,V8))</f>
        <v/>
      </c>
      <c r="J8" s="169" t="str">
        <f>UPPER(IF(Intro!$G$19="English",V8,W8))</f>
        <v/>
      </c>
      <c r="K8" s="169" t="str">
        <f>UPPER(IF(Intro!$G$19="English",W8,X8))</f>
        <v/>
      </c>
      <c r="L8" s="170" t="str">
        <f>UPPER(IF(Intro!$G$19="English",X8,Y8))</f>
        <v/>
      </c>
      <c r="M8" s="9"/>
      <c r="N8" s="7"/>
      <c r="O8" s="76" t="s">
        <v>215</v>
      </c>
      <c r="P8" s="76" t="s">
        <v>216</v>
      </c>
    </row>
    <row r="9" spans="1:16" x14ac:dyDescent="0.25">
      <c r="B9" s="20"/>
      <c r="C9" s="21"/>
      <c r="D9" s="21"/>
      <c r="E9" s="22"/>
      <c r="F9" s="22"/>
      <c r="G9" s="22"/>
      <c r="H9" s="22"/>
      <c r="I9" s="22"/>
      <c r="J9" s="22"/>
      <c r="K9" s="22"/>
      <c r="L9" s="23"/>
    </row>
    <row r="10" spans="1:16" s="29" customFormat="1" x14ac:dyDescent="0.25">
      <c r="A10" s="46"/>
      <c r="B10" s="194" t="str">
        <f>IF(Intro!$G$19="English",O10,P10)</f>
        <v xml:space="preserve">Le présent questionnaire est divisé en deux parties :
</v>
      </c>
      <c r="C10" s="195"/>
      <c r="D10" s="195"/>
      <c r="E10" s="195"/>
      <c r="F10" s="195"/>
      <c r="G10" s="195"/>
      <c r="H10" s="195"/>
      <c r="I10" s="195"/>
      <c r="J10" s="195"/>
      <c r="K10" s="195"/>
      <c r="L10" s="196"/>
      <c r="O10" s="3" t="s">
        <v>85</v>
      </c>
      <c r="P10" s="3" t="s">
        <v>86</v>
      </c>
    </row>
    <row r="11" spans="1:16" s="29" customFormat="1" x14ac:dyDescent="0.25">
      <c r="A11" s="46"/>
      <c r="B11" s="71"/>
      <c r="C11" s="72"/>
      <c r="D11" s="72"/>
      <c r="E11" s="72"/>
      <c r="F11" s="72"/>
      <c r="G11" s="72"/>
      <c r="H11" s="72"/>
      <c r="I11" s="72"/>
      <c r="J11" s="72"/>
      <c r="K11" s="72"/>
      <c r="L11" s="73"/>
      <c r="O11" s="3"/>
      <c r="P11" s="3"/>
    </row>
    <row r="12" spans="1:16" s="29" customFormat="1" ht="14.25" customHeight="1" x14ac:dyDescent="0.25">
      <c r="A12" s="46"/>
      <c r="B12" s="194" t="str">
        <f>IF(Intro!$G$19="English",O12,P12)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195"/>
      <c r="D12" s="195"/>
      <c r="E12" s="195"/>
      <c r="F12" s="195"/>
      <c r="G12" s="195"/>
      <c r="H12" s="195"/>
      <c r="I12" s="195"/>
      <c r="J12" s="195"/>
      <c r="K12" s="195"/>
      <c r="L12" s="196"/>
      <c r="O12" s="3" t="s">
        <v>87</v>
      </c>
      <c r="P12" s="3" t="s">
        <v>88</v>
      </c>
    </row>
    <row r="13" spans="1:16" s="29" customFormat="1" x14ac:dyDescent="0.25">
      <c r="A13" s="46"/>
      <c r="B13" s="194"/>
      <c r="C13" s="195"/>
      <c r="D13" s="195"/>
      <c r="E13" s="195"/>
      <c r="F13" s="195"/>
      <c r="G13" s="195"/>
      <c r="H13" s="195"/>
      <c r="I13" s="195"/>
      <c r="J13" s="195"/>
      <c r="K13" s="195"/>
      <c r="L13" s="196"/>
      <c r="O13" s="3"/>
      <c r="P13" s="3"/>
    </row>
    <row r="14" spans="1:16" s="29" customFormat="1" x14ac:dyDescent="0.25">
      <c r="A14" s="46"/>
      <c r="B14" s="71"/>
      <c r="C14" s="72"/>
      <c r="D14" s="72"/>
      <c r="E14" s="72"/>
      <c r="F14" s="72"/>
      <c r="G14" s="72"/>
      <c r="H14" s="72"/>
      <c r="I14" s="72"/>
      <c r="J14" s="72"/>
      <c r="K14" s="72"/>
      <c r="L14" s="73"/>
      <c r="O14" s="3"/>
      <c r="P14" s="3"/>
    </row>
    <row r="15" spans="1:16" s="29" customFormat="1" ht="14.25" customHeight="1" x14ac:dyDescent="0.25">
      <c r="A15" s="46"/>
      <c r="B15" s="194" t="str">
        <f>IF(Intro!$G$19="English",O15,P15)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195"/>
      <c r="D15" s="195"/>
      <c r="E15" s="195"/>
      <c r="F15" s="195"/>
      <c r="G15" s="195"/>
      <c r="H15" s="195"/>
      <c r="I15" s="195"/>
      <c r="J15" s="195"/>
      <c r="K15" s="195"/>
      <c r="L15" s="196"/>
      <c r="O15" s="3" t="s">
        <v>89</v>
      </c>
      <c r="P15" s="3" t="s">
        <v>90</v>
      </c>
    </row>
    <row r="16" spans="1:16" s="29" customFormat="1" x14ac:dyDescent="0.25">
      <c r="A16" s="46"/>
      <c r="B16" s="194"/>
      <c r="C16" s="195"/>
      <c r="D16" s="195"/>
      <c r="E16" s="195"/>
      <c r="F16" s="195"/>
      <c r="G16" s="195"/>
      <c r="H16" s="195"/>
      <c r="I16" s="195"/>
      <c r="J16" s="195"/>
      <c r="K16" s="195"/>
      <c r="L16" s="196"/>
      <c r="O16" s="3"/>
      <c r="P16" s="3"/>
    </row>
    <row r="17" spans="1:18" s="29" customFormat="1" x14ac:dyDescent="0.25">
      <c r="A17" s="46"/>
      <c r="B17" s="58"/>
      <c r="C17" s="59"/>
      <c r="D17" s="59"/>
      <c r="E17" s="59"/>
      <c r="F17" s="59"/>
      <c r="G17" s="59"/>
      <c r="H17" s="59"/>
      <c r="I17" s="59"/>
      <c r="J17" s="59"/>
      <c r="K17" s="59"/>
      <c r="L17" s="60"/>
    </row>
    <row r="18" spans="1:18" s="9" customFormat="1" x14ac:dyDescent="0.25">
      <c r="A18" s="16"/>
      <c r="B18" s="18"/>
      <c r="C18" s="18"/>
      <c r="D18" s="18"/>
      <c r="E18" s="19"/>
      <c r="F18" s="19"/>
      <c r="G18" s="19"/>
      <c r="H18" s="19"/>
      <c r="I18" s="19"/>
      <c r="J18" s="19"/>
      <c r="K18" s="19"/>
      <c r="L18" s="19"/>
      <c r="O18" s="17"/>
      <c r="P18" s="17"/>
    </row>
    <row r="19" spans="1:18" s="1" customFormat="1" x14ac:dyDescent="0.25">
      <c r="A19" s="16"/>
      <c r="B19" s="168" t="str">
        <f>UPPER(IF(Intro!$G$19="English",O19,P19))</f>
        <v>TARIF DES DOUANES</v>
      </c>
      <c r="C19" s="169"/>
      <c r="D19" s="169" t="str">
        <f>UPPER(IF(Intro!$G$19="English",P19,Q19))</f>
        <v/>
      </c>
      <c r="E19" s="169" t="str">
        <f>UPPER(IF(Intro!$G$19="English",Q19,R19))</f>
        <v/>
      </c>
      <c r="F19" s="169" t="str">
        <f>UPPER(IF(Intro!$G$19="English",R19,S19))</f>
        <v/>
      </c>
      <c r="G19" s="169" t="str">
        <f>UPPER(IF(Intro!$G$19="English",S19,T19))</f>
        <v/>
      </c>
      <c r="H19" s="169" t="str">
        <f>UPPER(IF(Intro!$G$19="English",T19,U19))</f>
        <v/>
      </c>
      <c r="I19" s="169" t="str">
        <f>UPPER(IF(Intro!$G$19="English",U19,V19))</f>
        <v/>
      </c>
      <c r="J19" s="169" t="str">
        <f>UPPER(IF(Intro!$G$19="English",V19,W19))</f>
        <v/>
      </c>
      <c r="K19" s="169" t="str">
        <f>UPPER(IF(Intro!$G$19="English",W19,X19))</f>
        <v/>
      </c>
      <c r="L19" s="170" t="str">
        <f>UPPER(IF(Intro!$G$19="English",X19,Y19))</f>
        <v/>
      </c>
      <c r="M19" s="9"/>
      <c r="N19" s="7"/>
      <c r="O19" s="8" t="s">
        <v>37</v>
      </c>
      <c r="P19" s="8" t="s">
        <v>38</v>
      </c>
    </row>
    <row r="20" spans="1:18" x14ac:dyDescent="0.25">
      <c r="B20" s="20"/>
      <c r="C20" s="21"/>
      <c r="D20" s="21"/>
      <c r="E20" s="22"/>
      <c r="F20" s="22"/>
      <c r="G20" s="22"/>
      <c r="H20" s="22"/>
      <c r="I20" s="22"/>
      <c r="J20" s="22"/>
      <c r="K20" s="22"/>
      <c r="L20" s="23"/>
    </row>
    <row r="21" spans="1:18" s="29" customFormat="1" ht="14.25" customHeight="1" x14ac:dyDescent="0.25">
      <c r="A21" s="46"/>
      <c r="B21" s="171" t="str">
        <f>IF(Intro!$G$19="English",O21,P21)</f>
        <v>Les marchandises sont généralement classées dans le Tarif des douanes sous les numéros suivants du Système harmonisé de désignation et de codification des marchandises (SH) :</v>
      </c>
      <c r="C21" s="172"/>
      <c r="D21" s="172"/>
      <c r="E21" s="172"/>
      <c r="F21" s="172"/>
      <c r="G21" s="172"/>
      <c r="H21" s="172"/>
      <c r="I21" s="172"/>
      <c r="J21" s="172"/>
      <c r="K21" s="172"/>
      <c r="L21" s="173"/>
      <c r="O21" s="3" t="s">
        <v>273</v>
      </c>
      <c r="P21" s="3" t="s">
        <v>219</v>
      </c>
    </row>
    <row r="22" spans="1:18" ht="14.1" customHeight="1" x14ac:dyDescent="0.25">
      <c r="B22" s="78"/>
      <c r="C22" s="74"/>
      <c r="D22" s="74"/>
      <c r="E22" s="74"/>
      <c r="F22" s="74"/>
      <c r="G22" s="74"/>
      <c r="H22" s="74"/>
      <c r="I22" s="74"/>
      <c r="J22" s="74"/>
      <c r="K22" s="74"/>
      <c r="L22" s="75"/>
    </row>
    <row r="23" spans="1:18" s="29" customFormat="1" ht="14.25" customHeight="1" x14ac:dyDescent="0.25">
      <c r="A23" s="46"/>
      <c r="B23" s="171"/>
      <c r="C23" s="172"/>
      <c r="D23" s="257" t="str">
        <f>Variables!B20</f>
        <v>0710.22.00.10, 0710.21.00.00, 0710.22.00.90, 0710.40.00.00, 0710.80.00.20, 0710.80.00.90, 0710.90.00.00, 2005.40.00.00, 2005.51.90.19, 2005.51.90.90, 2005.59.00.00, 2005.80.00.00, 2005.99.11.00, 2005.99.19.00, 2005.99.20.19, 2005.99.20.99, 2005.99.90.15, 2005.99.90.18, 2005.99.90.19, 2005.99.90.98, 2005.99.90.99</v>
      </c>
      <c r="E23" s="258"/>
      <c r="F23" s="258"/>
      <c r="G23" s="258"/>
      <c r="H23" s="258"/>
      <c r="I23" s="258"/>
      <c r="J23" s="259"/>
      <c r="K23" s="39"/>
      <c r="L23" s="40"/>
      <c r="O23" s="3" t="str">
        <f>"Prior to "&amp;Variables!B19&amp;":"</f>
        <v>Prior to Date of change:</v>
      </c>
      <c r="P23" s="3" t="str">
        <f>"Avant le "&amp;Variables!C19&amp;" :"</f>
        <v>Avant le Date of change :</v>
      </c>
    </row>
    <row r="24" spans="1:18" s="29" customFormat="1" ht="14.25" customHeight="1" x14ac:dyDescent="0.25">
      <c r="A24" s="46"/>
      <c r="B24" s="171"/>
      <c r="C24" s="172"/>
      <c r="D24" s="260"/>
      <c r="E24" s="261"/>
      <c r="F24" s="261"/>
      <c r="G24" s="261"/>
      <c r="H24" s="261"/>
      <c r="I24" s="261"/>
      <c r="J24" s="262"/>
      <c r="K24" s="81"/>
      <c r="L24" s="82"/>
      <c r="O24" s="3"/>
      <c r="P24" s="3"/>
    </row>
    <row r="25" spans="1:18" s="29" customFormat="1" ht="14.25" customHeight="1" x14ac:dyDescent="0.25">
      <c r="A25" s="46"/>
      <c r="B25" s="171"/>
      <c r="C25" s="172"/>
      <c r="D25" s="260"/>
      <c r="E25" s="261"/>
      <c r="F25" s="261"/>
      <c r="G25" s="261"/>
      <c r="H25" s="261"/>
      <c r="I25" s="261"/>
      <c r="J25" s="262"/>
      <c r="K25" s="81"/>
      <c r="L25" s="82"/>
      <c r="O25" s="3"/>
      <c r="P25" s="3"/>
    </row>
    <row r="26" spans="1:18" s="29" customFormat="1" x14ac:dyDescent="0.25">
      <c r="A26" s="46"/>
      <c r="B26" s="171"/>
      <c r="C26" s="172"/>
      <c r="D26" s="263"/>
      <c r="E26" s="264"/>
      <c r="F26" s="264"/>
      <c r="G26" s="264"/>
      <c r="H26" s="264"/>
      <c r="I26" s="264"/>
      <c r="J26" s="265"/>
      <c r="K26" s="81"/>
      <c r="L26" s="82"/>
      <c r="O26" s="3"/>
      <c r="P26" s="3"/>
    </row>
    <row r="27" spans="1:18" s="29" customFormat="1" x14ac:dyDescent="0.25">
      <c r="A27" s="46"/>
      <c r="B27" s="58"/>
      <c r="C27" s="59"/>
      <c r="D27" s="59"/>
      <c r="E27" s="59"/>
      <c r="F27" s="59"/>
      <c r="G27" s="59"/>
      <c r="H27" s="59"/>
      <c r="I27" s="59"/>
      <c r="J27" s="59"/>
      <c r="K27" s="59"/>
      <c r="L27" s="60"/>
    </row>
    <row r="28" spans="1:18" s="9" customFormat="1" x14ac:dyDescent="0.25">
      <c r="A28" s="16"/>
      <c r="B28" s="18"/>
      <c r="C28" s="18"/>
      <c r="D28" s="18"/>
      <c r="E28" s="19"/>
      <c r="F28" s="19"/>
      <c r="G28" s="19"/>
      <c r="H28" s="19"/>
      <c r="I28" s="19"/>
      <c r="J28" s="19"/>
      <c r="K28" s="19"/>
      <c r="L28" s="19"/>
      <c r="O28" s="17"/>
      <c r="P28" s="17"/>
    </row>
    <row r="29" spans="1:18" s="1" customFormat="1" x14ac:dyDescent="0.25">
      <c r="A29" s="16"/>
      <c r="B29" s="168" t="str">
        <f>UPPER(IF(Intro!$G$19="English",O29,P29))</f>
        <v>GLOSSAIRE</v>
      </c>
      <c r="C29" s="169"/>
      <c r="D29" s="169" t="s">
        <v>164</v>
      </c>
      <c r="E29" s="169" t="s">
        <v>165</v>
      </c>
      <c r="F29" s="169" t="s">
        <v>165</v>
      </c>
      <c r="G29" s="169" t="s">
        <v>165</v>
      </c>
      <c r="H29" s="169" t="s">
        <v>165</v>
      </c>
      <c r="I29" s="169" t="s">
        <v>165</v>
      </c>
      <c r="J29" s="169" t="s">
        <v>165</v>
      </c>
      <c r="K29" s="169" t="s">
        <v>165</v>
      </c>
      <c r="L29" s="170" t="s">
        <v>165</v>
      </c>
      <c r="M29" s="9"/>
      <c r="N29" s="7"/>
      <c r="O29" s="8" t="s">
        <v>58</v>
      </c>
      <c r="P29" s="8" t="s">
        <v>59</v>
      </c>
    </row>
    <row r="30" spans="1:18" s="29" customFormat="1" x14ac:dyDescent="0.25">
      <c r="A30" s="46"/>
      <c r="B30" s="266" t="str">
        <f>IF(Intro!$G$19="English",O30,P30)</f>
        <v>L’emploi direct</v>
      </c>
      <c r="C30" s="267"/>
      <c r="D30" s="268" t="str">
        <f>IF(Intro!$G$19="English",O31,P31)</f>
        <v>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v>
      </c>
      <c r="E30" s="268"/>
      <c r="F30" s="268"/>
      <c r="G30" s="268"/>
      <c r="H30" s="268"/>
      <c r="I30" s="268"/>
      <c r="J30" s="268"/>
      <c r="K30" s="268"/>
      <c r="L30" s="269"/>
      <c r="O30" s="3" t="s">
        <v>162</v>
      </c>
      <c r="P30" s="3" t="s">
        <v>163</v>
      </c>
    </row>
    <row r="31" spans="1:18" s="29" customFormat="1" x14ac:dyDescent="0.25">
      <c r="A31" s="46"/>
      <c r="B31" s="250"/>
      <c r="C31" s="251"/>
      <c r="D31" s="181"/>
      <c r="E31" s="181"/>
      <c r="F31" s="181"/>
      <c r="G31" s="181"/>
      <c r="H31" s="181"/>
      <c r="I31" s="181"/>
      <c r="J31" s="181"/>
      <c r="K31" s="181"/>
      <c r="L31" s="254"/>
      <c r="O31" s="3" t="s">
        <v>170</v>
      </c>
      <c r="P31" s="3" t="s">
        <v>272</v>
      </c>
      <c r="Q31" s="3"/>
      <c r="R31" s="3"/>
    </row>
    <row r="32" spans="1:18" s="29" customFormat="1" x14ac:dyDescent="0.25">
      <c r="A32" s="46"/>
      <c r="B32" s="250"/>
      <c r="C32" s="251"/>
      <c r="D32" s="181"/>
      <c r="E32" s="181"/>
      <c r="F32" s="181"/>
      <c r="G32" s="181"/>
      <c r="H32" s="181"/>
      <c r="I32" s="181"/>
      <c r="J32" s="181"/>
      <c r="K32" s="181"/>
      <c r="L32" s="254"/>
      <c r="O32" s="3"/>
      <c r="P32" s="3"/>
      <c r="Q32" s="3"/>
      <c r="R32" s="3"/>
    </row>
    <row r="33" spans="1:18" s="29" customFormat="1" x14ac:dyDescent="0.25">
      <c r="A33" s="46"/>
      <c r="B33" s="250"/>
      <c r="C33" s="251"/>
      <c r="D33" s="181"/>
      <c r="E33" s="181"/>
      <c r="F33" s="181"/>
      <c r="G33" s="181"/>
      <c r="H33" s="181"/>
      <c r="I33" s="181"/>
      <c r="J33" s="181"/>
      <c r="K33" s="181"/>
      <c r="L33" s="254"/>
      <c r="O33" s="3"/>
      <c r="P33" s="3"/>
      <c r="Q33" s="3"/>
      <c r="R33" s="3"/>
    </row>
    <row r="34" spans="1:18" s="29" customFormat="1" x14ac:dyDescent="0.25">
      <c r="A34" s="46"/>
      <c r="B34" s="250" t="str">
        <f>IF(Intro!$G$19="English",O34,P34)</f>
        <v>L'emploi indirect</v>
      </c>
      <c r="C34" s="251"/>
      <c r="D34" s="181" t="str">
        <f>IF(Intro!$G$19="English",O35,P35)</f>
        <v>Comprend le personnel des usines, comme les surveillants, les chefs d’usine et les préposés au contrôle de la qualité, mais exclut le personnel de vente et d’administration.</v>
      </c>
      <c r="E34" s="181"/>
      <c r="F34" s="181"/>
      <c r="G34" s="181"/>
      <c r="H34" s="181"/>
      <c r="I34" s="181"/>
      <c r="J34" s="181"/>
      <c r="K34" s="181"/>
      <c r="L34" s="254"/>
      <c r="O34" s="3" t="s">
        <v>183</v>
      </c>
      <c r="P34" s="3" t="s">
        <v>190</v>
      </c>
    </row>
    <row r="35" spans="1:18" x14ac:dyDescent="0.25">
      <c r="B35" s="250"/>
      <c r="C35" s="251"/>
      <c r="D35" s="181"/>
      <c r="E35" s="181"/>
      <c r="F35" s="181"/>
      <c r="G35" s="181"/>
      <c r="H35" s="181"/>
      <c r="I35" s="181"/>
      <c r="J35" s="181"/>
      <c r="K35" s="181"/>
      <c r="L35" s="254"/>
      <c r="O35" s="3" t="s">
        <v>191</v>
      </c>
      <c r="P35" s="3" t="s">
        <v>192</v>
      </c>
    </row>
    <row r="36" spans="1:18" x14ac:dyDescent="0.25">
      <c r="B36" s="252"/>
      <c r="C36" s="253"/>
      <c r="D36" s="255"/>
      <c r="E36" s="255"/>
      <c r="F36" s="255"/>
      <c r="G36" s="255"/>
      <c r="H36" s="255"/>
      <c r="I36" s="255"/>
      <c r="J36" s="255"/>
      <c r="K36" s="255"/>
      <c r="L36" s="256"/>
    </row>
  </sheetData>
  <sheetProtection algorithmName="SHA-512" hashValue="9y1DX0tuSZfyKZ6wYEkxcf4lCtTvSCKUIgp6nxeqoxKXzrom/mAErHir0cuRlAIic382dCmKQOn28GiUMyOafw==" saltValue="sVxIQ9kJs7A9o7pKjppEww==" spinCount="100000" sheet="1" objects="1" scenarios="1" selectLockedCells="1"/>
  <mergeCells count="16">
    <mergeCell ref="B34:C36"/>
    <mergeCell ref="D34:L36"/>
    <mergeCell ref="B29:L29"/>
    <mergeCell ref="B19:L19"/>
    <mergeCell ref="B12:L13"/>
    <mergeCell ref="B15:L16"/>
    <mergeCell ref="B21:L21"/>
    <mergeCell ref="B23:C26"/>
    <mergeCell ref="D23:J26"/>
    <mergeCell ref="B30:C33"/>
    <mergeCell ref="D30:L33"/>
    <mergeCell ref="B4:L4"/>
    <mergeCell ref="B5:L5"/>
    <mergeCell ref="B6:L6"/>
    <mergeCell ref="B8:L8"/>
    <mergeCell ref="B10:L10"/>
  </mergeCells>
  <printOptions horizontalCentered="1"/>
  <pageMargins left="0.25" right="0.25" top="0.75" bottom="0.75" header="0.3" footer="0.3"/>
  <pageSetup scale="76"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16"/>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5703125" style="3" customWidth="1"/>
    <col min="18" max="18" width="12.5703125" style="3" customWidth="1"/>
    <col min="19" max="16384" width="9.42578125" style="3"/>
  </cols>
  <sheetData>
    <row r="1" spans="1:18" x14ac:dyDescent="0.25">
      <c r="O1" s="14" t="s">
        <v>269</v>
      </c>
      <c r="P1" s="14" t="s">
        <v>269</v>
      </c>
      <c r="Q1" s="14"/>
      <c r="R1" s="14"/>
    </row>
    <row r="2" spans="1:18" x14ac:dyDescent="0.25">
      <c r="B2" s="15" t="s">
        <v>0</v>
      </c>
      <c r="C2" s="15"/>
      <c r="D2" s="15"/>
      <c r="O2" s="1" t="s">
        <v>69</v>
      </c>
      <c r="P2" s="14" t="s">
        <v>79</v>
      </c>
    </row>
    <row r="3" spans="1:18" x14ac:dyDescent="0.25">
      <c r="B3" s="6"/>
      <c r="C3" s="6"/>
      <c r="D3" s="6"/>
      <c r="O3" s="5"/>
      <c r="P3" s="5"/>
    </row>
    <row r="4" spans="1:18" s="1" customFormat="1" x14ac:dyDescent="0.25">
      <c r="A4" s="16"/>
      <c r="B4" s="241" t="str">
        <f>Info!B4</f>
        <v>QUESTIONNAIRE À L’INTENTION DES SYNDICATS</v>
      </c>
      <c r="C4" s="242"/>
      <c r="D4" s="242"/>
      <c r="E4" s="242"/>
      <c r="F4" s="242"/>
      <c r="G4" s="242"/>
      <c r="H4" s="242"/>
      <c r="I4" s="242"/>
      <c r="J4" s="242"/>
      <c r="K4" s="242"/>
      <c r="L4" s="243"/>
      <c r="M4" s="7"/>
      <c r="N4" s="7"/>
      <c r="O4" s="8"/>
      <c r="P4" s="8"/>
    </row>
    <row r="5" spans="1:18" s="1" customFormat="1" x14ac:dyDescent="0.25">
      <c r="A5" s="16"/>
      <c r="B5" s="244" t="str">
        <f>Info!B5</f>
        <v>GC-2025-001</v>
      </c>
      <c r="C5" s="245"/>
      <c r="D5" s="245"/>
      <c r="E5" s="245"/>
      <c r="F5" s="245"/>
      <c r="G5" s="245"/>
      <c r="H5" s="245"/>
      <c r="I5" s="245"/>
      <c r="J5" s="245"/>
      <c r="K5" s="245"/>
      <c r="L5" s="246"/>
      <c r="M5" s="7"/>
      <c r="N5" s="7"/>
      <c r="O5" s="8"/>
      <c r="P5" s="8"/>
    </row>
    <row r="6" spans="1:18" s="9" customFormat="1" x14ac:dyDescent="0.25">
      <c r="A6" s="16"/>
      <c r="B6" s="244" t="str">
        <f>Info!B6</f>
        <v>PRODUITS DE LÉGUMES</v>
      </c>
      <c r="C6" s="245"/>
      <c r="D6" s="245"/>
      <c r="E6" s="245"/>
      <c r="F6" s="245"/>
      <c r="G6" s="245"/>
      <c r="H6" s="245"/>
      <c r="I6" s="245"/>
      <c r="J6" s="245"/>
      <c r="K6" s="245"/>
      <c r="L6" s="246"/>
      <c r="O6" s="17"/>
      <c r="P6" s="17"/>
    </row>
    <row r="7" spans="1:18" s="9" customFormat="1" x14ac:dyDescent="0.25">
      <c r="A7" s="16"/>
      <c r="B7" s="99"/>
      <c r="C7" s="100"/>
      <c r="D7" s="100"/>
      <c r="E7" s="100"/>
      <c r="F7" s="100"/>
      <c r="G7" s="100"/>
      <c r="H7" s="100"/>
      <c r="I7" s="100"/>
      <c r="J7" s="100"/>
      <c r="K7" s="100"/>
      <c r="L7" s="101"/>
      <c r="O7" s="31"/>
    </row>
    <row r="8" spans="1:18" s="9" customFormat="1" x14ac:dyDescent="0.25">
      <c r="A8" s="16"/>
      <c r="B8" s="296" t="str">
        <f>IF(Intro!$G$19="English",O8,P8)</f>
        <v>Les questions suivantes font référence aux marchandises comme définies dans la description du produit de l'onglet Intro.</v>
      </c>
      <c r="C8" s="297"/>
      <c r="D8" s="297"/>
      <c r="E8" s="297"/>
      <c r="F8" s="297"/>
      <c r="G8" s="297"/>
      <c r="H8" s="297"/>
      <c r="I8" s="297"/>
      <c r="J8" s="297"/>
      <c r="K8" s="297"/>
      <c r="L8" s="298"/>
      <c r="O8" s="17" t="s">
        <v>220</v>
      </c>
      <c r="P8" s="17" t="s">
        <v>250</v>
      </c>
    </row>
    <row r="9" spans="1:18" s="9" customFormat="1" x14ac:dyDescent="0.25">
      <c r="A9" s="16"/>
      <c r="B9" s="296" t="str">
        <f>IF(Intro!$G$19="English",O9,P9)</f>
        <v>Des informations sur le produit et un glossaire de termes sont disponibles dans l'onglet Info.</v>
      </c>
      <c r="C9" s="297"/>
      <c r="D9" s="297"/>
      <c r="E9" s="297"/>
      <c r="F9" s="297"/>
      <c r="G9" s="297"/>
      <c r="H9" s="297"/>
      <c r="I9" s="297"/>
      <c r="J9" s="297"/>
      <c r="K9" s="297"/>
      <c r="L9" s="298"/>
      <c r="O9" s="17" t="s">
        <v>91</v>
      </c>
      <c r="P9" s="9" t="s">
        <v>92</v>
      </c>
    </row>
    <row r="10" spans="1:18" s="9" customFormat="1" x14ac:dyDescent="0.25">
      <c r="A10" s="16"/>
      <c r="B10" s="299" t="str">
        <f>IF(Intro!$G$19="English",O10,P10)</f>
        <v>Utilisez l'onglet AddPub si vous avez besoin de plus d'espace.</v>
      </c>
      <c r="C10" s="300"/>
      <c r="D10" s="300"/>
      <c r="E10" s="300"/>
      <c r="F10" s="300"/>
      <c r="G10" s="300"/>
      <c r="H10" s="300"/>
      <c r="I10" s="300"/>
      <c r="J10" s="300"/>
      <c r="K10" s="300"/>
      <c r="L10" s="301"/>
      <c r="O10" s="17" t="s">
        <v>93</v>
      </c>
      <c r="P10" s="17" t="s">
        <v>94</v>
      </c>
    </row>
    <row r="11" spans="1:18" s="9" customFormat="1" x14ac:dyDescent="0.25">
      <c r="A11" s="16"/>
      <c r="B11" s="270" t="str">
        <f>IF(Intro!$G$19="English",O11,P11)</f>
        <v>Toute information dans ce questionnaire se rapporte aux MARCHANDISES CONGELÉES seulement</v>
      </c>
      <c r="C11" s="271"/>
      <c r="D11" s="271"/>
      <c r="E11" s="271"/>
      <c r="F11" s="271"/>
      <c r="G11" s="271"/>
      <c r="H11" s="271"/>
      <c r="I11" s="271"/>
      <c r="J11" s="271"/>
      <c r="K11" s="271"/>
      <c r="L11" s="272"/>
      <c r="O11" s="165" t="s">
        <v>333</v>
      </c>
      <c r="P11" s="165" t="s">
        <v>334</v>
      </c>
    </row>
    <row r="12" spans="1:18" s="9" customFormat="1" x14ac:dyDescent="0.25">
      <c r="A12" s="16"/>
      <c r="B12" s="18"/>
      <c r="C12" s="18"/>
      <c r="D12" s="18"/>
      <c r="E12" s="19"/>
      <c r="F12" s="19"/>
      <c r="G12" s="19"/>
      <c r="H12" s="19"/>
      <c r="I12" s="19"/>
      <c r="J12" s="19"/>
      <c r="K12" s="19"/>
      <c r="L12" s="19"/>
      <c r="O12" s="17"/>
      <c r="P12" s="17"/>
    </row>
    <row r="13" spans="1:18" x14ac:dyDescent="0.25">
      <c r="B13" s="188" t="str">
        <f>IF(Intro!$G$19="English",O13,P13)</f>
        <v>INFORMATIONS GÉNÉRALES SUR L'ENTREPRISE</v>
      </c>
      <c r="C13" s="189"/>
      <c r="D13" s="189"/>
      <c r="E13" s="189"/>
      <c r="F13" s="189"/>
      <c r="G13" s="189"/>
      <c r="H13" s="189"/>
      <c r="I13" s="189"/>
      <c r="J13" s="189"/>
      <c r="K13" s="189"/>
      <c r="L13" s="190"/>
      <c r="M13" s="29"/>
      <c r="O13" s="77" t="s">
        <v>221</v>
      </c>
      <c r="P13" s="77" t="s">
        <v>222</v>
      </c>
    </row>
    <row r="14" spans="1:18" x14ac:dyDescent="0.25">
      <c r="B14" s="281" t="s">
        <v>21</v>
      </c>
      <c r="C14" s="282"/>
      <c r="D14" s="282"/>
      <c r="E14" s="282"/>
      <c r="F14" s="282"/>
      <c r="G14" s="282"/>
      <c r="H14" s="282"/>
      <c r="I14" s="282"/>
      <c r="J14" s="282"/>
      <c r="K14" s="282"/>
      <c r="L14" s="283"/>
    </row>
    <row r="15" spans="1:18" x14ac:dyDescent="0.25">
      <c r="B15" s="20"/>
      <c r="C15" s="21"/>
      <c r="D15" s="21"/>
      <c r="E15" s="22"/>
      <c r="F15" s="22"/>
      <c r="G15" s="22"/>
      <c r="H15" s="22"/>
      <c r="I15" s="22"/>
      <c r="J15" s="22"/>
      <c r="K15" s="22"/>
      <c r="L15" s="23"/>
    </row>
    <row r="16" spans="1:18" x14ac:dyDescent="0.25">
      <c r="B16" s="194" t="str">
        <f>IF(Intro!$G$19="English",O16,P16)</f>
        <v>Donnez un bref historique de votre syndicat, en insistant plus particulièrement sur les activités concernant les employés ayant produit les marchandises.</v>
      </c>
      <c r="C16" s="195"/>
      <c r="D16" s="195"/>
      <c r="E16" s="195"/>
      <c r="F16" s="195"/>
      <c r="G16" s="195"/>
      <c r="H16" s="195"/>
      <c r="I16" s="195"/>
      <c r="J16" s="195"/>
      <c r="K16" s="195"/>
      <c r="L16" s="196"/>
      <c r="O16" s="24" t="s">
        <v>39</v>
      </c>
      <c r="P16" s="3" t="s">
        <v>40</v>
      </c>
    </row>
    <row r="17" spans="1:16" s="29" customFormat="1" x14ac:dyDescent="0.25">
      <c r="A17" s="46"/>
      <c r="B17" s="57"/>
      <c r="C17" s="47"/>
      <c r="D17" s="47"/>
      <c r="E17" s="47"/>
      <c r="F17" s="47"/>
      <c r="G17" s="47"/>
      <c r="H17" s="47"/>
      <c r="I17" s="47"/>
      <c r="J17" s="47"/>
      <c r="K17" s="47"/>
      <c r="L17" s="48"/>
    </row>
    <row r="18" spans="1:16" s="14" customFormat="1" x14ac:dyDescent="0.25">
      <c r="A18" s="13"/>
      <c r="B18" s="304"/>
      <c r="C18" s="305"/>
      <c r="D18" s="305"/>
      <c r="E18" s="305"/>
      <c r="F18" s="305"/>
      <c r="G18" s="305"/>
      <c r="H18" s="305"/>
      <c r="I18" s="305"/>
      <c r="J18" s="305"/>
      <c r="K18" s="305"/>
      <c r="L18" s="306"/>
      <c r="M18" s="29"/>
    </row>
    <row r="19" spans="1:16" s="14" customFormat="1" x14ac:dyDescent="0.25">
      <c r="A19" s="13"/>
      <c r="B19" s="304"/>
      <c r="C19" s="305"/>
      <c r="D19" s="305"/>
      <c r="E19" s="305"/>
      <c r="F19" s="305"/>
      <c r="G19" s="305"/>
      <c r="H19" s="305"/>
      <c r="I19" s="305"/>
      <c r="J19" s="305"/>
      <c r="K19" s="305"/>
      <c r="L19" s="306"/>
      <c r="M19" s="29"/>
    </row>
    <row r="20" spans="1:16" s="14" customFormat="1" x14ac:dyDescent="0.25">
      <c r="A20" s="13"/>
      <c r="B20" s="304"/>
      <c r="C20" s="305"/>
      <c r="D20" s="305"/>
      <c r="E20" s="305"/>
      <c r="F20" s="305"/>
      <c r="G20" s="305"/>
      <c r="H20" s="305"/>
      <c r="I20" s="305"/>
      <c r="J20" s="305"/>
      <c r="K20" s="305"/>
      <c r="L20" s="306"/>
      <c r="M20" s="29"/>
    </row>
    <row r="21" spans="1:16" s="14" customFormat="1" x14ac:dyDescent="0.25">
      <c r="A21" s="13"/>
      <c r="B21" s="304"/>
      <c r="C21" s="305"/>
      <c r="D21" s="305"/>
      <c r="E21" s="305"/>
      <c r="F21" s="305"/>
      <c r="G21" s="305"/>
      <c r="H21" s="305"/>
      <c r="I21" s="305"/>
      <c r="J21" s="305"/>
      <c r="K21" s="305"/>
      <c r="L21" s="306"/>
      <c r="M21" s="29"/>
    </row>
    <row r="22" spans="1:16" s="14" customFormat="1" x14ac:dyDescent="0.25">
      <c r="A22" s="13"/>
      <c r="B22" s="304"/>
      <c r="C22" s="305"/>
      <c r="D22" s="305"/>
      <c r="E22" s="305"/>
      <c r="F22" s="305"/>
      <c r="G22" s="305"/>
      <c r="H22" s="305"/>
      <c r="I22" s="305"/>
      <c r="J22" s="305"/>
      <c r="K22" s="305"/>
      <c r="L22" s="306"/>
      <c r="M22" s="29"/>
    </row>
    <row r="23" spans="1:16" s="14" customFormat="1" x14ac:dyDescent="0.25">
      <c r="A23" s="13"/>
      <c r="B23" s="304"/>
      <c r="C23" s="305"/>
      <c r="D23" s="305"/>
      <c r="E23" s="305"/>
      <c r="F23" s="305"/>
      <c r="G23" s="305"/>
      <c r="H23" s="305"/>
      <c r="I23" s="305"/>
      <c r="J23" s="305"/>
      <c r="K23" s="305"/>
      <c r="L23" s="306"/>
      <c r="M23" s="29"/>
    </row>
    <row r="24" spans="1:16" s="14" customFormat="1" x14ac:dyDescent="0.25">
      <c r="A24" s="13"/>
      <c r="B24" s="304"/>
      <c r="C24" s="305"/>
      <c r="D24" s="305"/>
      <c r="E24" s="305"/>
      <c r="F24" s="305"/>
      <c r="G24" s="305"/>
      <c r="H24" s="305"/>
      <c r="I24" s="305"/>
      <c r="J24" s="305"/>
      <c r="K24" s="305"/>
      <c r="L24" s="306"/>
      <c r="M24" s="29"/>
    </row>
    <row r="25" spans="1:16" s="14" customFormat="1" x14ac:dyDescent="0.25">
      <c r="A25" s="13"/>
      <c r="B25" s="304"/>
      <c r="C25" s="305"/>
      <c r="D25" s="305"/>
      <c r="E25" s="305"/>
      <c r="F25" s="305"/>
      <c r="G25" s="305"/>
      <c r="H25" s="305"/>
      <c r="I25" s="305"/>
      <c r="J25" s="305"/>
      <c r="K25" s="305"/>
      <c r="L25" s="306"/>
      <c r="M25" s="29"/>
    </row>
    <row r="26" spans="1:16" s="29" customFormat="1" x14ac:dyDescent="0.25">
      <c r="A26" s="46"/>
      <c r="B26" s="58"/>
      <c r="C26" s="59"/>
      <c r="D26" s="59"/>
      <c r="E26" s="59"/>
      <c r="F26" s="59"/>
      <c r="G26" s="59"/>
      <c r="H26" s="59"/>
      <c r="I26" s="59"/>
      <c r="J26" s="59"/>
      <c r="K26" s="59"/>
      <c r="L26" s="60"/>
    </row>
    <row r="27" spans="1:16" s="9" customFormat="1" x14ac:dyDescent="0.25">
      <c r="A27" s="16"/>
      <c r="B27" s="18"/>
      <c r="C27" s="18"/>
      <c r="D27" s="18"/>
      <c r="E27" s="19"/>
      <c r="F27" s="19"/>
      <c r="G27" s="19"/>
      <c r="H27" s="19"/>
      <c r="I27" s="19"/>
      <c r="J27" s="19"/>
      <c r="K27" s="19"/>
      <c r="L27" s="19"/>
      <c r="O27" s="17"/>
      <c r="P27" s="17"/>
    </row>
    <row r="28" spans="1:16" x14ac:dyDescent="0.25">
      <c r="B28" s="188" t="s">
        <v>223</v>
      </c>
      <c r="C28" s="189"/>
      <c r="D28" s="189"/>
      <c r="E28" s="189"/>
      <c r="F28" s="189"/>
      <c r="G28" s="189"/>
      <c r="H28" s="189"/>
      <c r="I28" s="189"/>
      <c r="J28" s="189"/>
      <c r="K28" s="189"/>
      <c r="L28" s="190"/>
      <c r="M28" s="29"/>
    </row>
    <row r="29" spans="1:16" s="14" customFormat="1" x14ac:dyDescent="0.25">
      <c r="A29" s="13"/>
      <c r="B29" s="281" t="s">
        <v>22</v>
      </c>
      <c r="C29" s="282"/>
      <c r="D29" s="282"/>
      <c r="E29" s="282"/>
      <c r="F29" s="282"/>
      <c r="G29" s="282"/>
      <c r="H29" s="282"/>
      <c r="I29" s="282"/>
      <c r="J29" s="282"/>
      <c r="K29" s="282"/>
      <c r="L29" s="283"/>
      <c r="M29" s="55"/>
    </row>
    <row r="30" spans="1:16" s="29" customFormat="1" x14ac:dyDescent="0.25">
      <c r="A30" s="46"/>
      <c r="B30" s="57"/>
      <c r="C30" s="47"/>
      <c r="D30" s="47"/>
      <c r="E30" s="47"/>
      <c r="F30" s="47"/>
      <c r="G30" s="47"/>
      <c r="H30" s="47"/>
      <c r="I30" s="47"/>
      <c r="J30" s="47"/>
      <c r="K30" s="47"/>
      <c r="L30" s="48"/>
    </row>
    <row r="31" spans="1:16" s="29" customFormat="1" ht="14.25" customHeight="1" x14ac:dyDescent="0.25">
      <c r="A31" s="46"/>
      <c r="B31" s="171" t="str">
        <f>IF(Intro!$G$19="English",O31,P31)</f>
        <v>Dresser la liste des dénominations sociales et des adresses de toutes les installations au Canada qui emploient vos membres impliqués dans la production des marchandises depuis le 1er janvier 2023.</v>
      </c>
      <c r="C31" s="172"/>
      <c r="D31" s="172"/>
      <c r="E31" s="172"/>
      <c r="F31" s="172"/>
      <c r="G31" s="172"/>
      <c r="H31" s="172"/>
      <c r="I31" s="172"/>
      <c r="J31" s="172"/>
      <c r="K31" s="172"/>
      <c r="L31" s="173"/>
      <c r="O31" s="29"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1" s="29"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2" spans="1:16" s="29" customFormat="1" x14ac:dyDescent="0.25">
      <c r="A32" s="46"/>
      <c r="B32" s="57"/>
      <c r="C32" s="47"/>
      <c r="D32" s="47"/>
      <c r="E32" s="47"/>
      <c r="F32" s="47"/>
      <c r="G32" s="47"/>
      <c r="H32" s="47"/>
      <c r="I32" s="47"/>
      <c r="J32" s="47"/>
      <c r="K32" s="47"/>
      <c r="L32" s="48"/>
      <c r="O32" s="3" t="s">
        <v>41</v>
      </c>
      <c r="P32" s="3" t="s">
        <v>44</v>
      </c>
    </row>
    <row r="33" spans="2:16" x14ac:dyDescent="0.25">
      <c r="B33" s="84"/>
      <c r="C33" s="284" t="str">
        <f>IF(Intro!$G$19="English",O32,P32)</f>
        <v xml:space="preserve">Dénomination sociale de l’entreprise et installation </v>
      </c>
      <c r="D33" s="284"/>
      <c r="E33" s="284"/>
      <c r="F33" s="284" t="str">
        <f>IF(Intro!$G$19="English",O33,P33)</f>
        <v>Adresse de l’installation</v>
      </c>
      <c r="G33" s="284"/>
      <c r="H33" s="284"/>
      <c r="I33" s="284"/>
      <c r="J33" s="284" t="str">
        <f>IF(Intro!$G$19="English",O34,P34)</f>
        <v>Section locale du syndicat ou unité de négociation</v>
      </c>
      <c r="K33" s="284"/>
      <c r="L33" s="286"/>
      <c r="O33" s="3" t="s">
        <v>42</v>
      </c>
      <c r="P33" s="3" t="s">
        <v>45</v>
      </c>
    </row>
    <row r="34" spans="2:16" x14ac:dyDescent="0.25">
      <c r="B34" s="84"/>
      <c r="C34" s="284"/>
      <c r="D34" s="284"/>
      <c r="E34" s="284"/>
      <c r="F34" s="284"/>
      <c r="G34" s="284"/>
      <c r="H34" s="284"/>
      <c r="I34" s="284"/>
      <c r="J34" s="284"/>
      <c r="K34" s="284"/>
      <c r="L34" s="286"/>
      <c r="O34" s="3" t="s">
        <v>43</v>
      </c>
      <c r="P34" s="3" t="s">
        <v>244</v>
      </c>
    </row>
    <row r="35" spans="2:16" x14ac:dyDescent="0.25">
      <c r="B35" s="285">
        <v>1</v>
      </c>
      <c r="C35" s="226"/>
      <c r="D35" s="226"/>
      <c r="E35" s="226"/>
      <c r="F35" s="226"/>
      <c r="G35" s="226"/>
      <c r="H35" s="226"/>
      <c r="I35" s="226"/>
      <c r="J35" s="226"/>
      <c r="K35" s="226"/>
      <c r="L35" s="227"/>
    </row>
    <row r="36" spans="2:16" x14ac:dyDescent="0.25">
      <c r="B36" s="285"/>
      <c r="C36" s="226"/>
      <c r="D36" s="226"/>
      <c r="E36" s="226"/>
      <c r="F36" s="226"/>
      <c r="G36" s="226"/>
      <c r="H36" s="226"/>
      <c r="I36" s="226"/>
      <c r="J36" s="226"/>
      <c r="K36" s="226"/>
      <c r="L36" s="227"/>
    </row>
    <row r="37" spans="2:16" x14ac:dyDescent="0.25">
      <c r="B37" s="285">
        <v>2</v>
      </c>
      <c r="C37" s="226"/>
      <c r="D37" s="226"/>
      <c r="E37" s="226"/>
      <c r="F37" s="226"/>
      <c r="G37" s="226"/>
      <c r="H37" s="226"/>
      <c r="I37" s="226"/>
      <c r="J37" s="226"/>
      <c r="K37" s="226"/>
      <c r="L37" s="227"/>
    </row>
    <row r="38" spans="2:16" x14ac:dyDescent="0.25">
      <c r="B38" s="285"/>
      <c r="C38" s="226"/>
      <c r="D38" s="226"/>
      <c r="E38" s="226"/>
      <c r="F38" s="226"/>
      <c r="G38" s="226"/>
      <c r="H38" s="226"/>
      <c r="I38" s="226"/>
      <c r="J38" s="226"/>
      <c r="K38" s="226"/>
      <c r="L38" s="227"/>
    </row>
    <row r="39" spans="2:16" x14ac:dyDescent="0.25">
      <c r="B39" s="285">
        <v>3</v>
      </c>
      <c r="C39" s="226"/>
      <c r="D39" s="226"/>
      <c r="E39" s="226"/>
      <c r="F39" s="226"/>
      <c r="G39" s="226"/>
      <c r="H39" s="226"/>
      <c r="I39" s="226"/>
      <c r="J39" s="226"/>
      <c r="K39" s="226"/>
      <c r="L39" s="227"/>
    </row>
    <row r="40" spans="2:16" x14ac:dyDescent="0.25">
      <c r="B40" s="285"/>
      <c r="C40" s="226"/>
      <c r="D40" s="226"/>
      <c r="E40" s="226"/>
      <c r="F40" s="226"/>
      <c r="G40" s="226"/>
      <c r="H40" s="226"/>
      <c r="I40" s="226"/>
      <c r="J40" s="226"/>
      <c r="K40" s="226"/>
      <c r="L40" s="227"/>
    </row>
    <row r="41" spans="2:16" x14ac:dyDescent="0.25">
      <c r="B41" s="285">
        <v>4</v>
      </c>
      <c r="C41" s="226"/>
      <c r="D41" s="226"/>
      <c r="E41" s="226"/>
      <c r="F41" s="226"/>
      <c r="G41" s="226"/>
      <c r="H41" s="226"/>
      <c r="I41" s="226"/>
      <c r="J41" s="226"/>
      <c r="K41" s="226"/>
      <c r="L41" s="227"/>
    </row>
    <row r="42" spans="2:16" x14ac:dyDescent="0.25">
      <c r="B42" s="285"/>
      <c r="C42" s="226"/>
      <c r="D42" s="226"/>
      <c r="E42" s="226"/>
      <c r="F42" s="226"/>
      <c r="G42" s="226"/>
      <c r="H42" s="226"/>
      <c r="I42" s="226"/>
      <c r="J42" s="226"/>
      <c r="K42" s="226"/>
      <c r="L42" s="227"/>
    </row>
    <row r="43" spans="2:16" x14ac:dyDescent="0.25">
      <c r="B43" s="285">
        <v>5</v>
      </c>
      <c r="C43" s="226"/>
      <c r="D43" s="226"/>
      <c r="E43" s="226"/>
      <c r="F43" s="226"/>
      <c r="G43" s="226"/>
      <c r="H43" s="226"/>
      <c r="I43" s="226"/>
      <c r="J43" s="226"/>
      <c r="K43" s="226"/>
      <c r="L43" s="227"/>
    </row>
    <row r="44" spans="2:16" x14ac:dyDescent="0.25">
      <c r="B44" s="285"/>
      <c r="C44" s="226"/>
      <c r="D44" s="226"/>
      <c r="E44" s="226"/>
      <c r="F44" s="226"/>
      <c r="G44" s="226"/>
      <c r="H44" s="226"/>
      <c r="I44" s="226"/>
      <c r="J44" s="226"/>
      <c r="K44" s="226"/>
      <c r="L44" s="227"/>
    </row>
    <row r="45" spans="2:16" x14ac:dyDescent="0.25">
      <c r="B45" s="285">
        <v>6</v>
      </c>
      <c r="C45" s="226"/>
      <c r="D45" s="226"/>
      <c r="E45" s="226"/>
      <c r="F45" s="226"/>
      <c r="G45" s="226"/>
      <c r="H45" s="226"/>
      <c r="I45" s="226"/>
      <c r="J45" s="226"/>
      <c r="K45" s="226"/>
      <c r="L45" s="227"/>
    </row>
    <row r="46" spans="2:16" x14ac:dyDescent="0.25">
      <c r="B46" s="285"/>
      <c r="C46" s="226"/>
      <c r="D46" s="226"/>
      <c r="E46" s="226"/>
      <c r="F46" s="226"/>
      <c r="G46" s="226"/>
      <c r="H46" s="226"/>
      <c r="I46" s="226"/>
      <c r="J46" s="226"/>
      <c r="K46" s="226"/>
      <c r="L46" s="227"/>
    </row>
    <row r="47" spans="2:16" x14ac:dyDescent="0.25">
      <c r="B47" s="285">
        <v>7</v>
      </c>
      <c r="C47" s="226"/>
      <c r="D47" s="226"/>
      <c r="E47" s="226"/>
      <c r="F47" s="226"/>
      <c r="G47" s="226"/>
      <c r="H47" s="226"/>
      <c r="I47" s="226"/>
      <c r="J47" s="226"/>
      <c r="K47" s="226"/>
      <c r="L47" s="227"/>
    </row>
    <row r="48" spans="2:16" x14ac:dyDescent="0.25">
      <c r="B48" s="285"/>
      <c r="C48" s="226"/>
      <c r="D48" s="226"/>
      <c r="E48" s="226"/>
      <c r="F48" s="226"/>
      <c r="G48" s="226"/>
      <c r="H48" s="226"/>
      <c r="I48" s="226"/>
      <c r="J48" s="226"/>
      <c r="K48" s="226"/>
      <c r="L48" s="227"/>
    </row>
    <row r="49" spans="1:16" x14ac:dyDescent="0.25">
      <c r="B49" s="285">
        <v>8</v>
      </c>
      <c r="C49" s="226"/>
      <c r="D49" s="226"/>
      <c r="E49" s="226"/>
      <c r="F49" s="226"/>
      <c r="G49" s="226"/>
      <c r="H49" s="226"/>
      <c r="I49" s="226"/>
      <c r="J49" s="226"/>
      <c r="K49" s="226"/>
      <c r="L49" s="227"/>
    </row>
    <row r="50" spans="1:16" x14ac:dyDescent="0.25">
      <c r="B50" s="285"/>
      <c r="C50" s="226"/>
      <c r="D50" s="226"/>
      <c r="E50" s="226"/>
      <c r="F50" s="226"/>
      <c r="G50" s="226"/>
      <c r="H50" s="226"/>
      <c r="I50" s="226"/>
      <c r="J50" s="226"/>
      <c r="K50" s="226"/>
      <c r="L50" s="227"/>
    </row>
    <row r="51" spans="1:16" x14ac:dyDescent="0.25">
      <c r="B51" s="285">
        <v>9</v>
      </c>
      <c r="C51" s="226"/>
      <c r="D51" s="226"/>
      <c r="E51" s="226"/>
      <c r="F51" s="226"/>
      <c r="G51" s="226"/>
      <c r="H51" s="226"/>
      <c r="I51" s="226"/>
      <c r="J51" s="226"/>
      <c r="K51" s="226"/>
      <c r="L51" s="227"/>
    </row>
    <row r="52" spans="1:16" x14ac:dyDescent="0.25">
      <c r="B52" s="285"/>
      <c r="C52" s="226"/>
      <c r="D52" s="226"/>
      <c r="E52" s="226"/>
      <c r="F52" s="226"/>
      <c r="G52" s="226"/>
      <c r="H52" s="226"/>
      <c r="I52" s="226"/>
      <c r="J52" s="226"/>
      <c r="K52" s="226"/>
      <c r="L52" s="227"/>
    </row>
    <row r="53" spans="1:16" x14ac:dyDescent="0.25">
      <c r="B53" s="285">
        <v>10</v>
      </c>
      <c r="C53" s="226"/>
      <c r="D53" s="226"/>
      <c r="E53" s="226"/>
      <c r="F53" s="226"/>
      <c r="G53" s="226"/>
      <c r="H53" s="226"/>
      <c r="I53" s="226"/>
      <c r="J53" s="226"/>
      <c r="K53" s="226"/>
      <c r="L53" s="227"/>
    </row>
    <row r="54" spans="1:16" x14ac:dyDescent="0.25">
      <c r="B54" s="285"/>
      <c r="C54" s="226"/>
      <c r="D54" s="226"/>
      <c r="E54" s="226"/>
      <c r="F54" s="226"/>
      <c r="G54" s="226"/>
      <c r="H54" s="226"/>
      <c r="I54" s="226"/>
      <c r="J54" s="226"/>
      <c r="K54" s="226"/>
      <c r="L54" s="227"/>
    </row>
    <row r="55" spans="1:16" s="29" customFormat="1" x14ac:dyDescent="0.25">
      <c r="A55" s="13"/>
      <c r="B55" s="58"/>
      <c r="C55" s="59"/>
      <c r="D55" s="59"/>
      <c r="E55" s="59"/>
      <c r="F55" s="59"/>
      <c r="G55" s="59"/>
      <c r="H55" s="59"/>
      <c r="I55" s="59"/>
      <c r="J55" s="59"/>
      <c r="K55" s="59"/>
      <c r="L55" s="60"/>
    </row>
    <row r="56" spans="1:16" x14ac:dyDescent="0.25">
      <c r="B56" s="278" t="s">
        <v>23</v>
      </c>
      <c r="C56" s="279"/>
      <c r="D56" s="279"/>
      <c r="E56" s="279"/>
      <c r="F56" s="279"/>
      <c r="G56" s="279"/>
      <c r="H56" s="279"/>
      <c r="I56" s="279"/>
      <c r="J56" s="279"/>
      <c r="K56" s="279"/>
      <c r="L56" s="280"/>
    </row>
    <row r="57" spans="1:16" x14ac:dyDescent="0.25">
      <c r="B57" s="20"/>
      <c r="C57" s="21"/>
      <c r="D57" s="21"/>
      <c r="E57" s="22"/>
      <c r="F57" s="22"/>
      <c r="G57" s="22"/>
      <c r="H57" s="22"/>
      <c r="I57" s="22"/>
      <c r="J57" s="22"/>
      <c r="K57" s="22"/>
      <c r="L57" s="23"/>
    </row>
    <row r="58" spans="1:16" x14ac:dyDescent="0.25">
      <c r="B58" s="194" t="str">
        <f>IF(Intro!$G$19="English",O58,P58)</f>
        <v>Indiquez le nombre de vos membres impliqués dans la production des marchandises depuis le 1er janvier 2023.</v>
      </c>
      <c r="C58" s="195"/>
      <c r="D58" s="195"/>
      <c r="E58" s="195"/>
      <c r="F58" s="195"/>
      <c r="G58" s="195"/>
      <c r="H58" s="195"/>
      <c r="I58" s="195"/>
      <c r="J58" s="195"/>
      <c r="K58" s="195"/>
      <c r="L58" s="196"/>
      <c r="O58" s="24" t="str">
        <f>"Provide the number of your members involved in the production of the goods since January 1, "&amp;Variables!B6&amp;"."</f>
        <v>Provide the number of your members involved in the production of the goods since January 1, 2023.</v>
      </c>
      <c r="P58" s="3" t="str">
        <f>"Indiquez le nombre de vos membres impliqués dans la production des marchandises depuis le 1er janvier "&amp;Variables!B6&amp;"."</f>
        <v>Indiquez le nombre de vos membres impliqués dans la production des marchandises depuis le 1er janvier 2023.</v>
      </c>
    </row>
    <row r="59" spans="1:16" x14ac:dyDescent="0.25">
      <c r="B59" s="37"/>
      <c r="C59" s="38"/>
      <c r="D59" s="21"/>
      <c r="E59" s="22"/>
      <c r="F59" s="22"/>
      <c r="G59" s="22"/>
      <c r="H59" s="22"/>
      <c r="I59" s="22"/>
      <c r="J59" s="22"/>
      <c r="K59" s="22"/>
      <c r="L59" s="23"/>
      <c r="O59" s="24"/>
    </row>
    <row r="60" spans="1:16" x14ac:dyDescent="0.25">
      <c r="B60" s="314" t="str">
        <f>IF(Intro!$G$19="English",O60,P60)</f>
        <v>Membres employés</v>
      </c>
      <c r="C60" s="315"/>
      <c r="D60" s="315"/>
      <c r="E60" s="315"/>
      <c r="F60" s="315"/>
      <c r="G60" s="316"/>
      <c r="H60" s="320">
        <f>Variables!$B$6</f>
        <v>2023</v>
      </c>
      <c r="I60" s="320">
        <f>H60+1</f>
        <v>2024</v>
      </c>
      <c r="J60" s="320">
        <f>I60+1</f>
        <v>2025</v>
      </c>
      <c r="K60" s="22"/>
      <c r="L60" s="23"/>
      <c r="O60" s="3" t="s">
        <v>125</v>
      </c>
      <c r="P60" s="3" t="s">
        <v>126</v>
      </c>
    </row>
    <row r="61" spans="1:16" x14ac:dyDescent="0.25">
      <c r="B61" s="317"/>
      <c r="C61" s="318"/>
      <c r="D61" s="318"/>
      <c r="E61" s="318"/>
      <c r="F61" s="318"/>
      <c r="G61" s="319"/>
      <c r="H61" s="321"/>
      <c r="I61" s="321"/>
      <c r="J61" s="321"/>
      <c r="K61" s="22"/>
      <c r="L61" s="23"/>
    </row>
    <row r="62" spans="1:16" x14ac:dyDescent="0.25">
      <c r="B62" s="302" t="str">
        <f>IF(C35="","-",C35)</f>
        <v>-</v>
      </c>
      <c r="C62" s="303"/>
      <c r="D62" s="303"/>
      <c r="E62" s="303"/>
      <c r="F62" s="303"/>
      <c r="G62" s="85" t="s">
        <v>109</v>
      </c>
      <c r="H62" s="86"/>
      <c r="I62" s="86"/>
      <c r="J62" s="86"/>
      <c r="K62" s="22"/>
      <c r="L62" s="23"/>
    </row>
    <row r="63" spans="1:16" x14ac:dyDescent="0.25">
      <c r="B63" s="302" t="str">
        <f>IF(C37="","-",C37)</f>
        <v>-</v>
      </c>
      <c r="C63" s="303"/>
      <c r="D63" s="303"/>
      <c r="E63" s="303"/>
      <c r="F63" s="303"/>
      <c r="G63" s="85" t="s">
        <v>109</v>
      </c>
      <c r="H63" s="86"/>
      <c r="I63" s="86"/>
      <c r="J63" s="86"/>
      <c r="K63" s="22"/>
      <c r="L63" s="23"/>
    </row>
    <row r="64" spans="1:16" x14ac:dyDescent="0.25">
      <c r="B64" s="302" t="str">
        <f>IF(C39="","-",C39)</f>
        <v>-</v>
      </c>
      <c r="C64" s="303"/>
      <c r="D64" s="303"/>
      <c r="E64" s="303"/>
      <c r="F64" s="303"/>
      <c r="G64" s="85" t="s">
        <v>109</v>
      </c>
      <c r="H64" s="86"/>
      <c r="I64" s="86"/>
      <c r="J64" s="86"/>
      <c r="K64" s="22"/>
      <c r="L64" s="23"/>
    </row>
    <row r="65" spans="1:16" x14ac:dyDescent="0.25">
      <c r="B65" s="302" t="str">
        <f>IF(C41="","-",C41)</f>
        <v>-</v>
      </c>
      <c r="C65" s="303"/>
      <c r="D65" s="303"/>
      <c r="E65" s="303"/>
      <c r="F65" s="303"/>
      <c r="G65" s="85" t="s">
        <v>109</v>
      </c>
      <c r="H65" s="86"/>
      <c r="I65" s="86"/>
      <c r="J65" s="86"/>
      <c r="K65" s="22"/>
      <c r="L65" s="23"/>
    </row>
    <row r="66" spans="1:16" x14ac:dyDescent="0.25">
      <c r="B66" s="302" t="str">
        <f>IF(C43="","-",C43)</f>
        <v>-</v>
      </c>
      <c r="C66" s="303"/>
      <c r="D66" s="303"/>
      <c r="E66" s="303"/>
      <c r="F66" s="303"/>
      <c r="G66" s="85" t="s">
        <v>109</v>
      </c>
      <c r="H66" s="86"/>
      <c r="I66" s="86"/>
      <c r="J66" s="86"/>
      <c r="K66" s="22"/>
      <c r="L66" s="23"/>
    </row>
    <row r="67" spans="1:16" x14ac:dyDescent="0.25">
      <c r="B67" s="302" t="str">
        <f>IF(C45="","-",C45)</f>
        <v>-</v>
      </c>
      <c r="C67" s="303"/>
      <c r="D67" s="303"/>
      <c r="E67" s="303"/>
      <c r="F67" s="303"/>
      <c r="G67" s="85" t="s">
        <v>109</v>
      </c>
      <c r="H67" s="86"/>
      <c r="I67" s="86"/>
      <c r="J67" s="86"/>
      <c r="K67" s="22"/>
      <c r="L67" s="23"/>
    </row>
    <row r="68" spans="1:16" x14ac:dyDescent="0.25">
      <c r="B68" s="302" t="str">
        <f>IF(C47="","-",C47)</f>
        <v>-</v>
      </c>
      <c r="C68" s="303"/>
      <c r="D68" s="303"/>
      <c r="E68" s="303"/>
      <c r="F68" s="303"/>
      <c r="G68" s="85" t="s">
        <v>109</v>
      </c>
      <c r="H68" s="86"/>
      <c r="I68" s="86"/>
      <c r="J68" s="86"/>
      <c r="K68" s="22"/>
      <c r="L68" s="23"/>
    </row>
    <row r="69" spans="1:16" x14ac:dyDescent="0.25">
      <c r="B69" s="302" t="str">
        <f>IF(C49="","-",C49)</f>
        <v>-</v>
      </c>
      <c r="C69" s="303"/>
      <c r="D69" s="303"/>
      <c r="E69" s="303"/>
      <c r="F69" s="303"/>
      <c r="G69" s="85" t="s">
        <v>109</v>
      </c>
      <c r="H69" s="86"/>
      <c r="I69" s="86"/>
      <c r="J69" s="86"/>
      <c r="K69" s="22"/>
      <c r="L69" s="23"/>
    </row>
    <row r="70" spans="1:16" x14ac:dyDescent="0.25">
      <c r="B70" s="302" t="str">
        <f>IF(C51="","-",C51)</f>
        <v>-</v>
      </c>
      <c r="C70" s="303"/>
      <c r="D70" s="303"/>
      <c r="E70" s="303"/>
      <c r="F70" s="303"/>
      <c r="G70" s="85" t="s">
        <v>109</v>
      </c>
      <c r="H70" s="86"/>
      <c r="I70" s="86"/>
      <c r="J70" s="86"/>
      <c r="K70" s="22"/>
      <c r="L70" s="23"/>
    </row>
    <row r="71" spans="1:16" x14ac:dyDescent="0.25">
      <c r="B71" s="302" t="str">
        <f>IF(C53="","-",C53)</f>
        <v>-</v>
      </c>
      <c r="C71" s="303"/>
      <c r="D71" s="303"/>
      <c r="E71" s="303"/>
      <c r="F71" s="303"/>
      <c r="G71" s="85" t="s">
        <v>109</v>
      </c>
      <c r="H71" s="86"/>
      <c r="I71" s="86"/>
      <c r="J71" s="86"/>
      <c r="K71" s="22"/>
      <c r="L71" s="23"/>
    </row>
    <row r="72" spans="1:16" s="14" customFormat="1" x14ac:dyDescent="0.25">
      <c r="A72" s="13"/>
      <c r="B72" s="307" t="str">
        <f>IF(Intro!$G$19="English",O72,P72)</f>
        <v>Nombre total de membres employés</v>
      </c>
      <c r="C72" s="308"/>
      <c r="D72" s="308"/>
      <c r="E72" s="308"/>
      <c r="F72" s="308"/>
      <c r="G72" s="87" t="s">
        <v>109</v>
      </c>
      <c r="H72" s="88">
        <f>SUM(H62:H71)</f>
        <v>0</v>
      </c>
      <c r="I72" s="88">
        <f t="shared" ref="I72:J72" si="0">SUM(I62:I71)</f>
        <v>0</v>
      </c>
      <c r="J72" s="88">
        <f t="shared" si="0"/>
        <v>0</v>
      </c>
      <c r="K72" s="22"/>
      <c r="L72" s="23"/>
      <c r="O72" s="14" t="s">
        <v>127</v>
      </c>
      <c r="P72" s="14" t="s">
        <v>129</v>
      </c>
    </row>
    <row r="73" spans="1:16" s="14" customFormat="1" x14ac:dyDescent="0.25">
      <c r="A73" s="13"/>
      <c r="B73" s="309" t="str">
        <f>IF(Intro!$G$19="English",O73,P73)</f>
        <v>Total des lieux de travail syndiqués</v>
      </c>
      <c r="C73" s="310"/>
      <c r="D73" s="310"/>
      <c r="E73" s="310"/>
      <c r="F73" s="310"/>
      <c r="G73" s="87" t="s">
        <v>109</v>
      </c>
      <c r="H73" s="88">
        <f>COUNTIFS(H62:H71,"&gt;0")</f>
        <v>0</v>
      </c>
      <c r="I73" s="88">
        <f t="shared" ref="I73:J73" si="1">COUNTIFS(I62:I71,"&gt;0")</f>
        <v>0</v>
      </c>
      <c r="J73" s="88">
        <f t="shared" si="1"/>
        <v>0</v>
      </c>
      <c r="K73" s="22"/>
      <c r="L73" s="23"/>
      <c r="O73" s="14" t="s">
        <v>128</v>
      </c>
      <c r="P73" s="14" t="s">
        <v>130</v>
      </c>
    </row>
    <row r="74" spans="1:16" s="29" customFormat="1" x14ac:dyDescent="0.25">
      <c r="A74" s="46"/>
      <c r="B74" s="58"/>
      <c r="C74" s="59"/>
      <c r="D74" s="59"/>
      <c r="E74" s="59"/>
      <c r="F74" s="59"/>
      <c r="G74" s="59"/>
      <c r="H74" s="59"/>
      <c r="I74" s="59"/>
      <c r="J74" s="59"/>
      <c r="K74" s="59"/>
      <c r="L74" s="60"/>
    </row>
    <row r="75" spans="1:16" s="14" customFormat="1" x14ac:dyDescent="0.25">
      <c r="A75" s="13"/>
      <c r="B75" s="278" t="s">
        <v>24</v>
      </c>
      <c r="C75" s="279"/>
      <c r="D75" s="279"/>
      <c r="E75" s="279"/>
      <c r="F75" s="279"/>
      <c r="G75" s="279"/>
      <c r="H75" s="279"/>
      <c r="I75" s="279"/>
      <c r="J75" s="279"/>
      <c r="K75" s="279"/>
      <c r="L75" s="280"/>
      <c r="M75" s="55"/>
    </row>
    <row r="76" spans="1:16" s="29" customFormat="1" x14ac:dyDescent="0.25">
      <c r="A76" s="46"/>
      <c r="B76" s="57"/>
      <c r="C76" s="47"/>
      <c r="D76" s="47"/>
      <c r="E76" s="47"/>
      <c r="F76" s="47"/>
      <c r="G76" s="47"/>
      <c r="H76" s="47"/>
      <c r="I76" s="47"/>
      <c r="J76" s="47"/>
      <c r="K76" s="47"/>
      <c r="L76" s="48"/>
    </row>
    <row r="77" spans="1:16" s="29" customFormat="1" x14ac:dyDescent="0.25">
      <c r="A77" s="46"/>
      <c r="B77" s="171" t="str">
        <f>IF(Intro!$G$19="English",O77,P77)</f>
        <v>Fournissez des détails sur tout changement important dans l’adhésion et la syndicalisation des lieux de travail impliqués dans la production des marchandises depuis le 1er janvier 2023.</v>
      </c>
      <c r="C77" s="172"/>
      <c r="D77" s="172"/>
      <c r="E77" s="172"/>
      <c r="F77" s="172"/>
      <c r="G77" s="172"/>
      <c r="H77" s="172"/>
      <c r="I77" s="172"/>
      <c r="J77" s="172"/>
      <c r="K77" s="172"/>
      <c r="L77" s="173"/>
      <c r="O77" s="29"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7" s="29"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8" spans="1:16" s="29" customFormat="1" x14ac:dyDescent="0.25">
      <c r="A78" s="46"/>
      <c r="B78" s="57"/>
      <c r="C78" s="47"/>
      <c r="D78" s="47"/>
      <c r="E78" s="47"/>
      <c r="F78" s="47"/>
      <c r="G78" s="47"/>
      <c r="H78" s="47"/>
      <c r="I78" s="47"/>
      <c r="J78" s="47"/>
      <c r="K78" s="47"/>
      <c r="L78" s="48"/>
    </row>
    <row r="79" spans="1:16" x14ac:dyDescent="0.25">
      <c r="B79" s="84"/>
      <c r="C79" s="284" t="str">
        <f>IF(Intro!$G$19="English",O79,P79)</f>
        <v xml:space="preserve">Dénomination sociale de l’entreprise et installation </v>
      </c>
      <c r="D79" s="284"/>
      <c r="E79" s="284"/>
      <c r="F79" s="276" t="str">
        <f>IF(Intro!$G$19="English",O81,P81)</f>
        <v>Actions touchant les membres (fermeture, cession d'actifs, des changements technologiques ou autres changements)</v>
      </c>
      <c r="G79" s="276"/>
      <c r="H79" s="276"/>
      <c r="I79" s="276"/>
      <c r="J79" s="276"/>
      <c r="K79" s="276"/>
      <c r="L79" s="277"/>
      <c r="O79" s="3" t="s">
        <v>41</v>
      </c>
      <c r="P79" s="3" t="s">
        <v>44</v>
      </c>
    </row>
    <row r="80" spans="1:16" x14ac:dyDescent="0.25">
      <c r="B80" s="84"/>
      <c r="C80" s="284"/>
      <c r="D80" s="284"/>
      <c r="E80" s="284"/>
      <c r="F80" s="276"/>
      <c r="G80" s="276"/>
      <c r="H80" s="276"/>
      <c r="I80" s="276"/>
      <c r="J80" s="276"/>
      <c r="K80" s="276"/>
      <c r="L80" s="277"/>
    </row>
    <row r="81" spans="2:16" x14ac:dyDescent="0.25">
      <c r="B81" s="285">
        <v>1</v>
      </c>
      <c r="C81" s="274" t="str">
        <f>IF(C35="","-",C35)</f>
        <v>-</v>
      </c>
      <c r="D81" s="274"/>
      <c r="E81" s="274"/>
      <c r="F81" s="226"/>
      <c r="G81" s="226"/>
      <c r="H81" s="226"/>
      <c r="I81" s="226"/>
      <c r="J81" s="226"/>
      <c r="K81" s="226"/>
      <c r="L81" s="227"/>
      <c r="O81" s="3" t="s">
        <v>131</v>
      </c>
      <c r="P81" s="3" t="s">
        <v>132</v>
      </c>
    </row>
    <row r="82" spans="2:16" x14ac:dyDescent="0.25">
      <c r="B82" s="285"/>
      <c r="C82" s="274"/>
      <c r="D82" s="274"/>
      <c r="E82" s="274"/>
      <c r="F82" s="226"/>
      <c r="G82" s="226"/>
      <c r="H82" s="226"/>
      <c r="I82" s="226"/>
      <c r="J82" s="226"/>
      <c r="K82" s="226"/>
      <c r="L82" s="227"/>
    </row>
    <row r="83" spans="2:16" x14ac:dyDescent="0.25">
      <c r="B83" s="285"/>
      <c r="C83" s="274"/>
      <c r="D83" s="274"/>
      <c r="E83" s="274"/>
      <c r="F83" s="226"/>
      <c r="G83" s="226"/>
      <c r="H83" s="226"/>
      <c r="I83" s="226"/>
      <c r="J83" s="226"/>
      <c r="K83" s="226"/>
      <c r="L83" s="227"/>
    </row>
    <row r="84" spans="2:16" x14ac:dyDescent="0.25">
      <c r="B84" s="285"/>
      <c r="C84" s="274"/>
      <c r="D84" s="274"/>
      <c r="E84" s="274"/>
      <c r="F84" s="226"/>
      <c r="G84" s="226"/>
      <c r="H84" s="226"/>
      <c r="I84" s="226"/>
      <c r="J84" s="226"/>
      <c r="K84" s="226"/>
      <c r="L84" s="227"/>
    </row>
    <row r="85" spans="2:16" x14ac:dyDescent="0.25">
      <c r="B85" s="285">
        <v>2</v>
      </c>
      <c r="C85" s="274" t="str">
        <f>IF(C37="","-",C37)</f>
        <v>-</v>
      </c>
      <c r="D85" s="274"/>
      <c r="E85" s="274"/>
      <c r="F85" s="226"/>
      <c r="G85" s="226"/>
      <c r="H85" s="226"/>
      <c r="I85" s="226"/>
      <c r="J85" s="226"/>
      <c r="K85" s="226"/>
      <c r="L85" s="227"/>
    </row>
    <row r="86" spans="2:16" x14ac:dyDescent="0.25">
      <c r="B86" s="285"/>
      <c r="C86" s="274"/>
      <c r="D86" s="274"/>
      <c r="E86" s="274"/>
      <c r="F86" s="226"/>
      <c r="G86" s="226"/>
      <c r="H86" s="226"/>
      <c r="I86" s="226"/>
      <c r="J86" s="226"/>
      <c r="K86" s="226"/>
      <c r="L86" s="227"/>
    </row>
    <row r="87" spans="2:16" x14ac:dyDescent="0.25">
      <c r="B87" s="285"/>
      <c r="C87" s="274"/>
      <c r="D87" s="274"/>
      <c r="E87" s="274"/>
      <c r="F87" s="226"/>
      <c r="G87" s="226"/>
      <c r="H87" s="226"/>
      <c r="I87" s="226"/>
      <c r="J87" s="226"/>
      <c r="K87" s="226"/>
      <c r="L87" s="227"/>
    </row>
    <row r="88" spans="2:16" x14ac:dyDescent="0.25">
      <c r="B88" s="285"/>
      <c r="C88" s="275"/>
      <c r="D88" s="275"/>
      <c r="E88" s="275"/>
      <c r="F88" s="226"/>
      <c r="G88" s="226"/>
      <c r="H88" s="226"/>
      <c r="I88" s="226"/>
      <c r="J88" s="226"/>
      <c r="K88" s="226"/>
      <c r="L88" s="227"/>
    </row>
    <row r="89" spans="2:16" x14ac:dyDescent="0.25">
      <c r="B89" s="285">
        <v>3</v>
      </c>
      <c r="C89" s="274" t="str">
        <f>IF(C39="","-",C39)</f>
        <v>-</v>
      </c>
      <c r="D89" s="274"/>
      <c r="E89" s="274"/>
      <c r="F89" s="226"/>
      <c r="G89" s="226"/>
      <c r="H89" s="226"/>
      <c r="I89" s="226"/>
      <c r="J89" s="226"/>
      <c r="K89" s="226"/>
      <c r="L89" s="227"/>
    </row>
    <row r="90" spans="2:16" x14ac:dyDescent="0.25">
      <c r="B90" s="285"/>
      <c r="C90" s="274"/>
      <c r="D90" s="274"/>
      <c r="E90" s="274"/>
      <c r="F90" s="226"/>
      <c r="G90" s="226"/>
      <c r="H90" s="226"/>
      <c r="I90" s="226"/>
      <c r="J90" s="226"/>
      <c r="K90" s="226"/>
      <c r="L90" s="227"/>
    </row>
    <row r="91" spans="2:16" x14ac:dyDescent="0.25">
      <c r="B91" s="285"/>
      <c r="C91" s="274"/>
      <c r="D91" s="274"/>
      <c r="E91" s="274"/>
      <c r="F91" s="226"/>
      <c r="G91" s="226"/>
      <c r="H91" s="226"/>
      <c r="I91" s="226"/>
      <c r="J91" s="226"/>
      <c r="K91" s="226"/>
      <c r="L91" s="227"/>
    </row>
    <row r="92" spans="2:16" x14ac:dyDescent="0.25">
      <c r="B92" s="285"/>
      <c r="C92" s="275"/>
      <c r="D92" s="275"/>
      <c r="E92" s="275"/>
      <c r="F92" s="226"/>
      <c r="G92" s="226"/>
      <c r="H92" s="226"/>
      <c r="I92" s="226"/>
      <c r="J92" s="226"/>
      <c r="K92" s="226"/>
      <c r="L92" s="227"/>
    </row>
    <row r="93" spans="2:16" x14ac:dyDescent="0.25">
      <c r="B93" s="285">
        <v>4</v>
      </c>
      <c r="C93" s="274" t="str">
        <f>IF(C41="","-",C41)</f>
        <v>-</v>
      </c>
      <c r="D93" s="274"/>
      <c r="E93" s="274"/>
      <c r="F93" s="226"/>
      <c r="G93" s="226"/>
      <c r="H93" s="226"/>
      <c r="I93" s="226"/>
      <c r="J93" s="226"/>
      <c r="K93" s="226"/>
      <c r="L93" s="227"/>
    </row>
    <row r="94" spans="2:16" x14ac:dyDescent="0.25">
      <c r="B94" s="285"/>
      <c r="C94" s="274"/>
      <c r="D94" s="274"/>
      <c r="E94" s="274"/>
      <c r="F94" s="226"/>
      <c r="G94" s="226"/>
      <c r="H94" s="226"/>
      <c r="I94" s="226"/>
      <c r="J94" s="226"/>
      <c r="K94" s="226"/>
      <c r="L94" s="227"/>
    </row>
    <row r="95" spans="2:16" x14ac:dyDescent="0.25">
      <c r="B95" s="285"/>
      <c r="C95" s="274"/>
      <c r="D95" s="274"/>
      <c r="E95" s="274"/>
      <c r="F95" s="226"/>
      <c r="G95" s="226"/>
      <c r="H95" s="226"/>
      <c r="I95" s="226"/>
      <c r="J95" s="226"/>
      <c r="K95" s="226"/>
      <c r="L95" s="227"/>
    </row>
    <row r="96" spans="2:16" x14ac:dyDescent="0.25">
      <c r="B96" s="285"/>
      <c r="C96" s="275"/>
      <c r="D96" s="275"/>
      <c r="E96" s="275"/>
      <c r="F96" s="226"/>
      <c r="G96" s="226"/>
      <c r="H96" s="226"/>
      <c r="I96" s="226"/>
      <c r="J96" s="226"/>
      <c r="K96" s="226"/>
      <c r="L96" s="227"/>
    </row>
    <row r="97" spans="2:12" x14ac:dyDescent="0.25">
      <c r="B97" s="285">
        <v>5</v>
      </c>
      <c r="C97" s="274" t="str">
        <f>IF(C43="","-",C43)</f>
        <v>-</v>
      </c>
      <c r="D97" s="274"/>
      <c r="E97" s="274"/>
      <c r="F97" s="226"/>
      <c r="G97" s="226"/>
      <c r="H97" s="226"/>
      <c r="I97" s="226"/>
      <c r="J97" s="226"/>
      <c r="K97" s="226"/>
      <c r="L97" s="227"/>
    </row>
    <row r="98" spans="2:12" x14ac:dyDescent="0.25">
      <c r="B98" s="285"/>
      <c r="C98" s="274"/>
      <c r="D98" s="274"/>
      <c r="E98" s="274"/>
      <c r="F98" s="226"/>
      <c r="G98" s="226"/>
      <c r="H98" s="226"/>
      <c r="I98" s="226"/>
      <c r="J98" s="226"/>
      <c r="K98" s="226"/>
      <c r="L98" s="227"/>
    </row>
    <row r="99" spans="2:12" x14ac:dyDescent="0.25">
      <c r="B99" s="285"/>
      <c r="C99" s="274"/>
      <c r="D99" s="274"/>
      <c r="E99" s="274"/>
      <c r="F99" s="226"/>
      <c r="G99" s="226"/>
      <c r="H99" s="226"/>
      <c r="I99" s="226"/>
      <c r="J99" s="226"/>
      <c r="K99" s="226"/>
      <c r="L99" s="227"/>
    </row>
    <row r="100" spans="2:12" x14ac:dyDescent="0.25">
      <c r="B100" s="285"/>
      <c r="C100" s="275"/>
      <c r="D100" s="275"/>
      <c r="E100" s="275"/>
      <c r="F100" s="226"/>
      <c r="G100" s="226"/>
      <c r="H100" s="226"/>
      <c r="I100" s="226"/>
      <c r="J100" s="226"/>
      <c r="K100" s="226"/>
      <c r="L100" s="227"/>
    </row>
    <row r="101" spans="2:12" x14ac:dyDescent="0.25">
      <c r="B101" s="285">
        <v>6</v>
      </c>
      <c r="C101" s="274" t="str">
        <f>IF(C45="","-",C45)</f>
        <v>-</v>
      </c>
      <c r="D101" s="274"/>
      <c r="E101" s="274"/>
      <c r="F101" s="226"/>
      <c r="G101" s="226"/>
      <c r="H101" s="226"/>
      <c r="I101" s="226"/>
      <c r="J101" s="226"/>
      <c r="K101" s="226"/>
      <c r="L101" s="227"/>
    </row>
    <row r="102" spans="2:12" x14ac:dyDescent="0.25">
      <c r="B102" s="285"/>
      <c r="C102" s="274"/>
      <c r="D102" s="274"/>
      <c r="E102" s="274"/>
      <c r="F102" s="226"/>
      <c r="G102" s="226"/>
      <c r="H102" s="226"/>
      <c r="I102" s="226"/>
      <c r="J102" s="226"/>
      <c r="K102" s="226"/>
      <c r="L102" s="227"/>
    </row>
    <row r="103" spans="2:12" x14ac:dyDescent="0.25">
      <c r="B103" s="285"/>
      <c r="C103" s="274"/>
      <c r="D103" s="274"/>
      <c r="E103" s="274"/>
      <c r="F103" s="226"/>
      <c r="G103" s="226"/>
      <c r="H103" s="226"/>
      <c r="I103" s="226"/>
      <c r="J103" s="226"/>
      <c r="K103" s="226"/>
      <c r="L103" s="227"/>
    </row>
    <row r="104" spans="2:12" x14ac:dyDescent="0.25">
      <c r="B104" s="285"/>
      <c r="C104" s="275"/>
      <c r="D104" s="275"/>
      <c r="E104" s="275"/>
      <c r="F104" s="226"/>
      <c r="G104" s="226"/>
      <c r="H104" s="226"/>
      <c r="I104" s="226"/>
      <c r="J104" s="226"/>
      <c r="K104" s="226"/>
      <c r="L104" s="227"/>
    </row>
    <row r="105" spans="2:12" x14ac:dyDescent="0.25">
      <c r="B105" s="285">
        <v>7</v>
      </c>
      <c r="C105" s="274" t="str">
        <f>IF(C47="","-",C47)</f>
        <v>-</v>
      </c>
      <c r="D105" s="274"/>
      <c r="E105" s="274"/>
      <c r="F105" s="226"/>
      <c r="G105" s="226"/>
      <c r="H105" s="226"/>
      <c r="I105" s="226"/>
      <c r="J105" s="226"/>
      <c r="K105" s="226"/>
      <c r="L105" s="227"/>
    </row>
    <row r="106" spans="2:12" x14ac:dyDescent="0.25">
      <c r="B106" s="285"/>
      <c r="C106" s="274"/>
      <c r="D106" s="274"/>
      <c r="E106" s="274"/>
      <c r="F106" s="226"/>
      <c r="G106" s="226"/>
      <c r="H106" s="226"/>
      <c r="I106" s="226"/>
      <c r="J106" s="226"/>
      <c r="K106" s="226"/>
      <c r="L106" s="227"/>
    </row>
    <row r="107" spans="2:12" x14ac:dyDescent="0.25">
      <c r="B107" s="285"/>
      <c r="C107" s="274"/>
      <c r="D107" s="274"/>
      <c r="E107" s="274"/>
      <c r="F107" s="226"/>
      <c r="G107" s="226"/>
      <c r="H107" s="226"/>
      <c r="I107" s="226"/>
      <c r="J107" s="226"/>
      <c r="K107" s="226"/>
      <c r="L107" s="227"/>
    </row>
    <row r="108" spans="2:12" x14ac:dyDescent="0.25">
      <c r="B108" s="285"/>
      <c r="C108" s="275"/>
      <c r="D108" s="275"/>
      <c r="E108" s="275"/>
      <c r="F108" s="226"/>
      <c r="G108" s="226"/>
      <c r="H108" s="226"/>
      <c r="I108" s="226"/>
      <c r="J108" s="226"/>
      <c r="K108" s="226"/>
      <c r="L108" s="227"/>
    </row>
    <row r="109" spans="2:12" x14ac:dyDescent="0.25">
      <c r="B109" s="285">
        <v>8</v>
      </c>
      <c r="C109" s="274" t="str">
        <f>IF(C49="","-",C49)</f>
        <v>-</v>
      </c>
      <c r="D109" s="274"/>
      <c r="E109" s="274"/>
      <c r="F109" s="226"/>
      <c r="G109" s="226"/>
      <c r="H109" s="226"/>
      <c r="I109" s="226"/>
      <c r="J109" s="226"/>
      <c r="K109" s="226"/>
      <c r="L109" s="227"/>
    </row>
    <row r="110" spans="2:12" x14ac:dyDescent="0.25">
      <c r="B110" s="285"/>
      <c r="C110" s="274"/>
      <c r="D110" s="274"/>
      <c r="E110" s="274"/>
      <c r="F110" s="226"/>
      <c r="G110" s="226"/>
      <c r="H110" s="226"/>
      <c r="I110" s="226"/>
      <c r="J110" s="226"/>
      <c r="K110" s="226"/>
      <c r="L110" s="227"/>
    </row>
    <row r="111" spans="2:12" x14ac:dyDescent="0.25">
      <c r="B111" s="285"/>
      <c r="C111" s="274"/>
      <c r="D111" s="274"/>
      <c r="E111" s="274"/>
      <c r="F111" s="226"/>
      <c r="G111" s="226"/>
      <c r="H111" s="226"/>
      <c r="I111" s="226"/>
      <c r="J111" s="226"/>
      <c r="K111" s="226"/>
      <c r="L111" s="227"/>
    </row>
    <row r="112" spans="2:12" x14ac:dyDescent="0.25">
      <c r="B112" s="285"/>
      <c r="C112" s="275"/>
      <c r="D112" s="275"/>
      <c r="E112" s="275"/>
      <c r="F112" s="226"/>
      <c r="G112" s="226"/>
      <c r="H112" s="226"/>
      <c r="I112" s="226"/>
      <c r="J112" s="226"/>
      <c r="K112" s="226"/>
      <c r="L112" s="227"/>
    </row>
    <row r="113" spans="1:16" x14ac:dyDescent="0.25">
      <c r="B113" s="285">
        <v>9</v>
      </c>
      <c r="C113" s="274" t="str">
        <f>IF(C51="","-",C51)</f>
        <v>-</v>
      </c>
      <c r="D113" s="274"/>
      <c r="E113" s="274"/>
      <c r="F113" s="226"/>
      <c r="G113" s="226"/>
      <c r="H113" s="226"/>
      <c r="I113" s="226"/>
      <c r="J113" s="226"/>
      <c r="K113" s="226"/>
      <c r="L113" s="227"/>
    </row>
    <row r="114" spans="1:16" x14ac:dyDescent="0.25">
      <c r="B114" s="285"/>
      <c r="C114" s="274"/>
      <c r="D114" s="274"/>
      <c r="E114" s="274"/>
      <c r="F114" s="226"/>
      <c r="G114" s="226"/>
      <c r="H114" s="226"/>
      <c r="I114" s="226"/>
      <c r="J114" s="226"/>
      <c r="K114" s="226"/>
      <c r="L114" s="227"/>
    </row>
    <row r="115" spans="1:16" x14ac:dyDescent="0.25">
      <c r="B115" s="285"/>
      <c r="C115" s="274"/>
      <c r="D115" s="274"/>
      <c r="E115" s="274"/>
      <c r="F115" s="226"/>
      <c r="G115" s="226"/>
      <c r="H115" s="226"/>
      <c r="I115" s="226"/>
      <c r="J115" s="226"/>
      <c r="K115" s="226"/>
      <c r="L115" s="227"/>
    </row>
    <row r="116" spans="1:16" x14ac:dyDescent="0.25">
      <c r="B116" s="285"/>
      <c r="C116" s="275"/>
      <c r="D116" s="275"/>
      <c r="E116" s="275"/>
      <c r="F116" s="226"/>
      <c r="G116" s="226"/>
      <c r="H116" s="226"/>
      <c r="I116" s="226"/>
      <c r="J116" s="226"/>
      <c r="K116" s="226"/>
      <c r="L116" s="227"/>
    </row>
    <row r="117" spans="1:16" x14ac:dyDescent="0.25">
      <c r="B117" s="285">
        <v>10</v>
      </c>
      <c r="C117" s="274" t="str">
        <f>IF(C53="","-",C53)</f>
        <v>-</v>
      </c>
      <c r="D117" s="274"/>
      <c r="E117" s="274"/>
      <c r="F117" s="226"/>
      <c r="G117" s="226"/>
      <c r="H117" s="226"/>
      <c r="I117" s="226"/>
      <c r="J117" s="226"/>
      <c r="K117" s="226"/>
      <c r="L117" s="227"/>
    </row>
    <row r="118" spans="1:16" x14ac:dyDescent="0.25">
      <c r="B118" s="312"/>
      <c r="C118" s="292"/>
      <c r="D118" s="292"/>
      <c r="E118" s="292"/>
      <c r="F118" s="288"/>
      <c r="G118" s="288"/>
      <c r="H118" s="288"/>
      <c r="I118" s="288"/>
      <c r="J118" s="288"/>
      <c r="K118" s="288"/>
      <c r="L118" s="289"/>
    </row>
    <row r="119" spans="1:16" x14ac:dyDescent="0.25">
      <c r="B119" s="312"/>
      <c r="C119" s="292"/>
      <c r="D119" s="292"/>
      <c r="E119" s="292"/>
      <c r="F119" s="288"/>
      <c r="G119" s="288"/>
      <c r="H119" s="288"/>
      <c r="I119" s="288"/>
      <c r="J119" s="288"/>
      <c r="K119" s="288"/>
      <c r="L119" s="289"/>
    </row>
    <row r="120" spans="1:16" x14ac:dyDescent="0.25">
      <c r="B120" s="313"/>
      <c r="C120" s="293"/>
      <c r="D120" s="293"/>
      <c r="E120" s="293"/>
      <c r="F120" s="290"/>
      <c r="G120" s="290"/>
      <c r="H120" s="290"/>
      <c r="I120" s="290"/>
      <c r="J120" s="290"/>
      <c r="K120" s="290"/>
      <c r="L120" s="291"/>
    </row>
    <row r="121" spans="1:16" s="32" customFormat="1" x14ac:dyDescent="0.25">
      <c r="A121" s="61"/>
      <c r="B121" s="59"/>
      <c r="C121" s="59"/>
      <c r="D121" s="59"/>
      <c r="E121" s="59"/>
      <c r="F121" s="59"/>
      <c r="G121" s="59"/>
      <c r="H121" s="59"/>
      <c r="I121" s="59"/>
      <c r="J121" s="59"/>
      <c r="K121" s="59"/>
      <c r="L121" s="59"/>
    </row>
    <row r="122" spans="1:16" x14ac:dyDescent="0.25">
      <c r="B122" s="168" t="str">
        <f>IF(Intro!$G$19="English",O122,P122)</f>
        <v>CONVENTIONS COLLECTIVES</v>
      </c>
      <c r="C122" s="169"/>
      <c r="D122" s="169"/>
      <c r="E122" s="169"/>
      <c r="F122" s="169"/>
      <c r="G122" s="169"/>
      <c r="H122" s="169"/>
      <c r="I122" s="169"/>
      <c r="J122" s="169"/>
      <c r="K122" s="169"/>
      <c r="L122" s="170"/>
      <c r="M122" s="29"/>
      <c r="O122" s="77" t="s">
        <v>224</v>
      </c>
      <c r="P122" s="77" t="s">
        <v>225</v>
      </c>
    </row>
    <row r="123" spans="1:16" s="14" customFormat="1" x14ac:dyDescent="0.25">
      <c r="A123" s="13"/>
      <c r="B123" s="281" t="s">
        <v>25</v>
      </c>
      <c r="C123" s="282"/>
      <c r="D123" s="282"/>
      <c r="E123" s="282"/>
      <c r="F123" s="282"/>
      <c r="G123" s="282"/>
      <c r="H123" s="282"/>
      <c r="I123" s="282"/>
      <c r="J123" s="282"/>
      <c r="K123" s="282"/>
      <c r="L123" s="283"/>
      <c r="M123" s="55"/>
    </row>
    <row r="124" spans="1:16" s="29" customFormat="1" x14ac:dyDescent="0.25">
      <c r="A124" s="46"/>
      <c r="B124" s="57"/>
      <c r="C124" s="47"/>
      <c r="D124" s="47"/>
      <c r="E124" s="47"/>
      <c r="F124" s="47"/>
      <c r="G124" s="47"/>
      <c r="H124" s="47"/>
      <c r="I124" s="47"/>
      <c r="J124" s="47"/>
      <c r="K124" s="47"/>
      <c r="L124" s="48"/>
    </row>
    <row r="125" spans="1:16" s="29" customFormat="1" x14ac:dyDescent="0.25">
      <c r="A125" s="46"/>
      <c r="B125" s="171" t="str">
        <f>IF(Intro!$G$19="English",O125,P125)</f>
        <v>Fournissez des informations sur toutes les conventions collectives en vigueur pour les membres impliqués dans la production des marchandises depuis le 1er janvier 2023.</v>
      </c>
      <c r="C125" s="172"/>
      <c r="D125" s="172"/>
      <c r="E125" s="172"/>
      <c r="F125" s="172"/>
      <c r="G125" s="172"/>
      <c r="H125" s="172"/>
      <c r="I125" s="172"/>
      <c r="J125" s="172"/>
      <c r="K125" s="172"/>
      <c r="L125" s="173"/>
      <c r="O125" s="29"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25" s="29"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26" spans="1:16" s="29" customFormat="1" x14ac:dyDescent="0.25">
      <c r="A126" s="46"/>
      <c r="B126" s="57"/>
      <c r="C126" s="47"/>
      <c r="D126" s="47"/>
      <c r="E126" s="47"/>
      <c r="F126" s="47"/>
      <c r="G126" s="47"/>
      <c r="H126" s="47"/>
      <c r="I126" s="47"/>
      <c r="J126" s="47"/>
      <c r="K126" s="47"/>
      <c r="L126" s="48"/>
      <c r="O126" s="3" t="s">
        <v>46</v>
      </c>
      <c r="P126" s="3" t="s">
        <v>245</v>
      </c>
    </row>
    <row r="127" spans="1:16" x14ac:dyDescent="0.25">
      <c r="B127" s="311" t="str">
        <f>IF(Intro!$G$19="English",O126,P126)</f>
        <v>Section locale du syndicat</v>
      </c>
      <c r="C127" s="284"/>
      <c r="D127" s="284"/>
      <c r="E127" s="284" t="str">
        <f>IF(Intro!$G$19="English",O127,P127)</f>
        <v>Période de négociation précédente</v>
      </c>
      <c r="F127" s="284"/>
      <c r="G127" s="284" t="str">
        <f>IF(Intro!$G$19="English",O128,P128)</f>
        <v>Date de début de la convention collective</v>
      </c>
      <c r="H127" s="284"/>
      <c r="I127" s="284" t="str">
        <f>IF(Intro!$G$19="English",O129,P129)</f>
        <v>Date de fin de la convention collective</v>
      </c>
      <c r="J127" s="284"/>
      <c r="K127" s="284" t="str">
        <f>IF(Intro!$G$19="English",O130,P130)</f>
        <v>Prochaine période de négociation</v>
      </c>
      <c r="L127" s="286"/>
      <c r="O127" s="3" t="s">
        <v>47</v>
      </c>
      <c r="P127" s="3" t="s">
        <v>48</v>
      </c>
    </row>
    <row r="128" spans="1:16" x14ac:dyDescent="0.25">
      <c r="B128" s="311"/>
      <c r="C128" s="284"/>
      <c r="D128" s="284"/>
      <c r="E128" s="284"/>
      <c r="F128" s="284"/>
      <c r="G128" s="284"/>
      <c r="H128" s="284"/>
      <c r="I128" s="284"/>
      <c r="J128" s="284"/>
      <c r="K128" s="284"/>
      <c r="L128" s="286"/>
      <c r="O128" s="3" t="s">
        <v>49</v>
      </c>
      <c r="P128" s="3" t="s">
        <v>50</v>
      </c>
    </row>
    <row r="129" spans="2:16" x14ac:dyDescent="0.25">
      <c r="B129" s="287"/>
      <c r="C129" s="226"/>
      <c r="D129" s="226"/>
      <c r="E129" s="226"/>
      <c r="F129" s="226"/>
      <c r="G129" s="226"/>
      <c r="H129" s="226"/>
      <c r="I129" s="226"/>
      <c r="J129" s="226"/>
      <c r="K129" s="226"/>
      <c r="L129" s="227"/>
      <c r="O129" s="3" t="s">
        <v>51</v>
      </c>
      <c r="P129" s="3" t="s">
        <v>52</v>
      </c>
    </row>
    <row r="130" spans="2:16" x14ac:dyDescent="0.25">
      <c r="B130" s="287"/>
      <c r="C130" s="226"/>
      <c r="D130" s="226"/>
      <c r="E130" s="226"/>
      <c r="F130" s="226"/>
      <c r="G130" s="226"/>
      <c r="H130" s="226"/>
      <c r="I130" s="226"/>
      <c r="J130" s="226"/>
      <c r="K130" s="226"/>
      <c r="L130" s="227"/>
      <c r="O130" s="3" t="s">
        <v>53</v>
      </c>
      <c r="P130" s="3" t="s">
        <v>54</v>
      </c>
    </row>
    <row r="131" spans="2:16" x14ac:dyDescent="0.25">
      <c r="B131" s="287"/>
      <c r="C131" s="226"/>
      <c r="D131" s="226"/>
      <c r="E131" s="226"/>
      <c r="F131" s="226"/>
      <c r="G131" s="226"/>
      <c r="H131" s="226"/>
      <c r="I131" s="226"/>
      <c r="J131" s="226"/>
      <c r="K131" s="226"/>
      <c r="L131" s="227"/>
    </row>
    <row r="132" spans="2:16" x14ac:dyDescent="0.25">
      <c r="B132" s="287"/>
      <c r="C132" s="226"/>
      <c r="D132" s="226"/>
      <c r="E132" s="226"/>
      <c r="F132" s="226"/>
      <c r="G132" s="226"/>
      <c r="H132" s="226"/>
      <c r="I132" s="226"/>
      <c r="J132" s="226"/>
      <c r="K132" s="226"/>
      <c r="L132" s="227"/>
    </row>
    <row r="133" spans="2:16" x14ac:dyDescent="0.25">
      <c r="B133" s="287"/>
      <c r="C133" s="226"/>
      <c r="D133" s="226"/>
      <c r="E133" s="226"/>
      <c r="F133" s="226"/>
      <c r="G133" s="226"/>
      <c r="H133" s="226"/>
      <c r="I133" s="226"/>
      <c r="J133" s="226"/>
      <c r="K133" s="226"/>
      <c r="L133" s="227"/>
    </row>
    <row r="134" spans="2:16" x14ac:dyDescent="0.25">
      <c r="B134" s="287"/>
      <c r="C134" s="226"/>
      <c r="D134" s="226"/>
      <c r="E134" s="226"/>
      <c r="F134" s="226"/>
      <c r="G134" s="226"/>
      <c r="H134" s="226"/>
      <c r="I134" s="226"/>
      <c r="J134" s="226"/>
      <c r="K134" s="226"/>
      <c r="L134" s="227"/>
    </row>
    <row r="135" spans="2:16" x14ac:dyDescent="0.25">
      <c r="B135" s="287"/>
      <c r="C135" s="226"/>
      <c r="D135" s="226"/>
      <c r="E135" s="226"/>
      <c r="F135" s="226"/>
      <c r="G135" s="226"/>
      <c r="H135" s="226"/>
      <c r="I135" s="226"/>
      <c r="J135" s="226"/>
      <c r="K135" s="226"/>
      <c r="L135" s="227"/>
    </row>
    <row r="136" spans="2:16" x14ac:dyDescent="0.25">
      <c r="B136" s="287"/>
      <c r="C136" s="226"/>
      <c r="D136" s="226"/>
      <c r="E136" s="226"/>
      <c r="F136" s="226"/>
      <c r="G136" s="226"/>
      <c r="H136" s="226"/>
      <c r="I136" s="226"/>
      <c r="J136" s="226"/>
      <c r="K136" s="226"/>
      <c r="L136" s="227"/>
    </row>
    <row r="137" spans="2:16" x14ac:dyDescent="0.25">
      <c r="B137" s="287"/>
      <c r="C137" s="226"/>
      <c r="D137" s="226"/>
      <c r="E137" s="226"/>
      <c r="F137" s="226"/>
      <c r="G137" s="226"/>
      <c r="H137" s="226"/>
      <c r="I137" s="226"/>
      <c r="J137" s="226"/>
      <c r="K137" s="226"/>
      <c r="L137" s="227"/>
    </row>
    <row r="138" spans="2:16" x14ac:dyDescent="0.25">
      <c r="B138" s="287"/>
      <c r="C138" s="226"/>
      <c r="D138" s="226"/>
      <c r="E138" s="226"/>
      <c r="F138" s="226"/>
      <c r="G138" s="226"/>
      <c r="H138" s="226"/>
      <c r="I138" s="226"/>
      <c r="J138" s="226"/>
      <c r="K138" s="226"/>
      <c r="L138" s="227"/>
    </row>
    <row r="139" spans="2:16" x14ac:dyDescent="0.25">
      <c r="B139" s="287"/>
      <c r="C139" s="226"/>
      <c r="D139" s="226"/>
      <c r="E139" s="226"/>
      <c r="F139" s="226"/>
      <c r="G139" s="226"/>
      <c r="H139" s="226"/>
      <c r="I139" s="226"/>
      <c r="J139" s="226"/>
      <c r="K139" s="226"/>
      <c r="L139" s="227"/>
    </row>
    <row r="140" spans="2:16" x14ac:dyDescent="0.25">
      <c r="B140" s="287"/>
      <c r="C140" s="226"/>
      <c r="D140" s="226"/>
      <c r="E140" s="226"/>
      <c r="F140" s="226"/>
      <c r="G140" s="226"/>
      <c r="H140" s="226"/>
      <c r="I140" s="226"/>
      <c r="J140" s="226"/>
      <c r="K140" s="226"/>
      <c r="L140" s="227"/>
    </row>
    <row r="141" spans="2:16" x14ac:dyDescent="0.25">
      <c r="B141" s="287"/>
      <c r="C141" s="226"/>
      <c r="D141" s="226"/>
      <c r="E141" s="226"/>
      <c r="F141" s="226"/>
      <c r="G141" s="226"/>
      <c r="H141" s="226"/>
      <c r="I141" s="226"/>
      <c r="J141" s="226"/>
      <c r="K141" s="226"/>
      <c r="L141" s="227"/>
    </row>
    <row r="142" spans="2:16" x14ac:dyDescent="0.25">
      <c r="B142" s="287"/>
      <c r="C142" s="226"/>
      <c r="D142" s="226"/>
      <c r="E142" s="226"/>
      <c r="F142" s="226"/>
      <c r="G142" s="226"/>
      <c r="H142" s="226"/>
      <c r="I142" s="226"/>
      <c r="J142" s="226"/>
      <c r="K142" s="226"/>
      <c r="L142" s="227"/>
    </row>
    <row r="143" spans="2:16" x14ac:dyDescent="0.25">
      <c r="B143" s="287"/>
      <c r="C143" s="226"/>
      <c r="D143" s="226"/>
      <c r="E143" s="226"/>
      <c r="F143" s="226"/>
      <c r="G143" s="226"/>
      <c r="H143" s="226"/>
      <c r="I143" s="226"/>
      <c r="J143" s="226"/>
      <c r="K143" s="226"/>
      <c r="L143" s="227"/>
    </row>
    <row r="144" spans="2:16" x14ac:dyDescent="0.25">
      <c r="B144" s="287"/>
      <c r="C144" s="226"/>
      <c r="D144" s="226"/>
      <c r="E144" s="226"/>
      <c r="F144" s="226"/>
      <c r="G144" s="226"/>
      <c r="H144" s="226"/>
      <c r="I144" s="226"/>
      <c r="J144" s="226"/>
      <c r="K144" s="226"/>
      <c r="L144" s="227"/>
    </row>
    <row r="145" spans="1:16" x14ac:dyDescent="0.25">
      <c r="B145" s="287"/>
      <c r="C145" s="226"/>
      <c r="D145" s="226"/>
      <c r="E145" s="226"/>
      <c r="F145" s="226"/>
      <c r="G145" s="226"/>
      <c r="H145" s="226"/>
      <c r="I145" s="226"/>
      <c r="J145" s="226"/>
      <c r="K145" s="226"/>
      <c r="L145" s="227"/>
    </row>
    <row r="146" spans="1:16" x14ac:dyDescent="0.25">
      <c r="B146" s="287"/>
      <c r="C146" s="226"/>
      <c r="D146" s="226"/>
      <c r="E146" s="226"/>
      <c r="F146" s="226"/>
      <c r="G146" s="226"/>
      <c r="H146" s="226"/>
      <c r="I146" s="226"/>
      <c r="J146" s="226"/>
      <c r="K146" s="226"/>
      <c r="L146" s="227"/>
    </row>
    <row r="147" spans="1:16" x14ac:dyDescent="0.25">
      <c r="B147" s="287"/>
      <c r="C147" s="226"/>
      <c r="D147" s="226"/>
      <c r="E147" s="226"/>
      <c r="F147" s="226"/>
      <c r="G147" s="226"/>
      <c r="H147" s="226"/>
      <c r="I147" s="226"/>
      <c r="J147" s="226"/>
      <c r="K147" s="226"/>
      <c r="L147" s="227"/>
    </row>
    <row r="148" spans="1:16" x14ac:dyDescent="0.25">
      <c r="B148" s="287"/>
      <c r="C148" s="226"/>
      <c r="D148" s="226"/>
      <c r="E148" s="226"/>
      <c r="F148" s="226"/>
      <c r="G148" s="226"/>
      <c r="H148" s="226"/>
      <c r="I148" s="226"/>
      <c r="J148" s="226"/>
      <c r="K148" s="226"/>
      <c r="L148" s="227"/>
    </row>
    <row r="149" spans="1:16" s="29" customFormat="1" x14ac:dyDescent="0.25">
      <c r="A149" s="46"/>
      <c r="B149" s="58"/>
      <c r="C149" s="59"/>
      <c r="D149" s="59"/>
      <c r="E149" s="59"/>
      <c r="F149" s="59"/>
      <c r="G149" s="59"/>
      <c r="H149" s="59"/>
      <c r="I149" s="59"/>
      <c r="J149" s="59"/>
      <c r="K149" s="59"/>
      <c r="L149" s="60"/>
    </row>
    <row r="150" spans="1:16" s="14" customFormat="1" x14ac:dyDescent="0.25">
      <c r="A150" s="13"/>
      <c r="B150" s="278" t="s">
        <v>26</v>
      </c>
      <c r="C150" s="279"/>
      <c r="D150" s="279"/>
      <c r="E150" s="279"/>
      <c r="F150" s="279"/>
      <c r="G150" s="279"/>
      <c r="H150" s="279"/>
      <c r="I150" s="279"/>
      <c r="J150" s="279"/>
      <c r="K150" s="279"/>
      <c r="L150" s="280"/>
      <c r="M150" s="55"/>
    </row>
    <row r="151" spans="1:16" s="29" customFormat="1" x14ac:dyDescent="0.25">
      <c r="A151" s="46"/>
      <c r="B151" s="57"/>
      <c r="C151" s="47"/>
      <c r="D151" s="47"/>
      <c r="E151" s="47"/>
      <c r="F151" s="47"/>
      <c r="G151" s="47"/>
      <c r="H151" s="47"/>
      <c r="I151" s="47"/>
      <c r="J151" s="47"/>
      <c r="K151" s="47"/>
      <c r="L151" s="48"/>
    </row>
    <row r="152" spans="1:16" s="29" customFormat="1" x14ac:dyDescent="0.25">
      <c r="A152" s="46"/>
      <c r="B152" s="171" t="str">
        <f>IF(Intro!$G$19="English",O152,P152)</f>
        <v>Fournissez une copie électronique de chaque convention collective en vigueur pour les membres impliqués dans la production des marchandises depuis le 1er janvier 2023.</v>
      </c>
      <c r="C152" s="172"/>
      <c r="D152" s="172"/>
      <c r="E152" s="172"/>
      <c r="F152" s="172"/>
      <c r="G152" s="172"/>
      <c r="H152" s="172"/>
      <c r="I152" s="172"/>
      <c r="J152" s="172"/>
      <c r="K152" s="172"/>
      <c r="L152" s="173"/>
      <c r="O152" s="29"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52" s="29"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53" spans="1:16" s="29" customFormat="1" x14ac:dyDescent="0.25">
      <c r="A153" s="46"/>
      <c r="B153" s="58"/>
      <c r="C153" s="59"/>
      <c r="D153" s="59"/>
      <c r="E153" s="59"/>
      <c r="F153" s="59"/>
      <c r="G153" s="59"/>
      <c r="H153" s="59"/>
      <c r="I153" s="59"/>
      <c r="J153" s="59"/>
      <c r="K153" s="59"/>
      <c r="L153" s="60"/>
    </row>
    <row r="155" spans="1:16" x14ac:dyDescent="0.25">
      <c r="B155" s="188" t="str">
        <f>IF(Intro!$G$19="English",O155,P155)</f>
        <v>EFFETS</v>
      </c>
      <c r="C155" s="189"/>
      <c r="D155" s="189"/>
      <c r="E155" s="189"/>
      <c r="F155" s="189"/>
      <c r="G155" s="189"/>
      <c r="H155" s="189"/>
      <c r="I155" s="189"/>
      <c r="J155" s="189"/>
      <c r="K155" s="189"/>
      <c r="L155" s="190"/>
      <c r="M155" s="29"/>
      <c r="O155" s="77" t="s">
        <v>226</v>
      </c>
      <c r="P155" s="77" t="s">
        <v>227</v>
      </c>
    </row>
    <row r="156" spans="1:16" s="14" customFormat="1" x14ac:dyDescent="0.25">
      <c r="A156" s="13"/>
      <c r="B156" s="281" t="s">
        <v>27</v>
      </c>
      <c r="C156" s="282"/>
      <c r="D156" s="282"/>
      <c r="E156" s="282"/>
      <c r="F156" s="282"/>
      <c r="G156" s="282"/>
      <c r="H156" s="282"/>
      <c r="I156" s="282"/>
      <c r="J156" s="282"/>
      <c r="K156" s="282"/>
      <c r="L156" s="283"/>
      <c r="M156" s="55"/>
    </row>
    <row r="157" spans="1:16" x14ac:dyDescent="0.25">
      <c r="B157" s="44"/>
      <c r="C157" s="45"/>
      <c r="D157" s="45"/>
      <c r="E157" s="45"/>
      <c r="F157" s="45"/>
      <c r="G157" s="45"/>
      <c r="H157" s="45"/>
      <c r="I157" s="45"/>
      <c r="J157" s="45"/>
      <c r="K157" s="45"/>
      <c r="L157" s="11"/>
    </row>
    <row r="158" spans="1:16" ht="14.25" customHeight="1" x14ac:dyDescent="0.25">
      <c r="B158" s="194" t="str">
        <f>IF(Intro!$G$19="English",O158,P158)</f>
        <v>Vos membres ont-ils subi des effets concernant l’un des facteurs suivants en raison de l’importation des marchandises depuis le 1er janvier 2023? Fournissez des documents à l'appui dans la mesure du possible.</v>
      </c>
      <c r="C158" s="195"/>
      <c r="D158" s="195"/>
      <c r="E158" s="195"/>
      <c r="F158" s="195"/>
      <c r="G158" s="195"/>
      <c r="H158" s="195"/>
      <c r="I158" s="195"/>
      <c r="J158" s="195"/>
      <c r="K158" s="195"/>
      <c r="L158" s="196"/>
      <c r="O158"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58"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59" spans="1:16" x14ac:dyDescent="0.25">
      <c r="B159" s="194"/>
      <c r="C159" s="195"/>
      <c r="D159" s="195"/>
      <c r="E159" s="195"/>
      <c r="F159" s="195"/>
      <c r="G159" s="195"/>
      <c r="H159" s="195"/>
      <c r="I159" s="195"/>
      <c r="J159" s="195"/>
      <c r="K159" s="195"/>
      <c r="L159" s="196"/>
    </row>
    <row r="160" spans="1:16" x14ac:dyDescent="0.25">
      <c r="B160" s="44"/>
      <c r="C160" s="45"/>
      <c r="D160" s="45"/>
      <c r="E160" s="45"/>
      <c r="F160" s="45"/>
      <c r="G160" s="45"/>
      <c r="H160" s="45"/>
      <c r="I160" s="45"/>
      <c r="J160" s="45"/>
      <c r="K160" s="45"/>
      <c r="L160" s="11"/>
      <c r="O160" s="29" t="s">
        <v>81</v>
      </c>
      <c r="P160" s="29" t="s">
        <v>161</v>
      </c>
    </row>
    <row r="161" spans="1:16" s="29" customFormat="1" x14ac:dyDescent="0.25">
      <c r="A161" s="46"/>
      <c r="B161" s="57"/>
      <c r="C161" s="47"/>
      <c r="D161" s="47"/>
      <c r="E161" s="89" t="str">
        <f>IF(Intro!$G$19="English",O160,P160)</f>
        <v>Oui ou non</v>
      </c>
      <c r="F161" s="294" t="str">
        <f>IF(Intro!$G$19="English",O161,P161)</f>
        <v>Commentaires</v>
      </c>
      <c r="G161" s="294"/>
      <c r="H161" s="294"/>
      <c r="I161" s="294"/>
      <c r="J161" s="294"/>
      <c r="K161" s="294"/>
      <c r="L161" s="295"/>
      <c r="O161" s="24" t="s">
        <v>95</v>
      </c>
      <c r="P161" s="3" t="s">
        <v>96</v>
      </c>
    </row>
    <row r="162" spans="1:16" ht="14.25" customHeight="1" x14ac:dyDescent="0.25">
      <c r="B162" s="180" t="str">
        <f>IF(Intro!$G$19="English",O162,P162)</f>
        <v>Concessions de négociation</v>
      </c>
      <c r="C162" s="181"/>
      <c r="D162" s="181"/>
      <c r="E162" s="273"/>
      <c r="F162" s="226"/>
      <c r="G162" s="226"/>
      <c r="H162" s="226"/>
      <c r="I162" s="226"/>
      <c r="J162" s="226"/>
      <c r="K162" s="226"/>
      <c r="L162" s="227"/>
      <c r="O162" s="24" t="s">
        <v>136</v>
      </c>
      <c r="P162" s="24" t="s">
        <v>137</v>
      </c>
    </row>
    <row r="163" spans="1:16" ht="14.25" customHeight="1" x14ac:dyDescent="0.25">
      <c r="B163" s="180"/>
      <c r="C163" s="181"/>
      <c r="D163" s="181"/>
      <c r="E163" s="273"/>
      <c r="F163" s="226"/>
      <c r="G163" s="226"/>
      <c r="H163" s="226"/>
      <c r="I163" s="226"/>
      <c r="J163" s="226"/>
      <c r="K163" s="226"/>
      <c r="L163" s="227"/>
      <c r="O163" s="24"/>
      <c r="P163" s="24"/>
    </row>
    <row r="164" spans="1:16" ht="14.25" customHeight="1" x14ac:dyDescent="0.25">
      <c r="B164" s="180"/>
      <c r="C164" s="181"/>
      <c r="D164" s="181"/>
      <c r="E164" s="273"/>
      <c r="F164" s="226"/>
      <c r="G164" s="226"/>
      <c r="H164" s="226"/>
      <c r="I164" s="226"/>
      <c r="J164" s="226"/>
      <c r="K164" s="226"/>
      <c r="L164" s="227"/>
      <c r="O164" s="24"/>
      <c r="P164" s="24"/>
    </row>
    <row r="165" spans="1:16" ht="14.25" customHeight="1" x14ac:dyDescent="0.25">
      <c r="B165" s="180"/>
      <c r="C165" s="181"/>
      <c r="D165" s="181"/>
      <c r="E165" s="273"/>
      <c r="F165" s="226"/>
      <c r="G165" s="226"/>
      <c r="H165" s="226"/>
      <c r="I165" s="226"/>
      <c r="J165" s="226"/>
      <c r="K165" s="226"/>
      <c r="L165" s="227"/>
      <c r="O165" s="24"/>
      <c r="P165" s="24"/>
    </row>
    <row r="166" spans="1:16" ht="14.25" customHeight="1" x14ac:dyDescent="0.25">
      <c r="B166" s="180"/>
      <c r="C166" s="181"/>
      <c r="D166" s="181"/>
      <c r="E166" s="273"/>
      <c r="F166" s="226"/>
      <c r="G166" s="226"/>
      <c r="H166" s="226"/>
      <c r="I166" s="226"/>
      <c r="J166" s="226"/>
      <c r="K166" s="226"/>
      <c r="L166" s="227"/>
      <c r="O166" s="24"/>
      <c r="P166" s="24"/>
    </row>
    <row r="167" spans="1:16" x14ac:dyDescent="0.25">
      <c r="B167" s="180"/>
      <c r="C167" s="181"/>
      <c r="D167" s="181"/>
      <c r="E167" s="273"/>
      <c r="F167" s="226"/>
      <c r="G167" s="226"/>
      <c r="H167" s="226"/>
      <c r="I167" s="226"/>
      <c r="J167" s="226"/>
      <c r="K167" s="226"/>
      <c r="L167" s="227"/>
      <c r="O167" s="24"/>
      <c r="P167" s="24"/>
    </row>
    <row r="168" spans="1:16" x14ac:dyDescent="0.25">
      <c r="B168" s="180"/>
      <c r="C168" s="181"/>
      <c r="D168" s="181"/>
      <c r="E168" s="273"/>
      <c r="F168" s="226"/>
      <c r="G168" s="226"/>
      <c r="H168" s="226"/>
      <c r="I168" s="226"/>
      <c r="J168" s="226"/>
      <c r="K168" s="226"/>
      <c r="L168" s="227"/>
      <c r="O168" s="24"/>
      <c r="P168" s="24"/>
    </row>
    <row r="169" spans="1:16" x14ac:dyDescent="0.25">
      <c r="B169" s="180"/>
      <c r="C169" s="181"/>
      <c r="D169" s="181"/>
      <c r="E169" s="273"/>
      <c r="F169" s="226"/>
      <c r="G169" s="226"/>
      <c r="H169" s="226"/>
      <c r="I169" s="226"/>
      <c r="J169" s="226"/>
      <c r="K169" s="226"/>
      <c r="L169" s="227"/>
      <c r="O169" s="24"/>
      <c r="P169" s="24"/>
    </row>
    <row r="170" spans="1:16" x14ac:dyDescent="0.25">
      <c r="B170" s="180"/>
      <c r="C170" s="181"/>
      <c r="D170" s="181"/>
      <c r="E170" s="273"/>
      <c r="F170" s="226"/>
      <c r="G170" s="226"/>
      <c r="H170" s="226"/>
      <c r="I170" s="226"/>
      <c r="J170" s="226"/>
      <c r="K170" s="226"/>
      <c r="L170" s="227"/>
      <c r="O170" s="24"/>
      <c r="P170" s="24"/>
    </row>
    <row r="171" spans="1:16" x14ac:dyDescent="0.25">
      <c r="B171" s="180"/>
      <c r="C171" s="181"/>
      <c r="D171" s="181"/>
      <c r="E171" s="273"/>
      <c r="F171" s="226"/>
      <c r="G171" s="226"/>
      <c r="H171" s="226"/>
      <c r="I171" s="226"/>
      <c r="J171" s="226"/>
      <c r="K171" s="226"/>
      <c r="L171" s="227"/>
      <c r="O171" s="24"/>
      <c r="P171" s="24"/>
    </row>
    <row r="172" spans="1:16" ht="14.25" customHeight="1" x14ac:dyDescent="0.25">
      <c r="B172" s="180" t="str">
        <f>IF(Intro!$G$19="English",O172,P172)</f>
        <v>Licenciements et réduction des heures</v>
      </c>
      <c r="C172" s="181"/>
      <c r="D172" s="181"/>
      <c r="E172" s="273"/>
      <c r="F172" s="226"/>
      <c r="G172" s="226"/>
      <c r="H172" s="226"/>
      <c r="I172" s="226"/>
      <c r="J172" s="226"/>
      <c r="K172" s="226"/>
      <c r="L172" s="227"/>
      <c r="O172" s="24" t="s">
        <v>138</v>
      </c>
      <c r="P172" s="24" t="s">
        <v>139</v>
      </c>
    </row>
    <row r="173" spans="1:16" x14ac:dyDescent="0.25">
      <c r="B173" s="180"/>
      <c r="C173" s="181"/>
      <c r="D173" s="181"/>
      <c r="E173" s="273"/>
      <c r="F173" s="226"/>
      <c r="G173" s="226"/>
      <c r="H173" s="226"/>
      <c r="I173" s="226"/>
      <c r="J173" s="226"/>
      <c r="K173" s="226"/>
      <c r="L173" s="227"/>
    </row>
    <row r="174" spans="1:16" x14ac:dyDescent="0.25">
      <c r="B174" s="180"/>
      <c r="C174" s="181"/>
      <c r="D174" s="181"/>
      <c r="E174" s="273"/>
      <c r="F174" s="226"/>
      <c r="G174" s="226"/>
      <c r="H174" s="226"/>
      <c r="I174" s="226"/>
      <c r="J174" s="226"/>
      <c r="K174" s="226"/>
      <c r="L174" s="227"/>
    </row>
    <row r="175" spans="1:16" x14ac:dyDescent="0.25">
      <c r="B175" s="180"/>
      <c r="C175" s="181"/>
      <c r="D175" s="181"/>
      <c r="E175" s="273"/>
      <c r="F175" s="226"/>
      <c r="G175" s="226"/>
      <c r="H175" s="226"/>
      <c r="I175" s="226"/>
      <c r="J175" s="226"/>
      <c r="K175" s="226"/>
      <c r="L175" s="227"/>
    </row>
    <row r="176" spans="1:16" x14ac:dyDescent="0.25">
      <c r="B176" s="180"/>
      <c r="C176" s="181"/>
      <c r="D176" s="181"/>
      <c r="E176" s="273"/>
      <c r="F176" s="226"/>
      <c r="G176" s="226"/>
      <c r="H176" s="226"/>
      <c r="I176" s="226"/>
      <c r="J176" s="226"/>
      <c r="K176" s="226"/>
      <c r="L176" s="227"/>
    </row>
    <row r="177" spans="2:16" x14ac:dyDescent="0.25">
      <c r="B177" s="180"/>
      <c r="C177" s="181"/>
      <c r="D177" s="181"/>
      <c r="E177" s="273"/>
      <c r="F177" s="226"/>
      <c r="G177" s="226"/>
      <c r="H177" s="226"/>
      <c r="I177" s="226"/>
      <c r="J177" s="226"/>
      <c r="K177" s="226"/>
      <c r="L177" s="227"/>
    </row>
    <row r="178" spans="2:16" x14ac:dyDescent="0.25">
      <c r="B178" s="180"/>
      <c r="C178" s="181"/>
      <c r="D178" s="181"/>
      <c r="E178" s="273"/>
      <c r="F178" s="226"/>
      <c r="G178" s="226"/>
      <c r="H178" s="226"/>
      <c r="I178" s="226"/>
      <c r="J178" s="226"/>
      <c r="K178" s="226"/>
      <c r="L178" s="227"/>
    </row>
    <row r="179" spans="2:16" x14ac:dyDescent="0.25">
      <c r="B179" s="180"/>
      <c r="C179" s="181"/>
      <c r="D179" s="181"/>
      <c r="E179" s="273"/>
      <c r="F179" s="226"/>
      <c r="G179" s="226"/>
      <c r="H179" s="226"/>
      <c r="I179" s="226"/>
      <c r="J179" s="226"/>
      <c r="K179" s="226"/>
      <c r="L179" s="227"/>
    </row>
    <row r="180" spans="2:16" x14ac:dyDescent="0.25">
      <c r="B180" s="180"/>
      <c r="C180" s="181"/>
      <c r="D180" s="181"/>
      <c r="E180" s="273"/>
      <c r="F180" s="226"/>
      <c r="G180" s="226"/>
      <c r="H180" s="226"/>
      <c r="I180" s="226"/>
      <c r="J180" s="226"/>
      <c r="K180" s="226"/>
      <c r="L180" s="227"/>
    </row>
    <row r="181" spans="2:16" x14ac:dyDescent="0.25">
      <c r="B181" s="180"/>
      <c r="C181" s="181"/>
      <c r="D181" s="181"/>
      <c r="E181" s="273"/>
      <c r="F181" s="226"/>
      <c r="G181" s="226"/>
      <c r="H181" s="226"/>
      <c r="I181" s="226"/>
      <c r="J181" s="226"/>
      <c r="K181" s="226"/>
      <c r="L181" s="227"/>
    </row>
    <row r="182" spans="2:16" ht="14.25" customHeight="1" x14ac:dyDescent="0.25">
      <c r="B182" s="180" t="str">
        <f>IF(Intro!$G$19="English",O182,P182)</f>
        <v>Grèves et autres actions syndicales</v>
      </c>
      <c r="C182" s="181"/>
      <c r="D182" s="181"/>
      <c r="E182" s="273"/>
      <c r="F182" s="226"/>
      <c r="G182" s="226"/>
      <c r="H182" s="226"/>
      <c r="I182" s="226"/>
      <c r="J182" s="226"/>
      <c r="K182" s="226"/>
      <c r="L182" s="227"/>
      <c r="O182" s="24" t="s">
        <v>140</v>
      </c>
      <c r="P182" s="24" t="s">
        <v>141</v>
      </c>
    </row>
    <row r="183" spans="2:16" x14ac:dyDescent="0.25">
      <c r="B183" s="180"/>
      <c r="C183" s="181"/>
      <c r="D183" s="181"/>
      <c r="E183" s="273"/>
      <c r="F183" s="226"/>
      <c r="G183" s="226"/>
      <c r="H183" s="226"/>
      <c r="I183" s="226"/>
      <c r="J183" s="226"/>
      <c r="K183" s="226"/>
      <c r="L183" s="227"/>
    </row>
    <row r="184" spans="2:16" x14ac:dyDescent="0.25">
      <c r="B184" s="180"/>
      <c r="C184" s="181"/>
      <c r="D184" s="181"/>
      <c r="E184" s="273"/>
      <c r="F184" s="226"/>
      <c r="G184" s="226"/>
      <c r="H184" s="226"/>
      <c r="I184" s="226"/>
      <c r="J184" s="226"/>
      <c r="K184" s="226"/>
      <c r="L184" s="227"/>
    </row>
    <row r="185" spans="2:16" ht="14.25" customHeight="1" x14ac:dyDescent="0.25">
      <c r="B185" s="180"/>
      <c r="C185" s="181"/>
      <c r="D185" s="181"/>
      <c r="E185" s="273"/>
      <c r="F185" s="226"/>
      <c r="G185" s="226"/>
      <c r="H185" s="226"/>
      <c r="I185" s="226"/>
      <c r="J185" s="226"/>
      <c r="K185" s="226"/>
      <c r="L185" s="227"/>
      <c r="O185" s="24"/>
      <c r="P185" s="24"/>
    </row>
    <row r="186" spans="2:16" ht="14.25" customHeight="1" x14ac:dyDescent="0.25">
      <c r="B186" s="180"/>
      <c r="C186" s="181"/>
      <c r="D186" s="181"/>
      <c r="E186" s="273"/>
      <c r="F186" s="226"/>
      <c r="G186" s="226"/>
      <c r="H186" s="226"/>
      <c r="I186" s="226"/>
      <c r="J186" s="226"/>
      <c r="K186" s="226"/>
      <c r="L186" s="227"/>
      <c r="O186" s="24"/>
      <c r="P186" s="24"/>
    </row>
    <row r="187" spans="2:16" ht="14.25" customHeight="1" x14ac:dyDescent="0.25">
      <c r="B187" s="180"/>
      <c r="C187" s="181"/>
      <c r="D187" s="181"/>
      <c r="E187" s="273"/>
      <c r="F187" s="226"/>
      <c r="G187" s="226"/>
      <c r="H187" s="226"/>
      <c r="I187" s="226"/>
      <c r="J187" s="226"/>
      <c r="K187" s="226"/>
      <c r="L187" s="227"/>
      <c r="O187" s="24"/>
      <c r="P187" s="24"/>
    </row>
    <row r="188" spans="2:16" ht="14.25" customHeight="1" x14ac:dyDescent="0.25">
      <c r="B188" s="180"/>
      <c r="C188" s="181"/>
      <c r="D188" s="181"/>
      <c r="E188" s="273"/>
      <c r="F188" s="226"/>
      <c r="G188" s="226"/>
      <c r="H188" s="226"/>
      <c r="I188" s="226"/>
      <c r="J188" s="226"/>
      <c r="K188" s="226"/>
      <c r="L188" s="227"/>
      <c r="O188" s="24"/>
      <c r="P188" s="24"/>
    </row>
    <row r="189" spans="2:16" x14ac:dyDescent="0.25">
      <c r="B189" s="180"/>
      <c r="C189" s="181"/>
      <c r="D189" s="181"/>
      <c r="E189" s="273"/>
      <c r="F189" s="226"/>
      <c r="G189" s="226"/>
      <c r="H189" s="226"/>
      <c r="I189" s="226"/>
      <c r="J189" s="226"/>
      <c r="K189" s="226"/>
      <c r="L189" s="227"/>
    </row>
    <row r="190" spans="2:16" x14ac:dyDescent="0.25">
      <c r="B190" s="180"/>
      <c r="C190" s="181"/>
      <c r="D190" s="181"/>
      <c r="E190" s="273"/>
      <c r="F190" s="226"/>
      <c r="G190" s="226"/>
      <c r="H190" s="226"/>
      <c r="I190" s="226"/>
      <c r="J190" s="226"/>
      <c r="K190" s="226"/>
      <c r="L190" s="227"/>
      <c r="O190" s="24"/>
      <c r="P190" s="24"/>
    </row>
    <row r="191" spans="2:16" x14ac:dyDescent="0.25">
      <c r="B191" s="180"/>
      <c r="C191" s="181"/>
      <c r="D191" s="181"/>
      <c r="E191" s="273"/>
      <c r="F191" s="226"/>
      <c r="G191" s="226"/>
      <c r="H191" s="226"/>
      <c r="I191" s="226"/>
      <c r="J191" s="226"/>
      <c r="K191" s="226"/>
      <c r="L191" s="227"/>
      <c r="O191" s="24"/>
      <c r="P191" s="24"/>
    </row>
    <row r="192" spans="2:16" ht="14.25" customHeight="1" x14ac:dyDescent="0.25">
      <c r="B192" s="180" t="str">
        <f>IF(Intro!$G$19="English",O192,P192)</f>
        <v>Pratiques d’embauche</v>
      </c>
      <c r="C192" s="181"/>
      <c r="D192" s="181"/>
      <c r="E192" s="273"/>
      <c r="F192" s="226"/>
      <c r="G192" s="226"/>
      <c r="H192" s="226"/>
      <c r="I192" s="226"/>
      <c r="J192" s="226"/>
      <c r="K192" s="226"/>
      <c r="L192" s="227"/>
      <c r="O192" s="24" t="s">
        <v>143</v>
      </c>
      <c r="P192" s="24" t="s">
        <v>144</v>
      </c>
    </row>
    <row r="193" spans="2:16" x14ac:dyDescent="0.25">
      <c r="B193" s="180"/>
      <c r="C193" s="181"/>
      <c r="D193" s="181"/>
      <c r="E193" s="273"/>
      <c r="F193" s="226"/>
      <c r="G193" s="226"/>
      <c r="H193" s="226"/>
      <c r="I193" s="226"/>
      <c r="J193" s="226"/>
      <c r="K193" s="226"/>
      <c r="L193" s="227"/>
      <c r="O193" s="24"/>
      <c r="P193" s="24"/>
    </row>
    <row r="194" spans="2:16" x14ac:dyDescent="0.25">
      <c r="B194" s="180"/>
      <c r="C194" s="181"/>
      <c r="D194" s="181"/>
      <c r="E194" s="273"/>
      <c r="F194" s="226"/>
      <c r="G194" s="226"/>
      <c r="H194" s="226"/>
      <c r="I194" s="226"/>
      <c r="J194" s="226"/>
      <c r="K194" s="226"/>
      <c r="L194" s="227"/>
      <c r="O194" s="24"/>
      <c r="P194" s="24"/>
    </row>
    <row r="195" spans="2:16" ht="14.25" customHeight="1" x14ac:dyDescent="0.25">
      <c r="B195" s="180"/>
      <c r="C195" s="181"/>
      <c r="D195" s="181"/>
      <c r="E195" s="273"/>
      <c r="F195" s="226"/>
      <c r="G195" s="226"/>
      <c r="H195" s="226"/>
      <c r="I195" s="226"/>
      <c r="J195" s="226"/>
      <c r="K195" s="226"/>
      <c r="L195" s="227"/>
      <c r="O195" s="24"/>
      <c r="P195" s="24"/>
    </row>
    <row r="196" spans="2:16" ht="14.25" customHeight="1" x14ac:dyDescent="0.25">
      <c r="B196" s="180"/>
      <c r="C196" s="181"/>
      <c r="D196" s="181"/>
      <c r="E196" s="273"/>
      <c r="F196" s="226"/>
      <c r="G196" s="226"/>
      <c r="H196" s="226"/>
      <c r="I196" s="226"/>
      <c r="J196" s="226"/>
      <c r="K196" s="226"/>
      <c r="L196" s="227"/>
      <c r="O196" s="24"/>
      <c r="P196" s="24"/>
    </row>
    <row r="197" spans="2:16" ht="14.25" customHeight="1" x14ac:dyDescent="0.25">
      <c r="B197" s="180"/>
      <c r="C197" s="181"/>
      <c r="D197" s="181"/>
      <c r="E197" s="273"/>
      <c r="F197" s="226"/>
      <c r="G197" s="226"/>
      <c r="H197" s="226"/>
      <c r="I197" s="226"/>
      <c r="J197" s="226"/>
      <c r="K197" s="226"/>
      <c r="L197" s="227"/>
      <c r="O197" s="24"/>
      <c r="P197" s="24"/>
    </row>
    <row r="198" spans="2:16" ht="14.25" customHeight="1" x14ac:dyDescent="0.25">
      <c r="B198" s="180"/>
      <c r="C198" s="181"/>
      <c r="D198" s="181"/>
      <c r="E198" s="273"/>
      <c r="F198" s="226"/>
      <c r="G198" s="226"/>
      <c r="H198" s="226"/>
      <c r="I198" s="226"/>
      <c r="J198" s="226"/>
      <c r="K198" s="226"/>
      <c r="L198" s="227"/>
      <c r="O198" s="24"/>
      <c r="P198" s="24"/>
    </row>
    <row r="199" spans="2:16" x14ac:dyDescent="0.25">
      <c r="B199" s="180"/>
      <c r="C199" s="181"/>
      <c r="D199" s="181"/>
      <c r="E199" s="273"/>
      <c r="F199" s="226"/>
      <c r="G199" s="226"/>
      <c r="H199" s="226"/>
      <c r="I199" s="226"/>
      <c r="J199" s="226"/>
      <c r="K199" s="226"/>
      <c r="L199" s="227"/>
      <c r="O199" s="24"/>
      <c r="P199" s="24"/>
    </row>
    <row r="200" spans="2:16" x14ac:dyDescent="0.25">
      <c r="B200" s="180"/>
      <c r="C200" s="181"/>
      <c r="D200" s="181"/>
      <c r="E200" s="273"/>
      <c r="F200" s="226"/>
      <c r="G200" s="226"/>
      <c r="H200" s="226"/>
      <c r="I200" s="226"/>
      <c r="J200" s="226"/>
      <c r="K200" s="226"/>
      <c r="L200" s="227"/>
      <c r="O200" s="24"/>
      <c r="P200" s="24"/>
    </row>
    <row r="201" spans="2:16" x14ac:dyDescent="0.25">
      <c r="B201" s="180"/>
      <c r="C201" s="181"/>
      <c r="D201" s="181"/>
      <c r="E201" s="273"/>
      <c r="F201" s="226"/>
      <c r="G201" s="226"/>
      <c r="H201" s="226"/>
      <c r="I201" s="226"/>
      <c r="J201" s="226"/>
      <c r="K201" s="226"/>
      <c r="L201" s="227"/>
      <c r="O201" s="24"/>
      <c r="P201" s="24"/>
    </row>
    <row r="202" spans="2:16" ht="14.25" customHeight="1" x14ac:dyDescent="0.25">
      <c r="B202" s="180" t="str">
        <f>IF(Intro!$G$19="English",O202,P202)</f>
        <v>Salaires</v>
      </c>
      <c r="C202" s="181"/>
      <c r="D202" s="181"/>
      <c r="E202" s="273"/>
      <c r="F202" s="226"/>
      <c r="G202" s="226"/>
      <c r="H202" s="226"/>
      <c r="I202" s="226"/>
      <c r="J202" s="226"/>
      <c r="K202" s="226"/>
      <c r="L202" s="227"/>
      <c r="O202" s="24" t="s">
        <v>145</v>
      </c>
      <c r="P202" s="24" t="s">
        <v>146</v>
      </c>
    </row>
    <row r="203" spans="2:16" x14ac:dyDescent="0.25">
      <c r="B203" s="180"/>
      <c r="C203" s="181"/>
      <c r="D203" s="181"/>
      <c r="E203" s="273"/>
      <c r="F203" s="226"/>
      <c r="G203" s="226"/>
      <c r="H203" s="226"/>
      <c r="I203" s="226"/>
      <c r="J203" s="226"/>
      <c r="K203" s="226"/>
      <c r="L203" s="227"/>
      <c r="O203" s="24"/>
      <c r="P203" s="24"/>
    </row>
    <row r="204" spans="2:16" x14ac:dyDescent="0.25">
      <c r="B204" s="180"/>
      <c r="C204" s="181"/>
      <c r="D204" s="181"/>
      <c r="E204" s="273"/>
      <c r="F204" s="226"/>
      <c r="G204" s="226"/>
      <c r="H204" s="226"/>
      <c r="I204" s="226"/>
      <c r="J204" s="226"/>
      <c r="K204" s="226"/>
      <c r="L204" s="227"/>
      <c r="O204" s="24"/>
      <c r="P204" s="24"/>
    </row>
    <row r="205" spans="2:16" ht="14.25" customHeight="1" x14ac:dyDescent="0.25">
      <c r="B205" s="180"/>
      <c r="C205" s="181"/>
      <c r="D205" s="181"/>
      <c r="E205" s="273"/>
      <c r="F205" s="226"/>
      <c r="G205" s="226"/>
      <c r="H205" s="226"/>
      <c r="I205" s="226"/>
      <c r="J205" s="226"/>
      <c r="K205" s="226"/>
      <c r="L205" s="227"/>
      <c r="O205" s="24"/>
      <c r="P205" s="24"/>
    </row>
    <row r="206" spans="2:16" ht="14.25" customHeight="1" x14ac:dyDescent="0.25">
      <c r="B206" s="180"/>
      <c r="C206" s="181"/>
      <c r="D206" s="181"/>
      <c r="E206" s="273"/>
      <c r="F206" s="226"/>
      <c r="G206" s="226"/>
      <c r="H206" s="226"/>
      <c r="I206" s="226"/>
      <c r="J206" s="226"/>
      <c r="K206" s="226"/>
      <c r="L206" s="227"/>
      <c r="O206" s="24"/>
      <c r="P206" s="24"/>
    </row>
    <row r="207" spans="2:16" ht="14.25" customHeight="1" x14ac:dyDescent="0.25">
      <c r="B207" s="180"/>
      <c r="C207" s="181"/>
      <c r="D207" s="181"/>
      <c r="E207" s="273"/>
      <c r="F207" s="226"/>
      <c r="G207" s="226"/>
      <c r="H207" s="226"/>
      <c r="I207" s="226"/>
      <c r="J207" s="226"/>
      <c r="K207" s="226"/>
      <c r="L207" s="227"/>
      <c r="O207" s="24"/>
      <c r="P207" s="24"/>
    </row>
    <row r="208" spans="2:16" ht="14.25" customHeight="1" x14ac:dyDescent="0.25">
      <c r="B208" s="180"/>
      <c r="C208" s="181"/>
      <c r="D208" s="181"/>
      <c r="E208" s="273"/>
      <c r="F208" s="226"/>
      <c r="G208" s="226"/>
      <c r="H208" s="226"/>
      <c r="I208" s="226"/>
      <c r="J208" s="226"/>
      <c r="K208" s="226"/>
      <c r="L208" s="227"/>
      <c r="O208" s="24"/>
      <c r="P208" s="24"/>
    </row>
    <row r="209" spans="2:16" x14ac:dyDescent="0.25">
      <c r="B209" s="180"/>
      <c r="C209" s="181"/>
      <c r="D209" s="181"/>
      <c r="E209" s="273"/>
      <c r="F209" s="226"/>
      <c r="G209" s="226"/>
      <c r="H209" s="226"/>
      <c r="I209" s="226"/>
      <c r="J209" s="226"/>
      <c r="K209" s="226"/>
      <c r="L209" s="227"/>
      <c r="O209" s="24"/>
      <c r="P209" s="24"/>
    </row>
    <row r="210" spans="2:16" x14ac:dyDescent="0.25">
      <c r="B210" s="180"/>
      <c r="C210" s="181"/>
      <c r="D210" s="181"/>
      <c r="E210" s="273"/>
      <c r="F210" s="226"/>
      <c r="G210" s="226"/>
      <c r="H210" s="226"/>
      <c r="I210" s="226"/>
      <c r="J210" s="226"/>
      <c r="K210" s="226"/>
      <c r="L210" s="227"/>
      <c r="O210" s="24"/>
      <c r="P210" s="24"/>
    </row>
    <row r="211" spans="2:16" x14ac:dyDescent="0.25">
      <c r="B211" s="180"/>
      <c r="C211" s="181"/>
      <c r="D211" s="181"/>
      <c r="E211" s="273"/>
      <c r="F211" s="226"/>
      <c r="G211" s="226"/>
      <c r="H211" s="226"/>
      <c r="I211" s="226"/>
      <c r="J211" s="226"/>
      <c r="K211" s="226"/>
      <c r="L211" s="227"/>
      <c r="O211" s="24"/>
      <c r="P211" s="24"/>
    </row>
    <row r="212" spans="2:16" ht="14.25" customHeight="1" x14ac:dyDescent="0.25">
      <c r="B212" s="180" t="str">
        <f>IF(Intro!$G$19="English",O212,P212)</f>
        <v>Qualité de l'emploi</v>
      </c>
      <c r="C212" s="181"/>
      <c r="D212" s="181"/>
      <c r="E212" s="273"/>
      <c r="F212" s="226"/>
      <c r="G212" s="226"/>
      <c r="H212" s="226"/>
      <c r="I212" s="226"/>
      <c r="J212" s="226"/>
      <c r="K212" s="226"/>
      <c r="L212" s="227"/>
      <c r="O212" s="24" t="s">
        <v>147</v>
      </c>
      <c r="P212" s="24" t="s">
        <v>148</v>
      </c>
    </row>
    <row r="213" spans="2:16" x14ac:dyDescent="0.25">
      <c r="B213" s="180"/>
      <c r="C213" s="181"/>
      <c r="D213" s="181"/>
      <c r="E213" s="273"/>
      <c r="F213" s="226"/>
      <c r="G213" s="226"/>
      <c r="H213" s="226"/>
      <c r="I213" s="226"/>
      <c r="J213" s="226"/>
      <c r="K213" s="226"/>
      <c r="L213" s="227"/>
      <c r="O213" s="24"/>
      <c r="P213" s="24"/>
    </row>
    <row r="214" spans="2:16" x14ac:dyDescent="0.25">
      <c r="B214" s="180"/>
      <c r="C214" s="181"/>
      <c r="D214" s="181"/>
      <c r="E214" s="273"/>
      <c r="F214" s="226"/>
      <c r="G214" s="226"/>
      <c r="H214" s="226"/>
      <c r="I214" s="226"/>
      <c r="J214" s="226"/>
      <c r="K214" s="226"/>
      <c r="L214" s="227"/>
      <c r="O214" s="24"/>
      <c r="P214" s="24"/>
    </row>
    <row r="215" spans="2:16" ht="14.25" customHeight="1" x14ac:dyDescent="0.25">
      <c r="B215" s="180"/>
      <c r="C215" s="181"/>
      <c r="D215" s="181"/>
      <c r="E215" s="273"/>
      <c r="F215" s="226"/>
      <c r="G215" s="226"/>
      <c r="H215" s="226"/>
      <c r="I215" s="226"/>
      <c r="J215" s="226"/>
      <c r="K215" s="226"/>
      <c r="L215" s="227"/>
      <c r="O215" s="24"/>
      <c r="P215" s="24"/>
    </row>
    <row r="216" spans="2:16" ht="14.25" customHeight="1" x14ac:dyDescent="0.25">
      <c r="B216" s="180"/>
      <c r="C216" s="181"/>
      <c r="D216" s="181"/>
      <c r="E216" s="273"/>
      <c r="F216" s="226"/>
      <c r="G216" s="226"/>
      <c r="H216" s="226"/>
      <c r="I216" s="226"/>
      <c r="J216" s="226"/>
      <c r="K216" s="226"/>
      <c r="L216" s="227"/>
      <c r="O216" s="24"/>
      <c r="P216" s="24"/>
    </row>
    <row r="217" spans="2:16" ht="14.25" customHeight="1" x14ac:dyDescent="0.25">
      <c r="B217" s="180"/>
      <c r="C217" s="181"/>
      <c r="D217" s="181"/>
      <c r="E217" s="273"/>
      <c r="F217" s="226"/>
      <c r="G217" s="226"/>
      <c r="H217" s="226"/>
      <c r="I217" s="226"/>
      <c r="J217" s="226"/>
      <c r="K217" s="226"/>
      <c r="L217" s="227"/>
      <c r="O217" s="24"/>
      <c r="P217" s="24"/>
    </row>
    <row r="218" spans="2:16" ht="14.25" customHeight="1" x14ac:dyDescent="0.25">
      <c r="B218" s="180"/>
      <c r="C218" s="181"/>
      <c r="D218" s="181"/>
      <c r="E218" s="273"/>
      <c r="F218" s="226"/>
      <c r="G218" s="226"/>
      <c r="H218" s="226"/>
      <c r="I218" s="226"/>
      <c r="J218" s="226"/>
      <c r="K218" s="226"/>
      <c r="L218" s="227"/>
      <c r="O218" s="24"/>
      <c r="P218" s="24"/>
    </row>
    <row r="219" spans="2:16" x14ac:dyDescent="0.25">
      <c r="B219" s="180"/>
      <c r="C219" s="181"/>
      <c r="D219" s="181"/>
      <c r="E219" s="273"/>
      <c r="F219" s="226"/>
      <c r="G219" s="226"/>
      <c r="H219" s="226"/>
      <c r="I219" s="226"/>
      <c r="J219" s="226"/>
      <c r="K219" s="226"/>
      <c r="L219" s="227"/>
      <c r="O219" s="24"/>
      <c r="P219" s="24"/>
    </row>
    <row r="220" spans="2:16" x14ac:dyDescent="0.25">
      <c r="B220" s="180"/>
      <c r="C220" s="181"/>
      <c r="D220" s="181"/>
      <c r="E220" s="273"/>
      <c r="F220" s="226"/>
      <c r="G220" s="226"/>
      <c r="H220" s="226"/>
      <c r="I220" s="226"/>
      <c r="J220" s="226"/>
      <c r="K220" s="226"/>
      <c r="L220" s="227"/>
      <c r="O220" s="24"/>
      <c r="P220" s="24"/>
    </row>
    <row r="221" spans="2:16" x14ac:dyDescent="0.25">
      <c r="B221" s="180"/>
      <c r="C221" s="181"/>
      <c r="D221" s="181"/>
      <c r="E221" s="273"/>
      <c r="F221" s="226"/>
      <c r="G221" s="226"/>
      <c r="H221" s="226"/>
      <c r="I221" s="226"/>
      <c r="J221" s="226"/>
      <c r="K221" s="226"/>
      <c r="L221" s="227"/>
      <c r="O221" s="24"/>
      <c r="P221" s="24"/>
    </row>
    <row r="222" spans="2:16" ht="14.25" customHeight="1" x14ac:dyDescent="0.25">
      <c r="B222" s="180" t="str">
        <f>IF(Intro!$G$19="English",O222,P222)</f>
        <v>Avantages en matière d’emploi</v>
      </c>
      <c r="C222" s="181"/>
      <c r="D222" s="181"/>
      <c r="E222" s="273"/>
      <c r="F222" s="226"/>
      <c r="G222" s="226"/>
      <c r="H222" s="226"/>
      <c r="I222" s="226"/>
      <c r="J222" s="226"/>
      <c r="K222" s="226"/>
      <c r="L222" s="227"/>
      <c r="O222" s="24" t="s">
        <v>149</v>
      </c>
      <c r="P222" s="24" t="s">
        <v>150</v>
      </c>
    </row>
    <row r="223" spans="2:16" x14ac:dyDescent="0.25">
      <c r="B223" s="180"/>
      <c r="C223" s="181"/>
      <c r="D223" s="181"/>
      <c r="E223" s="273"/>
      <c r="F223" s="226"/>
      <c r="G223" s="226"/>
      <c r="H223" s="226"/>
      <c r="I223" s="226"/>
      <c r="J223" s="226"/>
      <c r="K223" s="226"/>
      <c r="L223" s="227"/>
      <c r="O223" s="24"/>
      <c r="P223" s="24"/>
    </row>
    <row r="224" spans="2:16" x14ac:dyDescent="0.25">
      <c r="B224" s="180"/>
      <c r="C224" s="181"/>
      <c r="D224" s="181"/>
      <c r="E224" s="273"/>
      <c r="F224" s="226"/>
      <c r="G224" s="226"/>
      <c r="H224" s="226"/>
      <c r="I224" s="226"/>
      <c r="J224" s="226"/>
      <c r="K224" s="226"/>
      <c r="L224" s="227"/>
      <c r="O224" s="24"/>
      <c r="P224" s="24"/>
    </row>
    <row r="225" spans="2:16" ht="14.25" customHeight="1" x14ac:dyDescent="0.25">
      <c r="B225" s="180"/>
      <c r="C225" s="181"/>
      <c r="D225" s="181"/>
      <c r="E225" s="273"/>
      <c r="F225" s="226"/>
      <c r="G225" s="226"/>
      <c r="H225" s="226"/>
      <c r="I225" s="226"/>
      <c r="J225" s="226"/>
      <c r="K225" s="226"/>
      <c r="L225" s="227"/>
      <c r="O225" s="24"/>
      <c r="P225" s="24"/>
    </row>
    <row r="226" spans="2:16" ht="14.25" customHeight="1" x14ac:dyDescent="0.25">
      <c r="B226" s="180"/>
      <c r="C226" s="181"/>
      <c r="D226" s="181"/>
      <c r="E226" s="273"/>
      <c r="F226" s="226"/>
      <c r="G226" s="226"/>
      <c r="H226" s="226"/>
      <c r="I226" s="226"/>
      <c r="J226" s="226"/>
      <c r="K226" s="226"/>
      <c r="L226" s="227"/>
      <c r="O226" s="24"/>
      <c r="P226" s="24"/>
    </row>
    <row r="227" spans="2:16" ht="14.25" customHeight="1" x14ac:dyDescent="0.25">
      <c r="B227" s="180"/>
      <c r="C227" s="181"/>
      <c r="D227" s="181"/>
      <c r="E227" s="273"/>
      <c r="F227" s="226"/>
      <c r="G227" s="226"/>
      <c r="H227" s="226"/>
      <c r="I227" s="226"/>
      <c r="J227" s="226"/>
      <c r="K227" s="226"/>
      <c r="L227" s="227"/>
      <c r="O227" s="24"/>
      <c r="P227" s="24"/>
    </row>
    <row r="228" spans="2:16" ht="14.25" customHeight="1" x14ac:dyDescent="0.25">
      <c r="B228" s="180"/>
      <c r="C228" s="181"/>
      <c r="D228" s="181"/>
      <c r="E228" s="273"/>
      <c r="F228" s="226"/>
      <c r="G228" s="226"/>
      <c r="H228" s="226"/>
      <c r="I228" s="226"/>
      <c r="J228" s="226"/>
      <c r="K228" s="226"/>
      <c r="L228" s="227"/>
      <c r="O228" s="24"/>
      <c r="P228" s="24"/>
    </row>
    <row r="229" spans="2:16" x14ac:dyDescent="0.25">
      <c r="B229" s="180"/>
      <c r="C229" s="181"/>
      <c r="D229" s="181"/>
      <c r="E229" s="273"/>
      <c r="F229" s="226"/>
      <c r="G229" s="226"/>
      <c r="H229" s="226"/>
      <c r="I229" s="226"/>
      <c r="J229" s="226"/>
      <c r="K229" s="226"/>
      <c r="L229" s="227"/>
      <c r="O229" s="24"/>
      <c r="P229" s="24"/>
    </row>
    <row r="230" spans="2:16" x14ac:dyDescent="0.25">
      <c r="B230" s="180"/>
      <c r="C230" s="181"/>
      <c r="D230" s="181"/>
      <c r="E230" s="273"/>
      <c r="F230" s="226"/>
      <c r="G230" s="226"/>
      <c r="H230" s="226"/>
      <c r="I230" s="226"/>
      <c r="J230" s="226"/>
      <c r="K230" s="226"/>
      <c r="L230" s="227"/>
      <c r="O230" s="24"/>
      <c r="P230" s="24"/>
    </row>
    <row r="231" spans="2:16" x14ac:dyDescent="0.25">
      <c r="B231" s="180"/>
      <c r="C231" s="181"/>
      <c r="D231" s="181"/>
      <c r="E231" s="273"/>
      <c r="F231" s="226"/>
      <c r="G231" s="226"/>
      <c r="H231" s="226"/>
      <c r="I231" s="226"/>
      <c r="J231" s="226"/>
      <c r="K231" s="226"/>
      <c r="L231" s="227"/>
      <c r="O231" s="24"/>
      <c r="P231" s="24"/>
    </row>
    <row r="232" spans="2:16" ht="14.25" customHeight="1" x14ac:dyDescent="0.25">
      <c r="B232" s="180" t="str">
        <f>IF(Intro!$G$19="English",O232,P232)</f>
        <v>Incidence sur la communauté</v>
      </c>
      <c r="C232" s="181"/>
      <c r="D232" s="181"/>
      <c r="E232" s="273"/>
      <c r="F232" s="226"/>
      <c r="G232" s="226"/>
      <c r="H232" s="226"/>
      <c r="I232" s="226"/>
      <c r="J232" s="226"/>
      <c r="K232" s="226"/>
      <c r="L232" s="227"/>
      <c r="O232" s="24" t="s">
        <v>151</v>
      </c>
      <c r="P232" s="24" t="s">
        <v>172</v>
      </c>
    </row>
    <row r="233" spans="2:16" x14ac:dyDescent="0.25">
      <c r="B233" s="180"/>
      <c r="C233" s="181"/>
      <c r="D233" s="181"/>
      <c r="E233" s="273"/>
      <c r="F233" s="226"/>
      <c r="G233" s="226"/>
      <c r="H233" s="226"/>
      <c r="I233" s="226"/>
      <c r="J233" s="226"/>
      <c r="K233" s="226"/>
      <c r="L233" s="227"/>
      <c r="O233" s="24"/>
      <c r="P233" s="24"/>
    </row>
    <row r="234" spans="2:16" x14ac:dyDescent="0.25">
      <c r="B234" s="180"/>
      <c r="C234" s="181"/>
      <c r="D234" s="181"/>
      <c r="E234" s="273"/>
      <c r="F234" s="226"/>
      <c r="G234" s="226"/>
      <c r="H234" s="226"/>
      <c r="I234" s="226"/>
      <c r="J234" s="226"/>
      <c r="K234" s="226"/>
      <c r="L234" s="227"/>
      <c r="O234" s="24"/>
      <c r="P234" s="24"/>
    </row>
    <row r="235" spans="2:16" ht="14.25" customHeight="1" x14ac:dyDescent="0.25">
      <c r="B235" s="180"/>
      <c r="C235" s="181"/>
      <c r="D235" s="181"/>
      <c r="E235" s="273"/>
      <c r="F235" s="226"/>
      <c r="G235" s="226"/>
      <c r="H235" s="226"/>
      <c r="I235" s="226"/>
      <c r="J235" s="226"/>
      <c r="K235" s="226"/>
      <c r="L235" s="227"/>
      <c r="O235" s="24"/>
      <c r="P235" s="24"/>
    </row>
    <row r="236" spans="2:16" ht="14.25" customHeight="1" x14ac:dyDescent="0.25">
      <c r="B236" s="180"/>
      <c r="C236" s="181"/>
      <c r="D236" s="181"/>
      <c r="E236" s="273"/>
      <c r="F236" s="226"/>
      <c r="G236" s="226"/>
      <c r="H236" s="226"/>
      <c r="I236" s="226"/>
      <c r="J236" s="226"/>
      <c r="K236" s="226"/>
      <c r="L236" s="227"/>
      <c r="O236" s="24"/>
      <c r="P236" s="24"/>
    </row>
    <row r="237" spans="2:16" ht="14.25" customHeight="1" x14ac:dyDescent="0.25">
      <c r="B237" s="180"/>
      <c r="C237" s="181"/>
      <c r="D237" s="181"/>
      <c r="E237" s="273"/>
      <c r="F237" s="226"/>
      <c r="G237" s="226"/>
      <c r="H237" s="226"/>
      <c r="I237" s="226"/>
      <c r="J237" s="226"/>
      <c r="K237" s="226"/>
      <c r="L237" s="227"/>
      <c r="O237" s="24"/>
      <c r="P237" s="24"/>
    </row>
    <row r="238" spans="2:16" ht="14.25" customHeight="1" x14ac:dyDescent="0.25">
      <c r="B238" s="180"/>
      <c r="C238" s="181"/>
      <c r="D238" s="181"/>
      <c r="E238" s="273"/>
      <c r="F238" s="226"/>
      <c r="G238" s="226"/>
      <c r="H238" s="226"/>
      <c r="I238" s="226"/>
      <c r="J238" s="226"/>
      <c r="K238" s="226"/>
      <c r="L238" s="227"/>
      <c r="O238" s="24"/>
      <c r="P238" s="24"/>
    </row>
    <row r="239" spans="2:16" x14ac:dyDescent="0.25">
      <c r="B239" s="180"/>
      <c r="C239" s="181"/>
      <c r="D239" s="181"/>
      <c r="E239" s="273"/>
      <c r="F239" s="226"/>
      <c r="G239" s="226"/>
      <c r="H239" s="226"/>
      <c r="I239" s="226"/>
      <c r="J239" s="226"/>
      <c r="K239" s="226"/>
      <c r="L239" s="227"/>
      <c r="O239" s="24"/>
      <c r="P239" s="24"/>
    </row>
    <row r="240" spans="2:16" x14ac:dyDescent="0.25">
      <c r="B240" s="180"/>
      <c r="C240" s="181"/>
      <c r="D240" s="181"/>
      <c r="E240" s="273"/>
      <c r="F240" s="226"/>
      <c r="G240" s="226"/>
      <c r="H240" s="226"/>
      <c r="I240" s="226"/>
      <c r="J240" s="226"/>
      <c r="K240" s="226"/>
      <c r="L240" s="227"/>
      <c r="O240" s="24"/>
      <c r="P240" s="24"/>
    </row>
    <row r="241" spans="2:16" x14ac:dyDescent="0.25">
      <c r="B241" s="180"/>
      <c r="C241" s="181"/>
      <c r="D241" s="181"/>
      <c r="E241" s="273"/>
      <c r="F241" s="226"/>
      <c r="G241" s="226"/>
      <c r="H241" s="226"/>
      <c r="I241" s="226"/>
      <c r="J241" s="226"/>
      <c r="K241" s="226"/>
      <c r="L241" s="227"/>
      <c r="O241" s="24"/>
      <c r="P241" s="24"/>
    </row>
    <row r="242" spans="2:16" ht="14.25" customHeight="1" x14ac:dyDescent="0.25">
      <c r="B242" s="180" t="str">
        <f>IF(Intro!$G$19="English",O242,P242)</f>
        <v>Conditions de travail</v>
      </c>
      <c r="C242" s="181"/>
      <c r="D242" s="181"/>
      <c r="E242" s="273"/>
      <c r="F242" s="226"/>
      <c r="G242" s="226"/>
      <c r="H242" s="226"/>
      <c r="I242" s="226"/>
      <c r="J242" s="226"/>
      <c r="K242" s="226"/>
      <c r="L242" s="227"/>
      <c r="O242" s="24" t="s">
        <v>152</v>
      </c>
      <c r="P242" s="24" t="s">
        <v>153</v>
      </c>
    </row>
    <row r="243" spans="2:16" x14ac:dyDescent="0.25">
      <c r="B243" s="180"/>
      <c r="C243" s="181"/>
      <c r="D243" s="181"/>
      <c r="E243" s="273"/>
      <c r="F243" s="226"/>
      <c r="G243" s="226"/>
      <c r="H243" s="226"/>
      <c r="I243" s="226"/>
      <c r="J243" s="226"/>
      <c r="K243" s="226"/>
      <c r="L243" s="227"/>
    </row>
    <row r="244" spans="2:16" x14ac:dyDescent="0.25">
      <c r="B244" s="180"/>
      <c r="C244" s="181"/>
      <c r="D244" s="181"/>
      <c r="E244" s="273"/>
      <c r="F244" s="226"/>
      <c r="G244" s="226"/>
      <c r="H244" s="226"/>
      <c r="I244" s="226"/>
      <c r="J244" s="226"/>
      <c r="K244" s="226"/>
      <c r="L244" s="227"/>
    </row>
    <row r="245" spans="2:16" ht="14.25" customHeight="1" x14ac:dyDescent="0.25">
      <c r="B245" s="180"/>
      <c r="C245" s="181"/>
      <c r="D245" s="181"/>
      <c r="E245" s="273"/>
      <c r="F245" s="226"/>
      <c r="G245" s="226"/>
      <c r="H245" s="226"/>
      <c r="I245" s="226"/>
      <c r="J245" s="226"/>
      <c r="K245" s="226"/>
      <c r="L245" s="227"/>
      <c r="O245" s="24"/>
      <c r="P245" s="24"/>
    </row>
    <row r="246" spans="2:16" ht="14.25" customHeight="1" x14ac:dyDescent="0.25">
      <c r="B246" s="180"/>
      <c r="C246" s="181"/>
      <c r="D246" s="181"/>
      <c r="E246" s="273"/>
      <c r="F246" s="226"/>
      <c r="G246" s="226"/>
      <c r="H246" s="226"/>
      <c r="I246" s="226"/>
      <c r="J246" s="226"/>
      <c r="K246" s="226"/>
      <c r="L246" s="227"/>
      <c r="O246" s="24"/>
      <c r="P246" s="24"/>
    </row>
    <row r="247" spans="2:16" ht="14.25" customHeight="1" x14ac:dyDescent="0.25">
      <c r="B247" s="180"/>
      <c r="C247" s="181"/>
      <c r="D247" s="181"/>
      <c r="E247" s="273"/>
      <c r="F247" s="226"/>
      <c r="G247" s="226"/>
      <c r="H247" s="226"/>
      <c r="I247" s="226"/>
      <c r="J247" s="226"/>
      <c r="K247" s="226"/>
      <c r="L247" s="227"/>
      <c r="O247" s="24"/>
      <c r="P247" s="24"/>
    </row>
    <row r="248" spans="2:16" ht="14.25" customHeight="1" x14ac:dyDescent="0.25">
      <c r="B248" s="180"/>
      <c r="C248" s="181"/>
      <c r="D248" s="181"/>
      <c r="E248" s="273"/>
      <c r="F248" s="226"/>
      <c r="G248" s="226"/>
      <c r="H248" s="226"/>
      <c r="I248" s="226"/>
      <c r="J248" s="226"/>
      <c r="K248" s="226"/>
      <c r="L248" s="227"/>
      <c r="O248" s="24"/>
      <c r="P248" s="24"/>
    </row>
    <row r="249" spans="2:16" x14ac:dyDescent="0.25">
      <c r="B249" s="180"/>
      <c r="C249" s="181"/>
      <c r="D249" s="181"/>
      <c r="E249" s="273"/>
      <c r="F249" s="226"/>
      <c r="G249" s="226"/>
      <c r="H249" s="226"/>
      <c r="I249" s="226"/>
      <c r="J249" s="226"/>
      <c r="K249" s="226"/>
      <c r="L249" s="227"/>
      <c r="O249" s="24"/>
      <c r="P249" s="24"/>
    </row>
    <row r="250" spans="2:16" x14ac:dyDescent="0.25">
      <c r="B250" s="180"/>
      <c r="C250" s="181"/>
      <c r="D250" s="181"/>
      <c r="E250" s="273"/>
      <c r="F250" s="226"/>
      <c r="G250" s="226"/>
      <c r="H250" s="226"/>
      <c r="I250" s="226"/>
      <c r="J250" s="226"/>
      <c r="K250" s="226"/>
      <c r="L250" s="227"/>
      <c r="O250" s="24"/>
      <c r="P250" s="24"/>
    </row>
    <row r="251" spans="2:16" x14ac:dyDescent="0.25">
      <c r="B251" s="180"/>
      <c r="C251" s="181"/>
      <c r="D251" s="181"/>
      <c r="E251" s="273"/>
      <c r="F251" s="226"/>
      <c r="G251" s="226"/>
      <c r="H251" s="226"/>
      <c r="I251" s="226"/>
      <c r="J251" s="226"/>
      <c r="K251" s="226"/>
      <c r="L251" s="227"/>
      <c r="O251" s="24"/>
      <c r="P251" s="24"/>
    </row>
    <row r="252" spans="2:16" ht="14.25" customHeight="1" x14ac:dyDescent="0.25">
      <c r="B252" s="180" t="str">
        <f>IF(Intro!$G$19="English",O252,P252)</f>
        <v>Bien-être des employés</v>
      </c>
      <c r="C252" s="181"/>
      <c r="D252" s="181"/>
      <c r="E252" s="273"/>
      <c r="F252" s="226"/>
      <c r="G252" s="226"/>
      <c r="H252" s="226"/>
      <c r="I252" s="226"/>
      <c r="J252" s="226"/>
      <c r="K252" s="226"/>
      <c r="L252" s="227"/>
      <c r="O252" s="24" t="s">
        <v>154</v>
      </c>
      <c r="P252" s="24" t="s">
        <v>155</v>
      </c>
    </row>
    <row r="253" spans="2:16" x14ac:dyDescent="0.25">
      <c r="B253" s="180"/>
      <c r="C253" s="181"/>
      <c r="D253" s="181"/>
      <c r="E253" s="273"/>
      <c r="F253" s="226"/>
      <c r="G253" s="226"/>
      <c r="H253" s="226"/>
      <c r="I253" s="226"/>
      <c r="J253" s="226"/>
      <c r="K253" s="226"/>
      <c r="L253" s="227"/>
      <c r="O253" s="24"/>
      <c r="P253" s="24"/>
    </row>
    <row r="254" spans="2:16" x14ac:dyDescent="0.25">
      <c r="B254" s="180"/>
      <c r="C254" s="181"/>
      <c r="D254" s="181"/>
      <c r="E254" s="273"/>
      <c r="F254" s="226"/>
      <c r="G254" s="226"/>
      <c r="H254" s="226"/>
      <c r="I254" s="226"/>
      <c r="J254" s="226"/>
      <c r="K254" s="226"/>
      <c r="L254" s="227"/>
      <c r="O254" s="24"/>
      <c r="P254" s="24"/>
    </row>
    <row r="255" spans="2:16" ht="14.25" customHeight="1" x14ac:dyDescent="0.25">
      <c r="B255" s="180"/>
      <c r="C255" s="181"/>
      <c r="D255" s="181"/>
      <c r="E255" s="273"/>
      <c r="F255" s="226"/>
      <c r="G255" s="226"/>
      <c r="H255" s="226"/>
      <c r="I255" s="226"/>
      <c r="J255" s="226"/>
      <c r="K255" s="226"/>
      <c r="L255" s="227"/>
      <c r="O255" s="24"/>
      <c r="P255" s="24"/>
    </row>
    <row r="256" spans="2:16" ht="14.25" customHeight="1" x14ac:dyDescent="0.25">
      <c r="B256" s="180"/>
      <c r="C256" s="181"/>
      <c r="D256" s="181"/>
      <c r="E256" s="273"/>
      <c r="F256" s="226"/>
      <c r="G256" s="226"/>
      <c r="H256" s="226"/>
      <c r="I256" s="226"/>
      <c r="J256" s="226"/>
      <c r="K256" s="226"/>
      <c r="L256" s="227"/>
      <c r="O256" s="24"/>
      <c r="P256" s="24"/>
    </row>
    <row r="257" spans="1:16" ht="14.25" customHeight="1" x14ac:dyDescent="0.25">
      <c r="B257" s="180"/>
      <c r="C257" s="181"/>
      <c r="D257" s="181"/>
      <c r="E257" s="273"/>
      <c r="F257" s="226"/>
      <c r="G257" s="226"/>
      <c r="H257" s="226"/>
      <c r="I257" s="226"/>
      <c r="J257" s="226"/>
      <c r="K257" s="226"/>
      <c r="L257" s="227"/>
      <c r="O257" s="24"/>
      <c r="P257" s="24"/>
    </row>
    <row r="258" spans="1:16" ht="14.25" customHeight="1" x14ac:dyDescent="0.25">
      <c r="B258" s="180"/>
      <c r="C258" s="181"/>
      <c r="D258" s="181"/>
      <c r="E258" s="273"/>
      <c r="F258" s="226"/>
      <c r="G258" s="226"/>
      <c r="H258" s="226"/>
      <c r="I258" s="226"/>
      <c r="J258" s="226"/>
      <c r="K258" s="226"/>
      <c r="L258" s="227"/>
      <c r="O258" s="24"/>
      <c r="P258" s="24"/>
    </row>
    <row r="259" spans="1:16" x14ac:dyDescent="0.25">
      <c r="B259" s="180"/>
      <c r="C259" s="181"/>
      <c r="D259" s="181"/>
      <c r="E259" s="273"/>
      <c r="F259" s="226"/>
      <c r="G259" s="226"/>
      <c r="H259" s="226"/>
      <c r="I259" s="226"/>
      <c r="J259" s="226"/>
      <c r="K259" s="226"/>
      <c r="L259" s="227"/>
      <c r="O259" s="24"/>
      <c r="P259" s="24"/>
    </row>
    <row r="260" spans="1:16" x14ac:dyDescent="0.25">
      <c r="B260" s="180"/>
      <c r="C260" s="181"/>
      <c r="D260" s="181"/>
      <c r="E260" s="273"/>
      <c r="F260" s="226"/>
      <c r="G260" s="226"/>
      <c r="H260" s="226"/>
      <c r="I260" s="226"/>
      <c r="J260" s="226"/>
      <c r="K260" s="226"/>
      <c r="L260" s="227"/>
      <c r="O260" s="24"/>
      <c r="P260" s="24"/>
    </row>
    <row r="261" spans="1:16" x14ac:dyDescent="0.25">
      <c r="B261" s="180"/>
      <c r="C261" s="181"/>
      <c r="D261" s="181"/>
      <c r="E261" s="273"/>
      <c r="F261" s="226"/>
      <c r="G261" s="226"/>
      <c r="H261" s="226"/>
      <c r="I261" s="226"/>
      <c r="J261" s="226"/>
      <c r="K261" s="226"/>
      <c r="L261" s="227"/>
      <c r="O261" s="24"/>
      <c r="P261" s="24"/>
    </row>
    <row r="262" spans="1:16" ht="14.25" customHeight="1" x14ac:dyDescent="0.25">
      <c r="B262" s="180" t="str">
        <f>IF(Intro!$G$19="English",O262,P262)</f>
        <v>Autres facteurs</v>
      </c>
      <c r="C262" s="181"/>
      <c r="D262" s="181"/>
      <c r="E262" s="273"/>
      <c r="F262" s="226"/>
      <c r="G262" s="226"/>
      <c r="H262" s="226"/>
      <c r="I262" s="226"/>
      <c r="J262" s="226"/>
      <c r="K262" s="226"/>
      <c r="L262" s="227"/>
      <c r="O262" s="24" t="s">
        <v>156</v>
      </c>
      <c r="P262" s="24" t="s">
        <v>157</v>
      </c>
    </row>
    <row r="263" spans="1:16" x14ac:dyDescent="0.25">
      <c r="B263" s="180"/>
      <c r="C263" s="181"/>
      <c r="D263" s="181"/>
      <c r="E263" s="273"/>
      <c r="F263" s="226"/>
      <c r="G263" s="226"/>
      <c r="H263" s="226"/>
      <c r="I263" s="226"/>
      <c r="J263" s="226"/>
      <c r="K263" s="226"/>
      <c r="L263" s="227"/>
    </row>
    <row r="264" spans="1:16" x14ac:dyDescent="0.25">
      <c r="B264" s="180"/>
      <c r="C264" s="181"/>
      <c r="D264" s="181"/>
      <c r="E264" s="273"/>
      <c r="F264" s="226"/>
      <c r="G264" s="226"/>
      <c r="H264" s="226"/>
      <c r="I264" s="226"/>
      <c r="J264" s="226"/>
      <c r="K264" s="226"/>
      <c r="L264" s="227"/>
      <c r="O264" s="24"/>
      <c r="P264" s="24"/>
    </row>
    <row r="265" spans="1:16" ht="14.25" customHeight="1" x14ac:dyDescent="0.25">
      <c r="B265" s="180"/>
      <c r="C265" s="181"/>
      <c r="D265" s="181"/>
      <c r="E265" s="273"/>
      <c r="F265" s="226"/>
      <c r="G265" s="226"/>
      <c r="H265" s="226"/>
      <c r="I265" s="226"/>
      <c r="J265" s="226"/>
      <c r="K265" s="226"/>
      <c r="L265" s="227"/>
      <c r="O265" s="24"/>
      <c r="P265" s="24"/>
    </row>
    <row r="266" spans="1:16" ht="14.25" customHeight="1" x14ac:dyDescent="0.25">
      <c r="B266" s="180"/>
      <c r="C266" s="181"/>
      <c r="D266" s="181"/>
      <c r="E266" s="273"/>
      <c r="F266" s="226"/>
      <c r="G266" s="226"/>
      <c r="H266" s="226"/>
      <c r="I266" s="226"/>
      <c r="J266" s="226"/>
      <c r="K266" s="226"/>
      <c r="L266" s="227"/>
      <c r="O266" s="24"/>
      <c r="P266" s="24"/>
    </row>
    <row r="267" spans="1:16" ht="14.25" customHeight="1" x14ac:dyDescent="0.25">
      <c r="B267" s="180"/>
      <c r="C267" s="181"/>
      <c r="D267" s="181"/>
      <c r="E267" s="273"/>
      <c r="F267" s="226"/>
      <c r="G267" s="226"/>
      <c r="H267" s="226"/>
      <c r="I267" s="226"/>
      <c r="J267" s="226"/>
      <c r="K267" s="226"/>
      <c r="L267" s="227"/>
      <c r="O267" s="24"/>
      <c r="P267" s="24"/>
    </row>
    <row r="268" spans="1:16" ht="14.25" customHeight="1" x14ac:dyDescent="0.25">
      <c r="B268" s="180"/>
      <c r="C268" s="181"/>
      <c r="D268" s="181"/>
      <c r="E268" s="273"/>
      <c r="F268" s="226"/>
      <c r="G268" s="226"/>
      <c r="H268" s="226"/>
      <c r="I268" s="226"/>
      <c r="J268" s="226"/>
      <c r="K268" s="226"/>
      <c r="L268" s="227"/>
      <c r="O268" s="24"/>
      <c r="P268" s="24"/>
    </row>
    <row r="269" spans="1:16" x14ac:dyDescent="0.25">
      <c r="B269" s="180"/>
      <c r="C269" s="181"/>
      <c r="D269" s="181"/>
      <c r="E269" s="273"/>
      <c r="F269" s="226"/>
      <c r="G269" s="226"/>
      <c r="H269" s="226"/>
      <c r="I269" s="226"/>
      <c r="J269" s="226"/>
      <c r="K269" s="226"/>
      <c r="L269" s="227"/>
      <c r="O269" s="24"/>
      <c r="P269" s="24"/>
    </row>
    <row r="270" spans="1:16" x14ac:dyDescent="0.25">
      <c r="B270" s="180"/>
      <c r="C270" s="181"/>
      <c r="D270" s="181"/>
      <c r="E270" s="273"/>
      <c r="F270" s="226"/>
      <c r="G270" s="226"/>
      <c r="H270" s="226"/>
      <c r="I270" s="226"/>
      <c r="J270" s="226"/>
      <c r="K270" s="226"/>
      <c r="L270" s="227"/>
      <c r="O270" s="24"/>
      <c r="P270" s="24"/>
    </row>
    <row r="271" spans="1:16" x14ac:dyDescent="0.25">
      <c r="B271" s="323"/>
      <c r="C271" s="255"/>
      <c r="D271" s="255"/>
      <c r="E271" s="273"/>
      <c r="F271" s="290"/>
      <c r="G271" s="290"/>
      <c r="H271" s="290"/>
      <c r="I271" s="290"/>
      <c r="J271" s="290"/>
      <c r="K271" s="290"/>
      <c r="L271" s="291"/>
      <c r="O271" s="24"/>
      <c r="P271" s="24"/>
    </row>
    <row r="272" spans="1:16" s="33" customFormat="1" x14ac:dyDescent="0.25">
      <c r="A272" s="62"/>
      <c r="B272" s="50"/>
      <c r="C272" s="50"/>
      <c r="D272" s="50"/>
      <c r="E272" s="50"/>
      <c r="F272" s="50"/>
      <c r="G272" s="50"/>
      <c r="H272" s="50"/>
      <c r="I272" s="50"/>
      <c r="J272" s="50"/>
      <c r="K272" s="50"/>
      <c r="L272" s="50"/>
    </row>
    <row r="273" spans="1:16" x14ac:dyDescent="0.25">
      <c r="B273" s="188" t="str">
        <f>IF(Intro!$G$19="English",O273,P273)</f>
        <v>MARCHÉS</v>
      </c>
      <c r="C273" s="189"/>
      <c r="D273" s="189"/>
      <c r="E273" s="189"/>
      <c r="F273" s="189"/>
      <c r="G273" s="189"/>
      <c r="H273" s="189"/>
      <c r="I273" s="189"/>
      <c r="J273" s="189"/>
      <c r="K273" s="189"/>
      <c r="L273" s="190"/>
      <c r="M273" s="29"/>
      <c r="O273" s="79" t="s">
        <v>228</v>
      </c>
      <c r="P273" s="79" t="s">
        <v>229</v>
      </c>
    </row>
    <row r="274" spans="1:16" x14ac:dyDescent="0.25">
      <c r="B274" s="281" t="s">
        <v>36</v>
      </c>
      <c r="C274" s="282"/>
      <c r="D274" s="282"/>
      <c r="E274" s="282"/>
      <c r="F274" s="282"/>
      <c r="G274" s="282"/>
      <c r="H274" s="282"/>
      <c r="I274" s="282"/>
      <c r="J274" s="282"/>
      <c r="K274" s="282"/>
      <c r="L274" s="283"/>
    </row>
    <row r="275" spans="1:16" x14ac:dyDescent="0.25">
      <c r="B275" s="20"/>
      <c r="C275" s="21"/>
      <c r="D275" s="21"/>
      <c r="E275" s="22"/>
      <c r="F275" s="22"/>
      <c r="G275" s="22"/>
      <c r="H275" s="22"/>
      <c r="I275" s="22"/>
      <c r="J275" s="22"/>
      <c r="K275" s="22"/>
      <c r="L275" s="23"/>
    </row>
    <row r="276" spans="1:16" x14ac:dyDescent="0.25">
      <c r="B276" s="194" t="str">
        <f>IF(Intro!$G$19="English",O276,P276)</f>
        <v>Décrivez les marchés des marchandises au Canada et dans le monde depuis le 1er janvier 2023. Les facteurs à prendre en compte dans votre réponse comprennent, sans toutefois s'y limiter, l'emploi associé à la production des marchandises au Canada.</v>
      </c>
      <c r="C276" s="195"/>
      <c r="D276" s="195"/>
      <c r="E276" s="195"/>
      <c r="F276" s="195"/>
      <c r="G276" s="195"/>
      <c r="H276" s="195"/>
      <c r="I276" s="195"/>
      <c r="J276" s="195"/>
      <c r="K276" s="195"/>
      <c r="L276" s="196"/>
      <c r="O276" s="24"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76"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77" spans="1:16" x14ac:dyDescent="0.25">
      <c r="B277" s="194"/>
      <c r="C277" s="195"/>
      <c r="D277" s="195"/>
      <c r="E277" s="195"/>
      <c r="F277" s="195"/>
      <c r="G277" s="195"/>
      <c r="H277" s="195"/>
      <c r="I277" s="195"/>
      <c r="J277" s="195"/>
      <c r="K277" s="195"/>
      <c r="L277" s="196"/>
      <c r="O277" s="24"/>
    </row>
    <row r="278" spans="1:16" s="29" customFormat="1" x14ac:dyDescent="0.25">
      <c r="A278" s="46"/>
      <c r="B278" s="57"/>
      <c r="C278" s="47"/>
      <c r="D278" s="47"/>
      <c r="E278" s="47"/>
      <c r="F278" s="47"/>
      <c r="G278" s="47"/>
      <c r="H278" s="47"/>
      <c r="I278" s="47"/>
      <c r="J278" s="47"/>
      <c r="K278" s="47"/>
      <c r="L278" s="48"/>
    </row>
    <row r="279" spans="1:16" s="14" customFormat="1" x14ac:dyDescent="0.25">
      <c r="A279" s="13"/>
      <c r="B279" s="304"/>
      <c r="C279" s="305"/>
      <c r="D279" s="305"/>
      <c r="E279" s="305"/>
      <c r="F279" s="305"/>
      <c r="G279" s="305"/>
      <c r="H279" s="305"/>
      <c r="I279" s="305"/>
      <c r="J279" s="305"/>
      <c r="K279" s="305"/>
      <c r="L279" s="306"/>
      <c r="M279" s="29"/>
    </row>
    <row r="280" spans="1:16" s="14" customFormat="1" x14ac:dyDescent="0.25">
      <c r="A280" s="13"/>
      <c r="B280" s="304"/>
      <c r="C280" s="305"/>
      <c r="D280" s="305"/>
      <c r="E280" s="305"/>
      <c r="F280" s="305"/>
      <c r="G280" s="305"/>
      <c r="H280" s="305"/>
      <c r="I280" s="305"/>
      <c r="J280" s="305"/>
      <c r="K280" s="305"/>
      <c r="L280" s="306"/>
      <c r="M280" s="29"/>
    </row>
    <row r="281" spans="1:16" s="14" customFormat="1" x14ac:dyDescent="0.25">
      <c r="A281" s="13"/>
      <c r="B281" s="304"/>
      <c r="C281" s="305"/>
      <c r="D281" s="305"/>
      <c r="E281" s="305"/>
      <c r="F281" s="305"/>
      <c r="G281" s="305"/>
      <c r="H281" s="305"/>
      <c r="I281" s="305"/>
      <c r="J281" s="305"/>
      <c r="K281" s="305"/>
      <c r="L281" s="306"/>
      <c r="M281" s="29"/>
    </row>
    <row r="282" spans="1:16" s="14" customFormat="1" x14ac:dyDescent="0.25">
      <c r="A282" s="13"/>
      <c r="B282" s="304"/>
      <c r="C282" s="305"/>
      <c r="D282" s="305"/>
      <c r="E282" s="305"/>
      <c r="F282" s="305"/>
      <c r="G282" s="305"/>
      <c r="H282" s="305"/>
      <c r="I282" s="305"/>
      <c r="J282" s="305"/>
      <c r="K282" s="305"/>
      <c r="L282" s="306"/>
      <c r="M282" s="29"/>
    </row>
    <row r="283" spans="1:16" s="14" customFormat="1" x14ac:dyDescent="0.25">
      <c r="A283" s="13"/>
      <c r="B283" s="304"/>
      <c r="C283" s="305"/>
      <c r="D283" s="305"/>
      <c r="E283" s="305"/>
      <c r="F283" s="305"/>
      <c r="G283" s="305"/>
      <c r="H283" s="305"/>
      <c r="I283" s="305"/>
      <c r="J283" s="305"/>
      <c r="K283" s="305"/>
      <c r="L283" s="306"/>
      <c r="M283" s="29"/>
    </row>
    <row r="284" spans="1:16" s="14" customFormat="1" x14ac:dyDescent="0.25">
      <c r="A284" s="13"/>
      <c r="B284" s="304"/>
      <c r="C284" s="305"/>
      <c r="D284" s="305"/>
      <c r="E284" s="305"/>
      <c r="F284" s="305"/>
      <c r="G284" s="305"/>
      <c r="H284" s="305"/>
      <c r="I284" s="305"/>
      <c r="J284" s="305"/>
      <c r="K284" s="305"/>
      <c r="L284" s="306"/>
      <c r="M284" s="29"/>
    </row>
    <row r="285" spans="1:16" s="14" customFormat="1" x14ac:dyDescent="0.25">
      <c r="A285" s="13"/>
      <c r="B285" s="304"/>
      <c r="C285" s="305"/>
      <c r="D285" s="305"/>
      <c r="E285" s="305"/>
      <c r="F285" s="305"/>
      <c r="G285" s="305"/>
      <c r="H285" s="305"/>
      <c r="I285" s="305"/>
      <c r="J285" s="305"/>
      <c r="K285" s="305"/>
      <c r="L285" s="306"/>
      <c r="M285" s="29"/>
    </row>
    <row r="286" spans="1:16" s="14" customFormat="1" x14ac:dyDescent="0.25">
      <c r="A286" s="13"/>
      <c r="B286" s="304"/>
      <c r="C286" s="305"/>
      <c r="D286" s="305"/>
      <c r="E286" s="305"/>
      <c r="F286" s="305"/>
      <c r="G286" s="305"/>
      <c r="H286" s="305"/>
      <c r="I286" s="305"/>
      <c r="J286" s="305"/>
      <c r="K286" s="305"/>
      <c r="L286" s="306"/>
      <c r="M286" s="29"/>
    </row>
    <row r="287" spans="1:16" s="29" customFormat="1" x14ac:dyDescent="0.25">
      <c r="A287" s="46"/>
      <c r="B287" s="58"/>
      <c r="C287" s="59"/>
      <c r="D287" s="59"/>
      <c r="E287" s="59"/>
      <c r="F287" s="59"/>
      <c r="G287" s="59"/>
      <c r="H287" s="59"/>
      <c r="I287" s="59"/>
      <c r="J287" s="59"/>
      <c r="K287" s="59"/>
      <c r="L287" s="60"/>
    </row>
    <row r="288" spans="1:16" x14ac:dyDescent="0.25">
      <c r="B288" s="278" t="s">
        <v>179</v>
      </c>
      <c r="C288" s="279"/>
      <c r="D288" s="279"/>
      <c r="E288" s="279"/>
      <c r="F288" s="279"/>
      <c r="G288" s="279"/>
      <c r="H288" s="279"/>
      <c r="I288" s="279"/>
      <c r="J288" s="279"/>
      <c r="K288" s="279"/>
      <c r="L288" s="280"/>
    </row>
    <row r="289" spans="1:16" x14ac:dyDescent="0.25">
      <c r="B289" s="20"/>
      <c r="C289" s="21"/>
      <c r="D289" s="21"/>
      <c r="E289" s="22"/>
      <c r="F289" s="22"/>
      <c r="G289" s="22"/>
      <c r="H289" s="22"/>
      <c r="I289" s="22"/>
      <c r="J289" s="22"/>
      <c r="K289" s="22"/>
      <c r="L289" s="23"/>
    </row>
    <row r="290" spans="1:16" ht="14.25" customHeight="1" x14ac:dyDescent="0.25">
      <c r="B290" s="194" t="str">
        <f>IF(Intro!$G$19="English",O290,P290)</f>
        <v>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v>
      </c>
      <c r="C290" s="195"/>
      <c r="D290" s="195"/>
      <c r="E290" s="195"/>
      <c r="F290" s="195"/>
      <c r="G290" s="195"/>
      <c r="H290" s="195"/>
      <c r="I290" s="195"/>
      <c r="J290" s="195"/>
      <c r="K290" s="195"/>
      <c r="L290" s="196"/>
      <c r="O290" s="24" t="s">
        <v>187</v>
      </c>
      <c r="P290" s="3" t="s">
        <v>186</v>
      </c>
    </row>
    <row r="291" spans="1:16" x14ac:dyDescent="0.25">
      <c r="B291" s="194"/>
      <c r="C291" s="195"/>
      <c r="D291" s="195"/>
      <c r="E291" s="195"/>
      <c r="F291" s="195"/>
      <c r="G291" s="195"/>
      <c r="H291" s="195"/>
      <c r="I291" s="195"/>
      <c r="J291" s="195"/>
      <c r="K291" s="195"/>
      <c r="L291" s="196"/>
      <c r="O291" s="24"/>
    </row>
    <row r="292" spans="1:16" s="29" customFormat="1" x14ac:dyDescent="0.25">
      <c r="A292" s="46"/>
      <c r="B292" s="57"/>
      <c r="C292" s="47"/>
      <c r="D292" s="47"/>
      <c r="E292" s="47"/>
      <c r="F292" s="47"/>
      <c r="G292" s="47"/>
      <c r="H292" s="47"/>
      <c r="I292" s="47"/>
      <c r="J292" s="47"/>
      <c r="K292" s="47"/>
      <c r="L292" s="48"/>
    </row>
    <row r="293" spans="1:16" s="14" customFormat="1" x14ac:dyDescent="0.25">
      <c r="A293" s="13"/>
      <c r="B293" s="304"/>
      <c r="C293" s="305"/>
      <c r="D293" s="305"/>
      <c r="E293" s="305"/>
      <c r="F293" s="305"/>
      <c r="G293" s="305"/>
      <c r="H293" s="305"/>
      <c r="I293" s="305"/>
      <c r="J293" s="305"/>
      <c r="K293" s="305"/>
      <c r="L293" s="306"/>
      <c r="M293" s="29"/>
    </row>
    <row r="294" spans="1:16" s="14" customFormat="1" x14ac:dyDescent="0.25">
      <c r="A294" s="13"/>
      <c r="B294" s="304"/>
      <c r="C294" s="305"/>
      <c r="D294" s="305"/>
      <c r="E294" s="305"/>
      <c r="F294" s="305"/>
      <c r="G294" s="305"/>
      <c r="H294" s="305"/>
      <c r="I294" s="305"/>
      <c r="J294" s="305"/>
      <c r="K294" s="305"/>
      <c r="L294" s="306"/>
      <c r="M294" s="29"/>
    </row>
    <row r="295" spans="1:16" s="14" customFormat="1" x14ac:dyDescent="0.25">
      <c r="A295" s="13"/>
      <c r="B295" s="304"/>
      <c r="C295" s="305"/>
      <c r="D295" s="305"/>
      <c r="E295" s="305"/>
      <c r="F295" s="305"/>
      <c r="G295" s="305"/>
      <c r="H295" s="305"/>
      <c r="I295" s="305"/>
      <c r="J295" s="305"/>
      <c r="K295" s="305"/>
      <c r="L295" s="306"/>
      <c r="M295" s="29"/>
    </row>
    <row r="296" spans="1:16" s="14" customFormat="1" x14ac:dyDescent="0.25">
      <c r="A296" s="13"/>
      <c r="B296" s="304"/>
      <c r="C296" s="305"/>
      <c r="D296" s="305"/>
      <c r="E296" s="305"/>
      <c r="F296" s="305"/>
      <c r="G296" s="305"/>
      <c r="H296" s="305"/>
      <c r="I296" s="305"/>
      <c r="J296" s="305"/>
      <c r="K296" s="305"/>
      <c r="L296" s="306"/>
      <c r="M296" s="29"/>
    </row>
    <row r="297" spans="1:16" s="14" customFormat="1" x14ac:dyDescent="0.25">
      <c r="A297" s="13"/>
      <c r="B297" s="304"/>
      <c r="C297" s="305"/>
      <c r="D297" s="305"/>
      <c r="E297" s="305"/>
      <c r="F297" s="305"/>
      <c r="G297" s="305"/>
      <c r="H297" s="305"/>
      <c r="I297" s="305"/>
      <c r="J297" s="305"/>
      <c r="K297" s="305"/>
      <c r="L297" s="306"/>
      <c r="M297" s="29"/>
    </row>
    <row r="298" spans="1:16" s="14" customFormat="1" x14ac:dyDescent="0.25">
      <c r="A298" s="13"/>
      <c r="B298" s="304"/>
      <c r="C298" s="305"/>
      <c r="D298" s="305"/>
      <c r="E298" s="305"/>
      <c r="F298" s="305"/>
      <c r="G298" s="305"/>
      <c r="H298" s="305"/>
      <c r="I298" s="305"/>
      <c r="J298" s="305"/>
      <c r="K298" s="305"/>
      <c r="L298" s="306"/>
      <c r="M298" s="29"/>
    </row>
    <row r="299" spans="1:16" s="14" customFormat="1" x14ac:dyDescent="0.25">
      <c r="A299" s="13"/>
      <c r="B299" s="304"/>
      <c r="C299" s="305"/>
      <c r="D299" s="305"/>
      <c r="E299" s="305"/>
      <c r="F299" s="305"/>
      <c r="G299" s="305"/>
      <c r="H299" s="305"/>
      <c r="I299" s="305"/>
      <c r="J299" s="305"/>
      <c r="K299" s="305"/>
      <c r="L299" s="306"/>
      <c r="M299" s="29"/>
    </row>
    <row r="300" spans="1:16" s="14" customFormat="1" x14ac:dyDescent="0.25">
      <c r="A300" s="13"/>
      <c r="B300" s="304"/>
      <c r="C300" s="305"/>
      <c r="D300" s="305"/>
      <c r="E300" s="305"/>
      <c r="F300" s="305"/>
      <c r="G300" s="305"/>
      <c r="H300" s="305"/>
      <c r="I300" s="305"/>
      <c r="J300" s="305"/>
      <c r="K300" s="305"/>
      <c r="L300" s="306"/>
      <c r="M300" s="29"/>
    </row>
    <row r="301" spans="1:16" s="29" customFormat="1" x14ac:dyDescent="0.25">
      <c r="A301" s="46"/>
      <c r="B301" s="58"/>
      <c r="C301" s="59"/>
      <c r="D301" s="59"/>
      <c r="E301" s="59"/>
      <c r="F301" s="59"/>
      <c r="G301" s="59"/>
      <c r="H301" s="59"/>
      <c r="I301" s="59"/>
      <c r="J301" s="59"/>
      <c r="K301" s="59"/>
      <c r="L301" s="60"/>
    </row>
    <row r="303" spans="1:16" x14ac:dyDescent="0.25">
      <c r="B303" s="168" t="str">
        <f>IF(Intro!$G$19="English",O303,P303)</f>
        <v>EMPLOI</v>
      </c>
      <c r="C303" s="169"/>
      <c r="D303" s="169"/>
      <c r="E303" s="169"/>
      <c r="F303" s="169"/>
      <c r="G303" s="169"/>
      <c r="H303" s="169"/>
      <c r="I303" s="169"/>
      <c r="J303" s="169"/>
      <c r="K303" s="169"/>
      <c r="L303" s="170"/>
      <c r="O303" s="3" t="s">
        <v>232</v>
      </c>
      <c r="P303" s="3" t="s">
        <v>233</v>
      </c>
    </row>
    <row r="304" spans="1:16" s="14" customFormat="1" x14ac:dyDescent="0.25">
      <c r="A304" s="13"/>
      <c r="B304" s="281" t="s">
        <v>236</v>
      </c>
      <c r="C304" s="282"/>
      <c r="D304" s="282"/>
      <c r="E304" s="282"/>
      <c r="F304" s="282"/>
      <c r="G304" s="282"/>
      <c r="H304" s="282"/>
      <c r="I304" s="282"/>
      <c r="J304" s="282"/>
      <c r="K304" s="282"/>
      <c r="L304" s="283"/>
      <c r="M304" s="55"/>
    </row>
    <row r="305" spans="1:16" x14ac:dyDescent="0.25">
      <c r="B305" s="44"/>
      <c r="C305" s="45"/>
      <c r="D305" s="45"/>
      <c r="E305" s="45"/>
      <c r="F305" s="45"/>
      <c r="G305" s="45"/>
      <c r="H305" s="45"/>
      <c r="I305" s="45"/>
      <c r="J305" s="45"/>
      <c r="K305" s="45"/>
      <c r="L305" s="11"/>
    </row>
    <row r="306" spans="1:16" x14ac:dyDescent="0.25">
      <c r="B306" s="194" t="str">
        <f>IF(Intro!$G$19="English",O306,P306)</f>
        <v>Sur la base de la réponse à la question 1 dans l'onglet Pro, décrivez la méthode utilisée pour répartir l’emploi, les heures travaillées et les salaires versés.</v>
      </c>
      <c r="C306" s="322"/>
      <c r="D306" s="322"/>
      <c r="E306" s="322"/>
      <c r="F306" s="322"/>
      <c r="G306" s="322"/>
      <c r="H306" s="322"/>
      <c r="I306" s="322"/>
      <c r="J306" s="322"/>
      <c r="K306" s="322"/>
      <c r="L306" s="196"/>
      <c r="O306" s="3" t="s">
        <v>234</v>
      </c>
      <c r="P306" s="3" t="s">
        <v>235</v>
      </c>
    </row>
    <row r="307" spans="1:16" x14ac:dyDescent="0.25">
      <c r="B307" s="44"/>
      <c r="C307" s="45"/>
      <c r="D307" s="45"/>
      <c r="E307" s="45"/>
      <c r="F307" s="45"/>
      <c r="G307" s="45"/>
      <c r="H307" s="45"/>
      <c r="I307" s="45"/>
      <c r="J307" s="45"/>
      <c r="K307" s="45"/>
      <c r="L307" s="11"/>
    </row>
    <row r="308" spans="1:16" s="14" customFormat="1" x14ac:dyDescent="0.25">
      <c r="A308" s="13"/>
      <c r="B308" s="304"/>
      <c r="C308" s="305"/>
      <c r="D308" s="305"/>
      <c r="E308" s="305"/>
      <c r="F308" s="305"/>
      <c r="G308" s="305"/>
      <c r="H308" s="305"/>
      <c r="I308" s="305"/>
      <c r="J308" s="305"/>
      <c r="K308" s="305"/>
      <c r="L308" s="306"/>
      <c r="M308" s="29"/>
    </row>
    <row r="309" spans="1:16" s="14" customFormat="1" x14ac:dyDescent="0.25">
      <c r="A309" s="13"/>
      <c r="B309" s="304"/>
      <c r="C309" s="305"/>
      <c r="D309" s="305"/>
      <c r="E309" s="305"/>
      <c r="F309" s="305"/>
      <c r="G309" s="305"/>
      <c r="H309" s="305"/>
      <c r="I309" s="305"/>
      <c r="J309" s="305"/>
      <c r="K309" s="305"/>
      <c r="L309" s="306"/>
      <c r="M309" s="29"/>
    </row>
    <row r="310" spans="1:16" s="14" customFormat="1" x14ac:dyDescent="0.25">
      <c r="A310" s="13"/>
      <c r="B310" s="304"/>
      <c r="C310" s="305"/>
      <c r="D310" s="305"/>
      <c r="E310" s="305"/>
      <c r="F310" s="305"/>
      <c r="G310" s="305"/>
      <c r="H310" s="305"/>
      <c r="I310" s="305"/>
      <c r="J310" s="305"/>
      <c r="K310" s="305"/>
      <c r="L310" s="306"/>
      <c r="M310" s="29"/>
    </row>
    <row r="311" spans="1:16" s="14" customFormat="1" x14ac:dyDescent="0.25">
      <c r="A311" s="13"/>
      <c r="B311" s="304"/>
      <c r="C311" s="305"/>
      <c r="D311" s="305"/>
      <c r="E311" s="305"/>
      <c r="F311" s="305"/>
      <c r="G311" s="305"/>
      <c r="H311" s="305"/>
      <c r="I311" s="305"/>
      <c r="J311" s="305"/>
      <c r="K311" s="305"/>
      <c r="L311" s="306"/>
      <c r="M311" s="29"/>
    </row>
    <row r="312" spans="1:16" s="14" customFormat="1" x14ac:dyDescent="0.25">
      <c r="A312" s="13"/>
      <c r="B312" s="304"/>
      <c r="C312" s="305"/>
      <c r="D312" s="305"/>
      <c r="E312" s="305"/>
      <c r="F312" s="305"/>
      <c r="G312" s="305"/>
      <c r="H312" s="305"/>
      <c r="I312" s="305"/>
      <c r="J312" s="305"/>
      <c r="K312" s="305"/>
      <c r="L312" s="306"/>
      <c r="M312" s="29"/>
    </row>
    <row r="313" spans="1:16" s="14" customFormat="1" x14ac:dyDescent="0.25">
      <c r="A313" s="13"/>
      <c r="B313" s="304"/>
      <c r="C313" s="305"/>
      <c r="D313" s="305"/>
      <c r="E313" s="305"/>
      <c r="F313" s="305"/>
      <c r="G313" s="305"/>
      <c r="H313" s="305"/>
      <c r="I313" s="305"/>
      <c r="J313" s="305"/>
      <c r="K313" s="305"/>
      <c r="L313" s="306"/>
      <c r="M313" s="29"/>
    </row>
    <row r="314" spans="1:16" s="14" customFormat="1" x14ac:dyDescent="0.25">
      <c r="A314" s="13"/>
      <c r="B314" s="304"/>
      <c r="C314" s="305"/>
      <c r="D314" s="305"/>
      <c r="E314" s="305"/>
      <c r="F314" s="305"/>
      <c r="G314" s="305"/>
      <c r="H314" s="305"/>
      <c r="I314" s="305"/>
      <c r="J314" s="305"/>
      <c r="K314" s="305"/>
      <c r="L314" s="306"/>
      <c r="M314" s="29"/>
    </row>
    <row r="315" spans="1:16" s="14" customFormat="1" x14ac:dyDescent="0.25">
      <c r="A315" s="13"/>
      <c r="B315" s="304"/>
      <c r="C315" s="305"/>
      <c r="D315" s="305"/>
      <c r="E315" s="305"/>
      <c r="F315" s="305"/>
      <c r="G315" s="305"/>
      <c r="H315" s="305"/>
      <c r="I315" s="305"/>
      <c r="J315" s="305"/>
      <c r="K315" s="305"/>
      <c r="L315" s="306"/>
      <c r="M315" s="29"/>
    </row>
    <row r="316" spans="1:16" x14ac:dyDescent="0.25">
      <c r="B316" s="12"/>
      <c r="C316" s="50"/>
      <c r="D316" s="50"/>
      <c r="E316" s="50"/>
      <c r="F316" s="50"/>
      <c r="G316" s="50"/>
      <c r="H316" s="50"/>
      <c r="I316" s="50"/>
      <c r="J316" s="50"/>
      <c r="K316" s="50"/>
      <c r="L316" s="51"/>
    </row>
  </sheetData>
  <sheetProtection algorithmName="SHA-512" hashValue="ieb0h6Qew++rAPbbZiX9N1G5mPw/6FNNg3+taZTjKjlfw4lanD5+pmm6IwkBOc1BWUDDSFS0hiJ0PQ9+oxL9cw==" saltValue="Dm2R+RC/WD4l6NSOM0xVJQ==" spinCount="100000" sheet="1" objects="1" scenarios="1" selectLockedCells="1"/>
  <mergeCells count="217">
    <mergeCell ref="B308:L315"/>
    <mergeCell ref="B304:L304"/>
    <mergeCell ref="B306:L306"/>
    <mergeCell ref="B303:L303"/>
    <mergeCell ref="B252:D261"/>
    <mergeCell ref="E252:E261"/>
    <mergeCell ref="F252:L261"/>
    <mergeCell ref="B262:D271"/>
    <mergeCell ref="E262:E271"/>
    <mergeCell ref="F262:L271"/>
    <mergeCell ref="B276:L277"/>
    <mergeCell ref="B290:L291"/>
    <mergeCell ref="B293:L300"/>
    <mergeCell ref="B288:L288"/>
    <mergeCell ref="B279:L286"/>
    <mergeCell ref="B31:L31"/>
    <mergeCell ref="B60:G61"/>
    <mergeCell ref="H60:H61"/>
    <mergeCell ref="I60:I61"/>
    <mergeCell ref="J60:J61"/>
    <mergeCell ref="B222:D231"/>
    <mergeCell ref="E222:E231"/>
    <mergeCell ref="F222:L231"/>
    <mergeCell ref="B152:L152"/>
    <mergeCell ref="B158:L159"/>
    <mergeCell ref="B162:D171"/>
    <mergeCell ref="E162:E171"/>
    <mergeCell ref="F162:L171"/>
    <mergeCell ref="B182:D191"/>
    <mergeCell ref="E182:E191"/>
    <mergeCell ref="F182:L191"/>
    <mergeCell ref="B145:D146"/>
    <mergeCell ref="E145:F146"/>
    <mergeCell ref="G145:H146"/>
    <mergeCell ref="I145:J146"/>
    <mergeCell ref="K145:L146"/>
    <mergeCell ref="B147:D148"/>
    <mergeCell ref="E147:F148"/>
    <mergeCell ref="G147:H148"/>
    <mergeCell ref="B232:D241"/>
    <mergeCell ref="E232:E241"/>
    <mergeCell ref="F232:L241"/>
    <mergeCell ref="B242:D251"/>
    <mergeCell ref="E242:E251"/>
    <mergeCell ref="F242:L251"/>
    <mergeCell ref="B192:D201"/>
    <mergeCell ref="E192:E201"/>
    <mergeCell ref="F192:L201"/>
    <mergeCell ref="B202:D211"/>
    <mergeCell ref="E202:E211"/>
    <mergeCell ref="F202:L211"/>
    <mergeCell ref="B212:D221"/>
    <mergeCell ref="E212:E221"/>
    <mergeCell ref="F212:L221"/>
    <mergeCell ref="C93:E96"/>
    <mergeCell ref="C97:E100"/>
    <mergeCell ref="C101:E104"/>
    <mergeCell ref="C105:E108"/>
    <mergeCell ref="I127:J128"/>
    <mergeCell ref="E139:F140"/>
    <mergeCell ref="G139:H140"/>
    <mergeCell ref="I139:J140"/>
    <mergeCell ref="K139:L140"/>
    <mergeCell ref="B135:D136"/>
    <mergeCell ref="E135:F136"/>
    <mergeCell ref="G135:H136"/>
    <mergeCell ref="I135:J136"/>
    <mergeCell ref="K135:L136"/>
    <mergeCell ref="B137:D138"/>
    <mergeCell ref="E137:F138"/>
    <mergeCell ref="G137:H138"/>
    <mergeCell ref="I137:J138"/>
    <mergeCell ref="K137:L138"/>
    <mergeCell ref="B129:D130"/>
    <mergeCell ref="E129:F130"/>
    <mergeCell ref="G129:H130"/>
    <mergeCell ref="I129:J130"/>
    <mergeCell ref="K129:L130"/>
    <mergeCell ref="J53:L54"/>
    <mergeCell ref="B68:F68"/>
    <mergeCell ref="B69:F69"/>
    <mergeCell ref="B70:F70"/>
    <mergeCell ref="B71:F71"/>
    <mergeCell ref="B72:F72"/>
    <mergeCell ref="B73:F73"/>
    <mergeCell ref="B127:D128"/>
    <mergeCell ref="E127:F128"/>
    <mergeCell ref="G127:H128"/>
    <mergeCell ref="B125:L125"/>
    <mergeCell ref="B81:B84"/>
    <mergeCell ref="B85:B88"/>
    <mergeCell ref="B89:B92"/>
    <mergeCell ref="B93:B96"/>
    <mergeCell ref="B97:B100"/>
    <mergeCell ref="B101:B104"/>
    <mergeCell ref="B105:B108"/>
    <mergeCell ref="B109:B112"/>
    <mergeCell ref="B113:B116"/>
    <mergeCell ref="B117:B120"/>
    <mergeCell ref="C81:E84"/>
    <mergeCell ref="C85:E88"/>
    <mergeCell ref="C89:E92"/>
    <mergeCell ref="B47:B48"/>
    <mergeCell ref="C47:E48"/>
    <mergeCell ref="F47:I48"/>
    <mergeCell ref="J47:L48"/>
    <mergeCell ref="F93:L96"/>
    <mergeCell ref="B62:F62"/>
    <mergeCell ref="B63:F63"/>
    <mergeCell ref="B64:F64"/>
    <mergeCell ref="B65:F65"/>
    <mergeCell ref="B77:L77"/>
    <mergeCell ref="F81:L84"/>
    <mergeCell ref="F85:L88"/>
    <mergeCell ref="F89:L92"/>
    <mergeCell ref="B49:B50"/>
    <mergeCell ref="C49:E50"/>
    <mergeCell ref="F49:I50"/>
    <mergeCell ref="J49:L50"/>
    <mergeCell ref="B51:B52"/>
    <mergeCell ref="C51:E52"/>
    <mergeCell ref="F51:I52"/>
    <mergeCell ref="J51:L52"/>
    <mergeCell ref="B53:B54"/>
    <mergeCell ref="C53:E54"/>
    <mergeCell ref="F53:I54"/>
    <mergeCell ref="C35:E36"/>
    <mergeCell ref="F35:I36"/>
    <mergeCell ref="J35:L36"/>
    <mergeCell ref="B37:B38"/>
    <mergeCell ref="C37:E38"/>
    <mergeCell ref="F37:I38"/>
    <mergeCell ref="J37:L38"/>
    <mergeCell ref="B45:B46"/>
    <mergeCell ref="C45:E46"/>
    <mergeCell ref="F45:I46"/>
    <mergeCell ref="J45:L46"/>
    <mergeCell ref="B4:L4"/>
    <mergeCell ref="B5:L5"/>
    <mergeCell ref="B6:L6"/>
    <mergeCell ref="B13:L13"/>
    <mergeCell ref="B28:L28"/>
    <mergeCell ref="B273:L273"/>
    <mergeCell ref="B14:L14"/>
    <mergeCell ref="B29:L29"/>
    <mergeCell ref="B56:L56"/>
    <mergeCell ref="B75:L75"/>
    <mergeCell ref="B123:L123"/>
    <mergeCell ref="B156:L156"/>
    <mergeCell ref="B155:L155"/>
    <mergeCell ref="F161:L161"/>
    <mergeCell ref="B8:L8"/>
    <mergeCell ref="B9:L9"/>
    <mergeCell ref="B10:L10"/>
    <mergeCell ref="B16:L16"/>
    <mergeCell ref="B58:L58"/>
    <mergeCell ref="B66:F66"/>
    <mergeCell ref="B67:F67"/>
    <mergeCell ref="B18:L25"/>
    <mergeCell ref="B39:B40"/>
    <mergeCell ref="C39:E40"/>
    <mergeCell ref="F97:L100"/>
    <mergeCell ref="F101:L104"/>
    <mergeCell ref="F105:L108"/>
    <mergeCell ref="F109:L112"/>
    <mergeCell ref="F113:L116"/>
    <mergeCell ref="C109:E112"/>
    <mergeCell ref="K127:L128"/>
    <mergeCell ref="C117:E120"/>
    <mergeCell ref="B133:D134"/>
    <mergeCell ref="E133:F134"/>
    <mergeCell ref="G133:H134"/>
    <mergeCell ref="I133:J134"/>
    <mergeCell ref="K133:L134"/>
    <mergeCell ref="B139:D140"/>
    <mergeCell ref="F117:L120"/>
    <mergeCell ref="B131:D132"/>
    <mergeCell ref="E131:F132"/>
    <mergeCell ref="G131:H132"/>
    <mergeCell ref="I131:J132"/>
    <mergeCell ref="K131:L132"/>
    <mergeCell ref="I147:J148"/>
    <mergeCell ref="K147:L148"/>
    <mergeCell ref="B141:D142"/>
    <mergeCell ref="E141:F142"/>
    <mergeCell ref="G141:H142"/>
    <mergeCell ref="I141:J142"/>
    <mergeCell ref="K141:L142"/>
    <mergeCell ref="B143:D144"/>
    <mergeCell ref="E143:F144"/>
    <mergeCell ref="G143:H144"/>
    <mergeCell ref="I143:J144"/>
    <mergeCell ref="K143:L144"/>
    <mergeCell ref="B11:L11"/>
    <mergeCell ref="B172:D181"/>
    <mergeCell ref="E172:E181"/>
    <mergeCell ref="F172:L181"/>
    <mergeCell ref="C113:E116"/>
    <mergeCell ref="F79:L80"/>
    <mergeCell ref="B150:L150"/>
    <mergeCell ref="B122:L122"/>
    <mergeCell ref="B274:L274"/>
    <mergeCell ref="C79:E80"/>
    <mergeCell ref="F39:I40"/>
    <mergeCell ref="J39:L40"/>
    <mergeCell ref="B41:B42"/>
    <mergeCell ref="C41:E42"/>
    <mergeCell ref="F41:I42"/>
    <mergeCell ref="J41:L42"/>
    <mergeCell ref="B43:B44"/>
    <mergeCell ref="C43:E44"/>
    <mergeCell ref="F43:I44"/>
    <mergeCell ref="J43:L44"/>
    <mergeCell ref="C33:E34"/>
    <mergeCell ref="F33:I34"/>
    <mergeCell ref="J33:L34"/>
    <mergeCell ref="B35:B36"/>
  </mergeCells>
  <dataValidations xWindow="422" yWindow="564" count="6">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 B279 B293"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2:F166 F172 F182 F192 F202 F212 F222 F232 F242 F252 F262 B308 F185:F188 F195:F198 F205:F208 F215:F218 F225:F228 F235:F238 F245:F248 F255:F258 F265:F268" xr:uid="{8D879569-39D8-4457-8902-6F425545F793}">
      <formula1>1000</formula1>
    </dataValidation>
    <dataValidation allowBlank="1" sqref="H72:J73"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1:E120" xr:uid="{80E5942A-3883-42AA-B25E-FFFF5D5B315E}">
      <formula1>1000</formula1>
    </dataValidation>
    <dataValidation allowBlank="1" showInputMessage="1" showErrorMessage="1" sqref="F81:L120 B129:L148" xr:uid="{24E6B6F4-D132-46BE-9D56-3BB85A4300FB}"/>
    <dataValidation type="whole" operator="greaterThanOrEqual" allowBlank="1" showErrorMessage="1" errorTitle="Error / Erreur" error="Please input only numerical values into these cells./SVP donnez uniquement des valeurs numériques dans ces cellules." sqref="H62:J71" xr:uid="{A6ED432C-D231-4C69-92A3-1593D299BE85}">
      <formula1>0</formula1>
    </dataValidation>
  </dataValidations>
  <printOptions horizontalCentered="1"/>
  <pageMargins left="0.25" right="0.25" top="0.75" bottom="0.75" header="0.3" footer="0.3"/>
  <pageSetup scale="76" fitToHeight="0" orientation="portrait" r:id="rId1"/>
  <headerFooter>
    <oddFooter>&amp;L&amp;A</oddFooter>
  </headerFooter>
  <rowBreaks count="5" manualBreakCount="5">
    <brk id="55" min="1" max="11" man="1"/>
    <brk id="108" min="1" max="11" man="1"/>
    <brk id="154" min="1" max="11" man="1"/>
    <brk id="211" min="1" max="11" man="1"/>
    <brk id="261"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966A4EF5-4DFD-488F-8E0C-E57E35583938}">
          <x14:formula1>
            <xm:f>Variables!$D$29:$D$30</xm:f>
          </x14:formula1>
          <xm:sqref>E162:E271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Q64"/>
  <sheetViews>
    <sheetView showGridLines="0" zoomScaleNormal="100" workbookViewId="0"/>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6" width="47.5703125" style="3" hidden="1" customWidth="1"/>
    <col min="17" max="17" width="9.42578125" style="3" customWidth="1"/>
    <col min="18" max="16384" width="9.42578125" style="3"/>
  </cols>
  <sheetData>
    <row r="1" spans="1:17" x14ac:dyDescent="0.25">
      <c r="O1" s="14" t="s">
        <v>269</v>
      </c>
      <c r="P1" s="14" t="s">
        <v>269</v>
      </c>
    </row>
    <row r="2" spans="1:17" x14ac:dyDescent="0.25">
      <c r="B2" s="15" t="s">
        <v>0</v>
      </c>
      <c r="C2" s="15"/>
      <c r="O2" s="1" t="s">
        <v>69</v>
      </c>
      <c r="P2" s="14" t="s">
        <v>79</v>
      </c>
    </row>
    <row r="3" spans="1:17" x14ac:dyDescent="0.25">
      <c r="B3" s="6"/>
      <c r="C3" s="6"/>
      <c r="O3" s="1"/>
      <c r="P3" s="1"/>
    </row>
    <row r="4" spans="1:17" s="1" customFormat="1" x14ac:dyDescent="0.25">
      <c r="A4" s="16"/>
      <c r="B4" s="241" t="str">
        <f>Info!B4</f>
        <v>QUESTIONNAIRE À L’INTENTION DES SYNDICATS</v>
      </c>
      <c r="C4" s="242"/>
      <c r="D4" s="242"/>
      <c r="E4" s="242"/>
      <c r="F4" s="242"/>
      <c r="G4" s="242"/>
      <c r="H4" s="242"/>
      <c r="I4" s="242"/>
      <c r="J4" s="242"/>
      <c r="K4" s="242"/>
      <c r="L4" s="243"/>
      <c r="M4" s="10"/>
      <c r="N4" s="10"/>
      <c r="O4" s="9"/>
      <c r="P4" s="9"/>
    </row>
    <row r="5" spans="1:17" s="1" customFormat="1" x14ac:dyDescent="0.25">
      <c r="A5" s="16"/>
      <c r="B5" s="244" t="str">
        <f>Info!B5</f>
        <v>GC-2025-001</v>
      </c>
      <c r="C5" s="245"/>
      <c r="D5" s="245"/>
      <c r="E5" s="245"/>
      <c r="F5" s="245"/>
      <c r="G5" s="245"/>
      <c r="H5" s="245"/>
      <c r="I5" s="245"/>
      <c r="J5" s="245"/>
      <c r="K5" s="245"/>
      <c r="L5" s="246"/>
      <c r="M5" s="10"/>
      <c r="N5" s="10"/>
      <c r="O5" s="9"/>
      <c r="P5" s="9"/>
    </row>
    <row r="6" spans="1:17" s="9" customFormat="1" ht="14.1" customHeight="1" x14ac:dyDescent="0.25">
      <c r="A6" s="16"/>
      <c r="B6" s="247" t="str">
        <f>Info!B6</f>
        <v>PRODUITS DE LÉGUMES</v>
      </c>
      <c r="C6" s="248"/>
      <c r="D6" s="248"/>
      <c r="E6" s="248"/>
      <c r="F6" s="248"/>
      <c r="G6" s="248"/>
      <c r="H6" s="248"/>
      <c r="I6" s="248"/>
      <c r="J6" s="248"/>
      <c r="K6" s="248"/>
      <c r="L6" s="249"/>
      <c r="O6" s="17"/>
      <c r="P6" s="17"/>
    </row>
    <row r="7" spans="1:17" s="9" customFormat="1" ht="14.1" customHeight="1" x14ac:dyDescent="0.25">
      <c r="A7" s="16"/>
      <c r="B7" s="331" t="str">
        <f>IF(Intro!$G$19="English",O7,P7)</f>
        <v>Toute information dans ce questionnaire se rapporte aux MARCHANDISES CONGELÉES seulement</v>
      </c>
      <c r="C7" s="332"/>
      <c r="D7" s="332"/>
      <c r="E7" s="332"/>
      <c r="F7" s="332"/>
      <c r="G7" s="332"/>
      <c r="H7" s="332"/>
      <c r="I7" s="332"/>
      <c r="J7" s="332"/>
      <c r="K7" s="332"/>
      <c r="L7" s="333"/>
      <c r="O7" s="165" t="s">
        <v>333</v>
      </c>
      <c r="P7" s="165" t="s">
        <v>334</v>
      </c>
    </row>
    <row r="8" spans="1:17" s="9" customFormat="1" x14ac:dyDescent="0.25">
      <c r="A8" s="16"/>
      <c r="B8" s="18"/>
      <c r="C8" s="18"/>
      <c r="D8" s="19"/>
      <c r="E8" s="19"/>
      <c r="F8" s="19"/>
      <c r="G8" s="19"/>
      <c r="H8" s="19"/>
      <c r="I8" s="19"/>
      <c r="J8" s="19"/>
      <c r="K8" s="19"/>
      <c r="L8" s="19"/>
      <c r="O8" s="17"/>
      <c r="P8" s="17"/>
    </row>
    <row r="9" spans="1:17" x14ac:dyDescent="0.25">
      <c r="B9" s="168" t="str">
        <f>IF(Intro!$G$19="English",O9,P9)</f>
        <v>COMMENTAIRES PUBLICS</v>
      </c>
      <c r="C9" s="169"/>
      <c r="D9" s="169"/>
      <c r="E9" s="169"/>
      <c r="F9" s="169"/>
      <c r="G9" s="169"/>
      <c r="H9" s="169"/>
      <c r="I9" s="169"/>
      <c r="J9" s="169"/>
      <c r="K9" s="169"/>
      <c r="L9" s="170"/>
      <c r="O9" s="3" t="s">
        <v>55</v>
      </c>
      <c r="P9" s="3" t="s">
        <v>56</v>
      </c>
    </row>
    <row r="10" spans="1:17" x14ac:dyDescent="0.25">
      <c r="B10" s="20"/>
      <c r="C10" s="21"/>
      <c r="D10" s="22"/>
      <c r="E10" s="22"/>
      <c r="F10" s="22"/>
      <c r="G10" s="22"/>
      <c r="H10" s="22"/>
      <c r="I10" s="22"/>
      <c r="J10" s="22"/>
      <c r="K10" s="22"/>
      <c r="L10" s="23"/>
    </row>
    <row r="11" spans="1:17" x14ac:dyDescent="0.25">
      <c r="B11" s="194" t="str">
        <f>IF(Intro!$G$19="English",O11,P11)</f>
        <v>Si votre entreprise désire ajouter des commentaires concernant vos réponses, vous les inscrivez ici. Indiquez à quelle question se rapportent vos commentaires.</v>
      </c>
      <c r="C11" s="195"/>
      <c r="D11" s="195"/>
      <c r="E11" s="195"/>
      <c r="F11" s="195"/>
      <c r="G11" s="195"/>
      <c r="H11" s="195"/>
      <c r="I11" s="195"/>
      <c r="J11" s="195"/>
      <c r="K11" s="195"/>
      <c r="L11" s="196"/>
      <c r="O11" s="24" t="s">
        <v>57</v>
      </c>
      <c r="P11" s="3" t="s">
        <v>171</v>
      </c>
    </row>
    <row r="12" spans="1:17" x14ac:dyDescent="0.25">
      <c r="B12" s="37"/>
      <c r="C12" s="21"/>
      <c r="D12" s="22"/>
      <c r="E12" s="22"/>
      <c r="F12" s="22"/>
      <c r="G12" s="22"/>
      <c r="H12" s="22"/>
      <c r="I12" s="22"/>
      <c r="J12" s="22"/>
      <c r="K12" s="22"/>
      <c r="L12" s="23"/>
      <c r="O12" s="24" t="s">
        <v>251</v>
      </c>
      <c r="P12" s="24" t="s">
        <v>252</v>
      </c>
      <c r="Q12" s="4"/>
    </row>
    <row r="13" spans="1:17" x14ac:dyDescent="0.25">
      <c r="B13" s="37"/>
      <c r="C13" s="21"/>
      <c r="D13" s="90" t="str">
        <f>IF(Intro!$G$19="English",O12,P12)</f>
        <v>Onglet et question</v>
      </c>
      <c r="E13" s="324" t="str">
        <f>IF(Intro!$G$19="English",O13,P13)</f>
        <v>Commentaires</v>
      </c>
      <c r="F13" s="324"/>
      <c r="G13" s="324"/>
      <c r="H13" s="324"/>
      <c r="I13" s="324"/>
      <c r="J13" s="324"/>
      <c r="K13" s="324"/>
      <c r="L13" s="325"/>
      <c r="O13" s="24" t="s">
        <v>95</v>
      </c>
      <c r="P13" s="3" t="s">
        <v>96</v>
      </c>
    </row>
    <row r="14" spans="1:17" x14ac:dyDescent="0.25">
      <c r="B14" s="326" t="str">
        <f>IF(Intro!$G$19="English",O14,P14)</f>
        <v>Commentaire 1</v>
      </c>
      <c r="C14" s="327"/>
      <c r="D14" s="328"/>
      <c r="E14" s="329"/>
      <c r="F14" s="329"/>
      <c r="G14" s="329"/>
      <c r="H14" s="329"/>
      <c r="I14" s="329"/>
      <c r="J14" s="329"/>
      <c r="K14" s="329"/>
      <c r="L14" s="330"/>
      <c r="O14" s="24" t="s">
        <v>97</v>
      </c>
      <c r="P14" s="3" t="s">
        <v>98</v>
      </c>
    </row>
    <row r="15" spans="1:17" x14ac:dyDescent="0.25">
      <c r="B15" s="326"/>
      <c r="C15" s="327"/>
      <c r="D15" s="328"/>
      <c r="E15" s="329"/>
      <c r="F15" s="329"/>
      <c r="G15" s="329"/>
      <c r="H15" s="329"/>
      <c r="I15" s="329"/>
      <c r="J15" s="329"/>
      <c r="K15" s="329"/>
      <c r="L15" s="330"/>
      <c r="O15" s="24"/>
    </row>
    <row r="16" spans="1:17" x14ac:dyDescent="0.25">
      <c r="B16" s="326"/>
      <c r="C16" s="327"/>
      <c r="D16" s="328"/>
      <c r="E16" s="329"/>
      <c r="F16" s="329"/>
      <c r="G16" s="329"/>
      <c r="H16" s="329"/>
      <c r="I16" s="329"/>
      <c r="J16" s="329"/>
      <c r="K16" s="329"/>
      <c r="L16" s="330"/>
      <c r="O16" s="24"/>
    </row>
    <row r="17" spans="2:16" x14ac:dyDescent="0.25">
      <c r="B17" s="326"/>
      <c r="C17" s="327"/>
      <c r="D17" s="328"/>
      <c r="E17" s="329"/>
      <c r="F17" s="329"/>
      <c r="G17" s="329"/>
      <c r="H17" s="329"/>
      <c r="I17" s="329"/>
      <c r="J17" s="329"/>
      <c r="K17" s="329"/>
      <c r="L17" s="330"/>
      <c r="O17" s="24"/>
    </row>
    <row r="18" spans="2:16" x14ac:dyDescent="0.25">
      <c r="B18" s="326"/>
      <c r="C18" s="327"/>
      <c r="D18" s="328"/>
      <c r="E18" s="329"/>
      <c r="F18" s="329"/>
      <c r="G18" s="329"/>
      <c r="H18" s="329"/>
      <c r="I18" s="329"/>
      <c r="J18" s="329"/>
      <c r="K18" s="329"/>
      <c r="L18" s="330"/>
      <c r="O18" s="24"/>
    </row>
    <row r="19" spans="2:16" x14ac:dyDescent="0.25">
      <c r="B19" s="326"/>
      <c r="C19" s="327"/>
      <c r="D19" s="328"/>
      <c r="E19" s="329"/>
      <c r="F19" s="329"/>
      <c r="G19" s="329"/>
      <c r="H19" s="329"/>
      <c r="I19" s="329"/>
      <c r="J19" s="329"/>
      <c r="K19" s="329"/>
      <c r="L19" s="330"/>
      <c r="O19" s="24"/>
    </row>
    <row r="20" spans="2:16" x14ac:dyDescent="0.25">
      <c r="B20" s="326"/>
      <c r="C20" s="327"/>
      <c r="D20" s="328"/>
      <c r="E20" s="329"/>
      <c r="F20" s="329"/>
      <c r="G20" s="329"/>
      <c r="H20" s="329"/>
      <c r="I20" s="329"/>
      <c r="J20" s="329"/>
      <c r="K20" s="329"/>
      <c r="L20" s="330"/>
      <c r="O20" s="24"/>
    </row>
    <row r="21" spans="2:16" x14ac:dyDescent="0.25">
      <c r="B21" s="326"/>
      <c r="C21" s="327"/>
      <c r="D21" s="328"/>
      <c r="E21" s="329"/>
      <c r="F21" s="329"/>
      <c r="G21" s="329"/>
      <c r="H21" s="329"/>
      <c r="I21" s="329"/>
      <c r="J21" s="329"/>
      <c r="K21" s="329"/>
      <c r="L21" s="330"/>
      <c r="O21" s="24"/>
    </row>
    <row r="22" spans="2:16" x14ac:dyDescent="0.25">
      <c r="B22" s="326"/>
      <c r="C22" s="327"/>
      <c r="D22" s="328"/>
      <c r="E22" s="329"/>
      <c r="F22" s="329"/>
      <c r="G22" s="329"/>
      <c r="H22" s="329"/>
      <c r="I22" s="329"/>
      <c r="J22" s="329"/>
      <c r="K22" s="329"/>
      <c r="L22" s="330"/>
      <c r="O22" s="24"/>
    </row>
    <row r="23" spans="2:16" x14ac:dyDescent="0.25">
      <c r="B23" s="326"/>
      <c r="C23" s="327"/>
      <c r="D23" s="328"/>
      <c r="E23" s="329"/>
      <c r="F23" s="329"/>
      <c r="G23" s="329"/>
      <c r="H23" s="329"/>
      <c r="I23" s="329"/>
      <c r="J23" s="329"/>
      <c r="K23" s="329"/>
      <c r="L23" s="330"/>
      <c r="O23" s="24"/>
    </row>
    <row r="24" spans="2:16" x14ac:dyDescent="0.25">
      <c r="B24" s="326" t="str">
        <f>IF(Intro!$G$19="English",O24,P24)</f>
        <v>Commentaire 2</v>
      </c>
      <c r="C24" s="327"/>
      <c r="D24" s="328"/>
      <c r="E24" s="329"/>
      <c r="F24" s="329"/>
      <c r="G24" s="329"/>
      <c r="H24" s="329"/>
      <c r="I24" s="329"/>
      <c r="J24" s="329"/>
      <c r="K24" s="329"/>
      <c r="L24" s="330"/>
      <c r="O24" s="24" t="s">
        <v>99</v>
      </c>
      <c r="P24" s="3" t="s">
        <v>100</v>
      </c>
    </row>
    <row r="25" spans="2:16" x14ac:dyDescent="0.25">
      <c r="B25" s="326"/>
      <c r="C25" s="327"/>
      <c r="D25" s="328"/>
      <c r="E25" s="329"/>
      <c r="F25" s="329"/>
      <c r="G25" s="329"/>
      <c r="H25" s="329"/>
      <c r="I25" s="329"/>
      <c r="J25" s="329"/>
      <c r="K25" s="329"/>
      <c r="L25" s="330"/>
    </row>
    <row r="26" spans="2:16" x14ac:dyDescent="0.25">
      <c r="B26" s="326"/>
      <c r="C26" s="327"/>
      <c r="D26" s="328"/>
      <c r="E26" s="329"/>
      <c r="F26" s="329"/>
      <c r="G26" s="329"/>
      <c r="H26" s="329"/>
      <c r="I26" s="329"/>
      <c r="J26" s="329"/>
      <c r="K26" s="329"/>
      <c r="L26" s="330"/>
    </row>
    <row r="27" spans="2:16" x14ac:dyDescent="0.25">
      <c r="B27" s="326"/>
      <c r="C27" s="327"/>
      <c r="D27" s="328"/>
      <c r="E27" s="329"/>
      <c r="F27" s="329"/>
      <c r="G27" s="329"/>
      <c r="H27" s="329"/>
      <c r="I27" s="329"/>
      <c r="J27" s="329"/>
      <c r="K27" s="329"/>
      <c r="L27" s="330"/>
    </row>
    <row r="28" spans="2:16" x14ac:dyDescent="0.25">
      <c r="B28" s="326"/>
      <c r="C28" s="327"/>
      <c r="D28" s="328"/>
      <c r="E28" s="329"/>
      <c r="F28" s="329"/>
      <c r="G28" s="329"/>
      <c r="H28" s="329"/>
      <c r="I28" s="329"/>
      <c r="J28" s="329"/>
      <c r="K28" s="329"/>
      <c r="L28" s="330"/>
      <c r="O28" s="24"/>
    </row>
    <row r="29" spans="2:16" x14ac:dyDescent="0.25">
      <c r="B29" s="326"/>
      <c r="C29" s="327"/>
      <c r="D29" s="328"/>
      <c r="E29" s="329"/>
      <c r="F29" s="329"/>
      <c r="G29" s="329"/>
      <c r="H29" s="329"/>
      <c r="I29" s="329"/>
      <c r="J29" s="329"/>
      <c r="K29" s="329"/>
      <c r="L29" s="330"/>
      <c r="O29" s="24"/>
    </row>
    <row r="30" spans="2:16" x14ac:dyDescent="0.25">
      <c r="B30" s="326"/>
      <c r="C30" s="327"/>
      <c r="D30" s="328"/>
      <c r="E30" s="329"/>
      <c r="F30" s="329"/>
      <c r="G30" s="329"/>
      <c r="H30" s="329"/>
      <c r="I30" s="329"/>
      <c r="J30" s="329"/>
      <c r="K30" s="329"/>
      <c r="L30" s="330"/>
      <c r="O30" s="35"/>
      <c r="P30" s="35"/>
    </row>
    <row r="31" spans="2:16" x14ac:dyDescent="0.25">
      <c r="B31" s="326"/>
      <c r="C31" s="327"/>
      <c r="D31" s="328"/>
      <c r="E31" s="329"/>
      <c r="F31" s="329"/>
      <c r="G31" s="329"/>
      <c r="H31" s="329"/>
      <c r="I31" s="329"/>
      <c r="J31" s="329"/>
      <c r="K31" s="329"/>
      <c r="L31" s="330"/>
      <c r="O31" s="24"/>
    </row>
    <row r="32" spans="2:16" x14ac:dyDescent="0.25">
      <c r="B32" s="326"/>
      <c r="C32" s="327"/>
      <c r="D32" s="328"/>
      <c r="E32" s="329"/>
      <c r="F32" s="329"/>
      <c r="G32" s="329"/>
      <c r="H32" s="329"/>
      <c r="I32" s="329"/>
      <c r="J32" s="329"/>
      <c r="K32" s="329"/>
      <c r="L32" s="330"/>
      <c r="O32" s="24"/>
    </row>
    <row r="33" spans="2:16" x14ac:dyDescent="0.25">
      <c r="B33" s="326"/>
      <c r="C33" s="327"/>
      <c r="D33" s="328"/>
      <c r="E33" s="329"/>
      <c r="F33" s="329"/>
      <c r="G33" s="329"/>
      <c r="H33" s="329"/>
      <c r="I33" s="329"/>
      <c r="J33" s="329"/>
      <c r="K33" s="329"/>
      <c r="L33" s="330"/>
      <c r="O33" s="24"/>
    </row>
    <row r="34" spans="2:16" x14ac:dyDescent="0.25">
      <c r="B34" s="326" t="str">
        <f>IF(Intro!$G$19="English",O34,P34)</f>
        <v>Commentaire 3</v>
      </c>
      <c r="C34" s="327"/>
      <c r="D34" s="328"/>
      <c r="E34" s="329"/>
      <c r="F34" s="329"/>
      <c r="G34" s="329"/>
      <c r="H34" s="329"/>
      <c r="I34" s="329"/>
      <c r="J34" s="329"/>
      <c r="K34" s="329"/>
      <c r="L34" s="330"/>
      <c r="O34" s="24" t="s">
        <v>101</v>
      </c>
      <c r="P34" s="3" t="s">
        <v>102</v>
      </c>
    </row>
    <row r="35" spans="2:16" x14ac:dyDescent="0.25">
      <c r="B35" s="326"/>
      <c r="C35" s="327"/>
      <c r="D35" s="328"/>
      <c r="E35" s="329"/>
      <c r="F35" s="329"/>
      <c r="G35" s="329"/>
      <c r="H35" s="329"/>
      <c r="I35" s="329"/>
      <c r="J35" s="329"/>
      <c r="K35" s="329"/>
      <c r="L35" s="330"/>
      <c r="O35" s="24"/>
    </row>
    <row r="36" spans="2:16" x14ac:dyDescent="0.25">
      <c r="B36" s="326"/>
      <c r="C36" s="327"/>
      <c r="D36" s="328"/>
      <c r="E36" s="329"/>
      <c r="F36" s="329"/>
      <c r="G36" s="329"/>
      <c r="H36" s="329"/>
      <c r="I36" s="329"/>
      <c r="J36" s="329"/>
      <c r="K36" s="329"/>
      <c r="L36" s="330"/>
      <c r="O36" s="24"/>
    </row>
    <row r="37" spans="2:16" x14ac:dyDescent="0.25">
      <c r="B37" s="326"/>
      <c r="C37" s="327"/>
      <c r="D37" s="328"/>
      <c r="E37" s="329"/>
      <c r="F37" s="329"/>
      <c r="G37" s="329"/>
      <c r="H37" s="329"/>
      <c r="I37" s="329"/>
      <c r="J37" s="329"/>
      <c r="K37" s="329"/>
      <c r="L37" s="330"/>
      <c r="O37" s="24"/>
    </row>
    <row r="38" spans="2:16" x14ac:dyDescent="0.25">
      <c r="B38" s="326"/>
      <c r="C38" s="327"/>
      <c r="D38" s="328"/>
      <c r="E38" s="329"/>
      <c r="F38" s="329"/>
      <c r="G38" s="329"/>
      <c r="H38" s="329"/>
      <c r="I38" s="329"/>
      <c r="J38" s="329"/>
      <c r="K38" s="329"/>
      <c r="L38" s="330"/>
      <c r="O38" s="24"/>
    </row>
    <row r="39" spans="2:16" x14ac:dyDescent="0.25">
      <c r="B39" s="326"/>
      <c r="C39" s="327"/>
      <c r="D39" s="328"/>
      <c r="E39" s="329"/>
      <c r="F39" s="329"/>
      <c r="G39" s="329"/>
      <c r="H39" s="329"/>
      <c r="I39" s="329"/>
      <c r="J39" s="329"/>
      <c r="K39" s="329"/>
      <c r="L39" s="330"/>
      <c r="O39" s="24"/>
    </row>
    <row r="40" spans="2:16" x14ac:dyDescent="0.25">
      <c r="B40" s="326"/>
      <c r="C40" s="327"/>
      <c r="D40" s="328"/>
      <c r="E40" s="329"/>
      <c r="F40" s="329"/>
      <c r="G40" s="329"/>
      <c r="H40" s="329"/>
      <c r="I40" s="329"/>
      <c r="J40" s="329"/>
      <c r="K40" s="329"/>
      <c r="L40" s="330"/>
      <c r="O40" s="24"/>
    </row>
    <row r="41" spans="2:16" x14ac:dyDescent="0.25">
      <c r="B41" s="326"/>
      <c r="C41" s="327"/>
      <c r="D41" s="328"/>
      <c r="E41" s="329"/>
      <c r="F41" s="329"/>
      <c r="G41" s="329"/>
      <c r="H41" s="329"/>
      <c r="I41" s="329"/>
      <c r="J41" s="329"/>
      <c r="K41" s="329"/>
      <c r="L41" s="330"/>
      <c r="O41" s="24"/>
    </row>
    <row r="42" spans="2:16" x14ac:dyDescent="0.25">
      <c r="B42" s="326"/>
      <c r="C42" s="327"/>
      <c r="D42" s="328"/>
      <c r="E42" s="329"/>
      <c r="F42" s="329"/>
      <c r="G42" s="329"/>
      <c r="H42" s="329"/>
      <c r="I42" s="329"/>
      <c r="J42" s="329"/>
      <c r="K42" s="329"/>
      <c r="L42" s="330"/>
      <c r="O42" s="24"/>
    </row>
    <row r="43" spans="2:16" x14ac:dyDescent="0.25">
      <c r="B43" s="326"/>
      <c r="C43" s="327"/>
      <c r="D43" s="328"/>
      <c r="E43" s="329"/>
      <c r="F43" s="329"/>
      <c r="G43" s="329"/>
      <c r="H43" s="329"/>
      <c r="I43" s="329"/>
      <c r="J43" s="329"/>
      <c r="K43" s="329"/>
      <c r="L43" s="330"/>
      <c r="O43" s="24"/>
    </row>
    <row r="44" spans="2:16" x14ac:dyDescent="0.25">
      <c r="B44" s="326" t="str">
        <f>IF(Intro!$G$19="English",O44,P44)</f>
        <v>Commentaire 4</v>
      </c>
      <c r="C44" s="327"/>
      <c r="D44" s="328"/>
      <c r="E44" s="329"/>
      <c r="F44" s="329"/>
      <c r="G44" s="329"/>
      <c r="H44" s="329"/>
      <c r="I44" s="329"/>
      <c r="J44" s="329"/>
      <c r="K44" s="329"/>
      <c r="L44" s="330"/>
      <c r="O44" s="24" t="s">
        <v>103</v>
      </c>
      <c r="P44" s="3" t="s">
        <v>104</v>
      </c>
    </row>
    <row r="45" spans="2:16" x14ac:dyDescent="0.25">
      <c r="B45" s="326"/>
      <c r="C45" s="327"/>
      <c r="D45" s="328"/>
      <c r="E45" s="329"/>
      <c r="F45" s="329"/>
      <c r="G45" s="329"/>
      <c r="H45" s="329"/>
      <c r="I45" s="329"/>
      <c r="J45" s="329"/>
      <c r="K45" s="329"/>
      <c r="L45" s="330"/>
      <c r="O45" s="24"/>
    </row>
    <row r="46" spans="2:16" x14ac:dyDescent="0.25">
      <c r="B46" s="326"/>
      <c r="C46" s="327"/>
      <c r="D46" s="328"/>
      <c r="E46" s="329"/>
      <c r="F46" s="329"/>
      <c r="G46" s="329"/>
      <c r="H46" s="329"/>
      <c r="I46" s="329"/>
      <c r="J46" s="329"/>
      <c r="K46" s="329"/>
      <c r="L46" s="330"/>
      <c r="O46" s="24"/>
    </row>
    <row r="47" spans="2:16" x14ac:dyDescent="0.25">
      <c r="B47" s="326"/>
      <c r="C47" s="327"/>
      <c r="D47" s="328"/>
      <c r="E47" s="329"/>
      <c r="F47" s="329"/>
      <c r="G47" s="329"/>
      <c r="H47" s="329"/>
      <c r="I47" s="329"/>
      <c r="J47" s="329"/>
      <c r="K47" s="329"/>
      <c r="L47" s="330"/>
      <c r="O47" s="24"/>
    </row>
    <row r="48" spans="2:16" x14ac:dyDescent="0.25">
      <c r="B48" s="326"/>
      <c r="C48" s="327"/>
      <c r="D48" s="328"/>
      <c r="E48" s="329"/>
      <c r="F48" s="329"/>
      <c r="G48" s="329"/>
      <c r="H48" s="329"/>
      <c r="I48" s="329"/>
      <c r="J48" s="329"/>
      <c r="K48" s="329"/>
      <c r="L48" s="330"/>
      <c r="O48" s="24"/>
    </row>
    <row r="49" spans="1:16" x14ac:dyDescent="0.25">
      <c r="B49" s="326"/>
      <c r="C49" s="327"/>
      <c r="D49" s="328"/>
      <c r="E49" s="329"/>
      <c r="F49" s="329"/>
      <c r="G49" s="329"/>
      <c r="H49" s="329"/>
      <c r="I49" s="329"/>
      <c r="J49" s="329"/>
      <c r="K49" s="329"/>
      <c r="L49" s="330"/>
      <c r="O49" s="24"/>
    </row>
    <row r="50" spans="1:16" x14ac:dyDescent="0.25">
      <c r="B50" s="326"/>
      <c r="C50" s="327"/>
      <c r="D50" s="328"/>
      <c r="E50" s="329"/>
      <c r="F50" s="329"/>
      <c r="G50" s="329"/>
      <c r="H50" s="329"/>
      <c r="I50" s="329"/>
      <c r="J50" s="329"/>
      <c r="K50" s="329"/>
      <c r="L50" s="330"/>
      <c r="O50" s="24"/>
    </row>
    <row r="51" spans="1:16" x14ac:dyDescent="0.25">
      <c r="B51" s="326"/>
      <c r="C51" s="327"/>
      <c r="D51" s="328"/>
      <c r="E51" s="329"/>
      <c r="F51" s="329"/>
      <c r="G51" s="329"/>
      <c r="H51" s="329"/>
      <c r="I51" s="329"/>
      <c r="J51" s="329"/>
      <c r="K51" s="329"/>
      <c r="L51" s="330"/>
      <c r="O51" s="24"/>
    </row>
    <row r="52" spans="1:16" x14ac:dyDescent="0.25">
      <c r="B52" s="326"/>
      <c r="C52" s="327"/>
      <c r="D52" s="328"/>
      <c r="E52" s="329"/>
      <c r="F52" s="329"/>
      <c r="G52" s="329"/>
      <c r="H52" s="329"/>
      <c r="I52" s="329"/>
      <c r="J52" s="329"/>
      <c r="K52" s="329"/>
      <c r="L52" s="330"/>
      <c r="O52" s="24"/>
    </row>
    <row r="53" spans="1:16" x14ac:dyDescent="0.25">
      <c r="B53" s="326"/>
      <c r="C53" s="327"/>
      <c r="D53" s="328"/>
      <c r="E53" s="329"/>
      <c r="F53" s="329"/>
      <c r="G53" s="329"/>
      <c r="H53" s="329"/>
      <c r="I53" s="329"/>
      <c r="J53" s="329"/>
      <c r="K53" s="329"/>
      <c r="L53" s="330"/>
      <c r="O53" s="24"/>
    </row>
    <row r="54" spans="1:16" x14ac:dyDescent="0.25">
      <c r="B54" s="326" t="str">
        <f>IF(Intro!$G$19="English",O54,P54)</f>
        <v>Commentaire 5</v>
      </c>
      <c r="C54" s="327"/>
      <c r="D54" s="328"/>
      <c r="E54" s="329"/>
      <c r="F54" s="329"/>
      <c r="G54" s="329"/>
      <c r="H54" s="329"/>
      <c r="I54" s="329"/>
      <c r="J54" s="329"/>
      <c r="K54" s="329"/>
      <c r="L54" s="330"/>
      <c r="O54" s="24" t="s">
        <v>105</v>
      </c>
      <c r="P54" s="3" t="s">
        <v>106</v>
      </c>
    </row>
    <row r="55" spans="1:16" x14ac:dyDescent="0.25">
      <c r="B55" s="326"/>
      <c r="C55" s="327"/>
      <c r="D55" s="328"/>
      <c r="E55" s="329"/>
      <c r="F55" s="329"/>
      <c r="G55" s="329"/>
      <c r="H55" s="329"/>
      <c r="I55" s="329"/>
      <c r="J55" s="329"/>
      <c r="K55" s="329"/>
      <c r="L55" s="330"/>
      <c r="O55" s="24"/>
    </row>
    <row r="56" spans="1:16" x14ac:dyDescent="0.25">
      <c r="B56" s="326"/>
      <c r="C56" s="327"/>
      <c r="D56" s="328"/>
      <c r="E56" s="329"/>
      <c r="F56" s="329"/>
      <c r="G56" s="329"/>
      <c r="H56" s="329"/>
      <c r="I56" s="329"/>
      <c r="J56" s="329"/>
      <c r="K56" s="329"/>
      <c r="L56" s="330"/>
      <c r="O56" s="24"/>
    </row>
    <row r="57" spans="1:16" x14ac:dyDescent="0.25">
      <c r="B57" s="326"/>
      <c r="C57" s="327"/>
      <c r="D57" s="328"/>
      <c r="E57" s="329"/>
      <c r="F57" s="329"/>
      <c r="G57" s="329"/>
      <c r="H57" s="329"/>
      <c r="I57" s="329"/>
      <c r="J57" s="329"/>
      <c r="K57" s="329"/>
      <c r="L57" s="330"/>
      <c r="O57" s="24"/>
    </row>
    <row r="58" spans="1:16" x14ac:dyDescent="0.25">
      <c r="B58" s="326"/>
      <c r="C58" s="327"/>
      <c r="D58" s="328"/>
      <c r="E58" s="329"/>
      <c r="F58" s="329"/>
      <c r="G58" s="329"/>
      <c r="H58" s="329"/>
      <c r="I58" s="329"/>
      <c r="J58" s="329"/>
      <c r="K58" s="329"/>
      <c r="L58" s="330"/>
      <c r="O58" s="24"/>
    </row>
    <row r="59" spans="1:16" x14ac:dyDescent="0.25">
      <c r="B59" s="326"/>
      <c r="C59" s="327"/>
      <c r="D59" s="328"/>
      <c r="E59" s="329"/>
      <c r="F59" s="329"/>
      <c r="G59" s="329"/>
      <c r="H59" s="329"/>
      <c r="I59" s="329"/>
      <c r="J59" s="329"/>
      <c r="K59" s="329"/>
      <c r="L59" s="330"/>
      <c r="O59" s="24"/>
    </row>
    <row r="60" spans="1:16" x14ac:dyDescent="0.25">
      <c r="B60" s="326"/>
      <c r="C60" s="327"/>
      <c r="D60" s="328"/>
      <c r="E60" s="329"/>
      <c r="F60" s="329"/>
      <c r="G60" s="329"/>
      <c r="H60" s="329"/>
      <c r="I60" s="329"/>
      <c r="J60" s="329"/>
      <c r="K60" s="329"/>
      <c r="L60" s="330"/>
      <c r="O60" s="24"/>
    </row>
    <row r="61" spans="1:16" x14ac:dyDescent="0.25">
      <c r="B61" s="326"/>
      <c r="C61" s="327"/>
      <c r="D61" s="328"/>
      <c r="E61" s="329"/>
      <c r="F61" s="329"/>
      <c r="G61" s="329"/>
      <c r="H61" s="329"/>
      <c r="I61" s="329"/>
      <c r="J61" s="329"/>
      <c r="K61" s="329"/>
      <c r="L61" s="330"/>
      <c r="O61" s="24"/>
    </row>
    <row r="62" spans="1:16" x14ac:dyDescent="0.25">
      <c r="B62" s="326"/>
      <c r="C62" s="327"/>
      <c r="D62" s="328"/>
      <c r="E62" s="329"/>
      <c r="F62" s="329"/>
      <c r="G62" s="329"/>
      <c r="H62" s="329"/>
      <c r="I62" s="329"/>
      <c r="J62" s="329"/>
      <c r="K62" s="329"/>
      <c r="L62" s="330"/>
      <c r="O62" s="24"/>
    </row>
    <row r="63" spans="1:16" x14ac:dyDescent="0.25">
      <c r="B63" s="334"/>
      <c r="C63" s="335"/>
      <c r="D63" s="336"/>
      <c r="E63" s="337"/>
      <c r="F63" s="337"/>
      <c r="G63" s="337"/>
      <c r="H63" s="337"/>
      <c r="I63" s="337"/>
      <c r="J63" s="337"/>
      <c r="K63" s="337"/>
      <c r="L63" s="338"/>
      <c r="O63" s="24"/>
    </row>
    <row r="64" spans="1:16" s="35" customFormat="1" x14ac:dyDescent="0.25">
      <c r="A64" s="52"/>
      <c r="B64" s="16"/>
      <c r="N64" s="53"/>
    </row>
  </sheetData>
  <sheetProtection algorithmName="SHA-512" hashValue="cDCNwCQoU7ujiU0z1Tl2HM1yLyt1w+kJaVSuVRxFKB4RKojRj8OPihow+v9rH8uc9DrfqFGZ5h+nOIE0YQJMCQ==" saltValue="pagPq72IlD8xHqPUq2rlyQ==" spinCount="100000" sheet="1" objects="1" scenarios="1" selectLockedCells="1"/>
  <mergeCells count="22">
    <mergeCell ref="B54:C63"/>
    <mergeCell ref="D54:D63"/>
    <mergeCell ref="E54:L63"/>
    <mergeCell ref="B34:C43"/>
    <mergeCell ref="D34:D43"/>
    <mergeCell ref="E34:L43"/>
    <mergeCell ref="B44:C53"/>
    <mergeCell ref="D44:D53"/>
    <mergeCell ref="E44:L53"/>
    <mergeCell ref="B4:L4"/>
    <mergeCell ref="B5:L5"/>
    <mergeCell ref="B6:L6"/>
    <mergeCell ref="B9:L9"/>
    <mergeCell ref="B11:L11"/>
    <mergeCell ref="B7:L7"/>
    <mergeCell ref="E13:L13"/>
    <mergeCell ref="B14:C23"/>
    <mergeCell ref="D14:D23"/>
    <mergeCell ref="E14:L23"/>
    <mergeCell ref="B24:C33"/>
    <mergeCell ref="D24:D33"/>
    <mergeCell ref="E24:L3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0C9B79A0-FE79-4CC2-BA03-2D1D86201ED6}">
      <formula1>1000</formula1>
    </dataValidation>
  </dataValidations>
  <printOptions horizontalCentered="1"/>
  <pageMargins left="0.25" right="0.25" top="0.75" bottom="0.75" header="0.3" footer="0.3"/>
  <pageSetup scale="76"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24"/>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42578125" style="3" customWidth="1"/>
    <col min="18" max="16384" width="9.42578125" style="3"/>
  </cols>
  <sheetData>
    <row r="1" spans="1:16" x14ac:dyDescent="0.25">
      <c r="O1" s="14" t="s">
        <v>269</v>
      </c>
      <c r="P1" s="14" t="s">
        <v>269</v>
      </c>
    </row>
    <row r="2" spans="1:16" x14ac:dyDescent="0.25">
      <c r="B2" s="15" t="str">
        <f>IF(Intro!$G$19="English",O3,P3)</f>
        <v>PROTÉGÉ</v>
      </c>
      <c r="C2" s="15"/>
      <c r="D2" s="15"/>
      <c r="O2" s="1" t="s">
        <v>69</v>
      </c>
      <c r="P2" s="14" t="s">
        <v>79</v>
      </c>
    </row>
    <row r="3" spans="1:16" x14ac:dyDescent="0.25">
      <c r="B3" s="6"/>
      <c r="C3" s="6"/>
      <c r="D3" s="6"/>
      <c r="O3" s="79" t="s">
        <v>230</v>
      </c>
      <c r="P3" s="79" t="s">
        <v>231</v>
      </c>
    </row>
    <row r="4" spans="1:16" s="1" customFormat="1" ht="14.1" customHeight="1" x14ac:dyDescent="0.25">
      <c r="A4" s="16"/>
      <c r="B4" s="241" t="str">
        <f>Info!B4</f>
        <v>QUESTIONNAIRE À L’INTENTION DES SYNDICATS</v>
      </c>
      <c r="C4" s="242"/>
      <c r="D4" s="242"/>
      <c r="E4" s="242"/>
      <c r="F4" s="242"/>
      <c r="G4" s="242"/>
      <c r="H4" s="242"/>
      <c r="I4" s="242"/>
      <c r="J4" s="242"/>
      <c r="K4" s="242"/>
      <c r="L4" s="243"/>
      <c r="M4" s="10"/>
      <c r="N4" s="10"/>
      <c r="O4" s="9"/>
      <c r="P4" s="9"/>
    </row>
    <row r="5" spans="1:16" s="1" customFormat="1" x14ac:dyDescent="0.25">
      <c r="A5" s="16"/>
      <c r="B5" s="244" t="str">
        <f>Info!B5</f>
        <v>GC-2025-001</v>
      </c>
      <c r="C5" s="245"/>
      <c r="D5" s="245"/>
      <c r="E5" s="245"/>
      <c r="F5" s="245"/>
      <c r="G5" s="245"/>
      <c r="H5" s="245"/>
      <c r="I5" s="245"/>
      <c r="J5" s="245"/>
      <c r="K5" s="245"/>
      <c r="L5" s="246"/>
      <c r="M5" s="10"/>
      <c r="N5" s="10"/>
      <c r="O5" s="9"/>
      <c r="P5" s="9"/>
    </row>
    <row r="6" spans="1:16" s="9" customFormat="1" ht="14.1" customHeight="1" x14ac:dyDescent="0.25">
      <c r="A6" s="16"/>
      <c r="B6" s="244" t="str">
        <f>Info!B6</f>
        <v>PRODUITS DE LÉGUMES</v>
      </c>
      <c r="C6" s="245"/>
      <c r="D6" s="245"/>
      <c r="E6" s="245"/>
      <c r="F6" s="245"/>
      <c r="G6" s="245"/>
      <c r="H6" s="245"/>
      <c r="I6" s="245"/>
      <c r="J6" s="245"/>
      <c r="K6" s="245"/>
      <c r="L6" s="246"/>
      <c r="O6" s="17"/>
      <c r="P6" s="17"/>
    </row>
    <row r="7" spans="1:16" s="9" customFormat="1" x14ac:dyDescent="0.25">
      <c r="A7" s="16"/>
      <c r="B7" s="102"/>
      <c r="C7" s="103"/>
      <c r="D7" s="103"/>
      <c r="E7" s="103"/>
      <c r="F7" s="103"/>
      <c r="G7" s="103"/>
      <c r="H7" s="103"/>
      <c r="I7" s="103"/>
      <c r="J7" s="103"/>
      <c r="K7" s="103"/>
      <c r="L7" s="104"/>
      <c r="O7" s="31"/>
    </row>
    <row r="8" spans="1:16" s="9" customFormat="1" x14ac:dyDescent="0.25">
      <c r="A8" s="16"/>
      <c r="B8" s="347" t="str">
        <f>Public!B8</f>
        <v>Les questions suivantes font référence aux marchandises comme définies dans la description du produit de l'onglet Intro.</v>
      </c>
      <c r="C8" s="348"/>
      <c r="D8" s="348"/>
      <c r="E8" s="348"/>
      <c r="F8" s="348"/>
      <c r="G8" s="348"/>
      <c r="H8" s="348"/>
      <c r="I8" s="348"/>
      <c r="J8" s="348"/>
      <c r="K8" s="348"/>
      <c r="L8" s="349"/>
      <c r="O8" s="17"/>
      <c r="P8" s="17"/>
    </row>
    <row r="9" spans="1:16" s="9" customFormat="1" x14ac:dyDescent="0.25">
      <c r="A9" s="16"/>
      <c r="B9" s="347" t="str">
        <f>Public!B9</f>
        <v>Des informations sur le produit et un glossaire de termes sont disponibles dans l'onglet Info.</v>
      </c>
      <c r="C9" s="348"/>
      <c r="D9" s="348"/>
      <c r="E9" s="348"/>
      <c r="F9" s="348"/>
      <c r="G9" s="348"/>
      <c r="H9" s="348"/>
      <c r="I9" s="348"/>
      <c r="J9" s="348"/>
      <c r="K9" s="348"/>
      <c r="L9" s="349"/>
      <c r="O9" s="17"/>
    </row>
    <row r="10" spans="1:16" s="9" customFormat="1" x14ac:dyDescent="0.25">
      <c r="A10" s="16"/>
      <c r="B10" s="350" t="str">
        <f>IF(Intro!$G$19="English",O10,P10)</f>
        <v xml:space="preserve">Utilisez l'onglet AddPro si vous avez besoin de plus d'espace.
</v>
      </c>
      <c r="C10" s="351"/>
      <c r="D10" s="351"/>
      <c r="E10" s="351"/>
      <c r="F10" s="351"/>
      <c r="G10" s="351"/>
      <c r="H10" s="351"/>
      <c r="I10" s="351"/>
      <c r="J10" s="351"/>
      <c r="K10" s="351"/>
      <c r="L10" s="352"/>
      <c r="O10" s="17" t="s">
        <v>107</v>
      </c>
      <c r="P10" s="17" t="str">
        <f>"Utilisez l'onglet AddPro si vous avez besoin de plus d'espace."&amp;CHAR(10)</f>
        <v xml:space="preserve">Utilisez l'onglet AddPro si vous avez besoin de plus d'espace.
</v>
      </c>
    </row>
    <row r="11" spans="1:16" s="9" customFormat="1" x14ac:dyDescent="0.25">
      <c r="A11" s="16"/>
      <c r="B11" s="353" t="str">
        <f>IF(Intro!$G$19="English",O11,P11)</f>
        <v>Toute information dans ce questionnaire se rapporte aux MARCHANDISES CONGELÉES seulement</v>
      </c>
      <c r="C11" s="354"/>
      <c r="D11" s="354"/>
      <c r="E11" s="354"/>
      <c r="F11" s="354"/>
      <c r="G11" s="354"/>
      <c r="H11" s="354"/>
      <c r="I11" s="354"/>
      <c r="J11" s="354"/>
      <c r="K11" s="354"/>
      <c r="L11" s="355"/>
      <c r="O11" s="165" t="s">
        <v>333</v>
      </c>
      <c r="P11" s="165" t="s">
        <v>334</v>
      </c>
    </row>
    <row r="12" spans="1:16" s="9" customFormat="1" x14ac:dyDescent="0.25">
      <c r="A12" s="16"/>
      <c r="B12" s="18"/>
      <c r="C12" s="18"/>
      <c r="D12" s="18"/>
      <c r="E12" s="19"/>
      <c r="F12" s="19"/>
      <c r="G12" s="19"/>
      <c r="H12" s="19"/>
      <c r="I12" s="19"/>
      <c r="J12" s="19"/>
      <c r="K12" s="19"/>
      <c r="L12" s="19"/>
      <c r="O12" s="17"/>
      <c r="P12" s="17"/>
    </row>
    <row r="13" spans="1:16" x14ac:dyDescent="0.25">
      <c r="B13" s="168" t="str">
        <f>IF(Intro!$G$19="English",O13,P13)</f>
        <v>EMPLOI</v>
      </c>
      <c r="C13" s="169"/>
      <c r="D13" s="169"/>
      <c r="E13" s="169"/>
      <c r="F13" s="169"/>
      <c r="G13" s="169"/>
      <c r="H13" s="169"/>
      <c r="I13" s="169"/>
      <c r="J13" s="169"/>
      <c r="K13" s="169"/>
      <c r="L13" s="170"/>
      <c r="O13" s="77" t="s">
        <v>232</v>
      </c>
      <c r="P13" s="77" t="s">
        <v>233</v>
      </c>
    </row>
    <row r="14" spans="1:16" x14ac:dyDescent="0.25">
      <c r="B14" s="281" t="s">
        <v>21</v>
      </c>
      <c r="C14" s="282"/>
      <c r="D14" s="282"/>
      <c r="E14" s="282"/>
      <c r="F14" s="282"/>
      <c r="G14" s="282"/>
      <c r="H14" s="282"/>
      <c r="I14" s="282"/>
      <c r="J14" s="282"/>
      <c r="K14" s="282"/>
      <c r="L14" s="283"/>
    </row>
    <row r="15" spans="1:16" x14ac:dyDescent="0.25">
      <c r="B15" s="20"/>
      <c r="C15" s="21"/>
      <c r="D15" s="21"/>
      <c r="E15" s="22"/>
      <c r="F15" s="22"/>
      <c r="G15" s="22"/>
      <c r="H15" s="22"/>
      <c r="I15" s="22"/>
      <c r="J15" s="22"/>
      <c r="K15" s="22"/>
      <c r="L15" s="23"/>
    </row>
    <row r="16" spans="1:16" ht="14.25" customHeight="1" x14ac:dyDescent="0.25">
      <c r="B16" s="171" t="str">
        <f>IF(Intro!$G$19="English",O16,P16)</f>
        <v>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v>
      </c>
      <c r="C16" s="172"/>
      <c r="D16" s="172"/>
      <c r="E16" s="172"/>
      <c r="F16" s="172"/>
      <c r="G16" s="172"/>
      <c r="H16" s="172"/>
      <c r="I16" s="172"/>
      <c r="J16" s="172"/>
      <c r="K16" s="172"/>
      <c r="L16" s="173"/>
      <c r="O16" s="105" t="s">
        <v>261</v>
      </c>
      <c r="P16" s="109" t="s">
        <v>268</v>
      </c>
    </row>
    <row r="17" spans="1:16" x14ac:dyDescent="0.25">
      <c r="B17" s="171"/>
      <c r="C17" s="172"/>
      <c r="D17" s="172"/>
      <c r="E17" s="172"/>
      <c r="F17" s="172"/>
      <c r="G17" s="172"/>
      <c r="H17" s="172"/>
      <c r="I17" s="172"/>
      <c r="J17" s="172"/>
      <c r="K17" s="172"/>
      <c r="L17" s="173"/>
      <c r="O17" s="24"/>
      <c r="P17" s="105"/>
    </row>
    <row r="18" spans="1:16" x14ac:dyDescent="0.25">
      <c r="B18" s="37"/>
      <c r="C18" s="38"/>
      <c r="D18" s="21"/>
      <c r="E18" s="22"/>
      <c r="F18" s="22"/>
      <c r="G18" s="22"/>
      <c r="H18" s="22"/>
      <c r="I18" s="22"/>
      <c r="J18" s="22"/>
      <c r="K18" s="22"/>
      <c r="L18" s="23"/>
      <c r="O18" s="24"/>
    </row>
    <row r="19" spans="1:16" x14ac:dyDescent="0.25">
      <c r="B19" s="342" t="str">
        <f>IF(Intro!$G$19="English",O19,P19)</f>
        <v>Nombre d'employés syndiqués impliqués dans le processus de production</v>
      </c>
      <c r="C19" s="276"/>
      <c r="D19" s="276"/>
      <c r="E19" s="276">
        <f>Variables!$B$6</f>
        <v>2023</v>
      </c>
      <c r="F19" s="276">
        <f>E19+1</f>
        <v>2024</v>
      </c>
      <c r="G19" s="276">
        <f>F19+1</f>
        <v>2025</v>
      </c>
      <c r="H19" s="22"/>
      <c r="I19" s="22"/>
      <c r="J19" s="32"/>
      <c r="K19" s="32"/>
      <c r="L19" s="49"/>
      <c r="O19" s="105" t="s">
        <v>262</v>
      </c>
      <c r="P19" s="108" t="s">
        <v>265</v>
      </c>
    </row>
    <row r="20" spans="1:16" x14ac:dyDescent="0.25">
      <c r="B20" s="342"/>
      <c r="C20" s="276"/>
      <c r="D20" s="276"/>
      <c r="E20" s="276"/>
      <c r="F20" s="276"/>
      <c r="G20" s="276"/>
      <c r="H20" s="22"/>
      <c r="I20" s="22"/>
      <c r="J20" s="32"/>
      <c r="K20" s="32"/>
      <c r="L20" s="49"/>
      <c r="O20" s="24"/>
      <c r="P20" s="105"/>
    </row>
    <row r="21" spans="1:16" x14ac:dyDescent="0.25">
      <c r="B21" s="339" t="str">
        <f>IF(Intro!$G$19="English",O21,P21)</f>
        <v>Emploi direct</v>
      </c>
      <c r="C21" s="340"/>
      <c r="D21" s="85" t="s">
        <v>109</v>
      </c>
      <c r="E21" s="86"/>
      <c r="F21" s="86"/>
      <c r="G21" s="86"/>
      <c r="H21" s="22"/>
      <c r="I21" s="22"/>
      <c r="J21" s="32"/>
      <c r="K21" s="32"/>
      <c r="L21" s="49"/>
      <c r="O21" s="3" t="s">
        <v>162</v>
      </c>
      <c r="P21" s="3" t="s">
        <v>28</v>
      </c>
    </row>
    <row r="22" spans="1:16" x14ac:dyDescent="0.25">
      <c r="B22" s="339" t="str">
        <f>IF(Intro!$G$19="English",O22,P22)</f>
        <v>Emploi indirect</v>
      </c>
      <c r="C22" s="341"/>
      <c r="D22" s="85" t="s">
        <v>109</v>
      </c>
      <c r="E22" s="86"/>
      <c r="F22" s="86"/>
      <c r="G22" s="86"/>
      <c r="H22" s="22"/>
      <c r="I22" s="22"/>
      <c r="J22" s="32"/>
      <c r="K22" s="32"/>
      <c r="L22" s="49"/>
      <c r="O22" s="24" t="s">
        <v>183</v>
      </c>
      <c r="P22" s="3" t="s">
        <v>29</v>
      </c>
    </row>
    <row r="23" spans="1:16" s="14" customFormat="1" x14ac:dyDescent="0.25">
      <c r="A23" s="54"/>
      <c r="B23" s="343" t="str">
        <f>IF(Intro!$G$19="English",O23,P23)</f>
        <v>Total</v>
      </c>
      <c r="C23" s="341"/>
      <c r="D23" s="87" t="s">
        <v>109</v>
      </c>
      <c r="E23" s="91">
        <f>E21+E22</f>
        <v>0</v>
      </c>
      <c r="F23" s="91">
        <f>F21+F22</f>
        <v>0</v>
      </c>
      <c r="G23" s="91">
        <f>G21+G22</f>
        <v>0</v>
      </c>
      <c r="H23" s="22"/>
      <c r="I23" s="22"/>
      <c r="J23" s="32"/>
      <c r="K23" s="32"/>
      <c r="L23" s="49"/>
      <c r="O23" s="34" t="s">
        <v>108</v>
      </c>
      <c r="P23" s="34" t="s">
        <v>108</v>
      </c>
    </row>
    <row r="24" spans="1:16" ht="14.1" customHeight="1" x14ac:dyDescent="0.25">
      <c r="B24" s="344" t="str">
        <f>IF(Intro!$G$19="English",O24,P24)</f>
        <v>Total - onglet Public, Question 3</v>
      </c>
      <c r="C24" s="345"/>
      <c r="D24" s="346"/>
      <c r="E24" s="98">
        <f>Public!H72</f>
        <v>0</v>
      </c>
      <c r="F24" s="98">
        <f>Public!I72</f>
        <v>0</v>
      </c>
      <c r="G24" s="98">
        <f>Public!J72</f>
        <v>0</v>
      </c>
      <c r="H24" s="22"/>
      <c r="I24" s="22"/>
      <c r="J24" s="32"/>
      <c r="K24" s="32"/>
      <c r="L24" s="49"/>
      <c r="O24" s="24" t="s">
        <v>256</v>
      </c>
      <c r="P24" s="3" t="s">
        <v>257</v>
      </c>
    </row>
    <row r="25" spans="1:16" x14ac:dyDescent="0.25">
      <c r="B25" s="344" t="str">
        <f>IF(Intro!$G$19="English",O25,P25)</f>
        <v>Différence (corrigez si le résultat n'est pas zéro)</v>
      </c>
      <c r="C25" s="345"/>
      <c r="D25" s="346"/>
      <c r="E25" s="98">
        <f>E23-E24</f>
        <v>0</v>
      </c>
      <c r="F25" s="98">
        <f>F23-F24</f>
        <v>0</v>
      </c>
      <c r="G25" s="98">
        <f>G23-G24</f>
        <v>0</v>
      </c>
      <c r="H25" s="22"/>
      <c r="I25" s="22"/>
      <c r="J25" s="32"/>
      <c r="K25" s="32"/>
      <c r="L25" s="49"/>
      <c r="O25" s="24" t="s">
        <v>255</v>
      </c>
      <c r="P25" s="3" t="s">
        <v>258</v>
      </c>
    </row>
    <row r="26" spans="1:16" x14ac:dyDescent="0.25">
      <c r="B26" s="96"/>
      <c r="C26" s="97"/>
      <c r="D26" s="21"/>
      <c r="E26" s="22"/>
      <c r="F26" s="22"/>
      <c r="G26" s="22"/>
      <c r="H26" s="22"/>
      <c r="I26" s="22"/>
      <c r="J26" s="32"/>
      <c r="K26" s="32"/>
      <c r="L26" s="49"/>
      <c r="O26" s="24"/>
    </row>
    <row r="27" spans="1:16" x14ac:dyDescent="0.25">
      <c r="B27" s="342" t="str">
        <f>IF(Intro!$G$19="English",O27,P27)</f>
        <v>Nombre d'heures travaillées par ces employés</v>
      </c>
      <c r="C27" s="276"/>
      <c r="D27" s="276"/>
      <c r="E27" s="276">
        <f>Variables!$B$6</f>
        <v>2023</v>
      </c>
      <c r="F27" s="276">
        <f>E27+1</f>
        <v>2024</v>
      </c>
      <c r="G27" s="276">
        <f>F27+1</f>
        <v>2025</v>
      </c>
      <c r="H27" s="22"/>
      <c r="I27" s="22"/>
      <c r="J27" s="32"/>
      <c r="K27" s="32"/>
      <c r="L27" s="49"/>
      <c r="O27" s="105" t="s">
        <v>263</v>
      </c>
      <c r="P27" s="108" t="s">
        <v>266</v>
      </c>
    </row>
    <row r="28" spans="1:16" x14ac:dyDescent="0.25">
      <c r="B28" s="342"/>
      <c r="C28" s="276"/>
      <c r="D28" s="276"/>
      <c r="E28" s="276"/>
      <c r="F28" s="276"/>
      <c r="G28" s="276"/>
      <c r="H28" s="22"/>
      <c r="I28" s="22"/>
      <c r="J28" s="32"/>
      <c r="K28" s="32"/>
      <c r="L28" s="49"/>
      <c r="O28" s="24"/>
      <c r="P28" s="105"/>
    </row>
    <row r="29" spans="1:16" x14ac:dyDescent="0.25">
      <c r="B29" s="339" t="str">
        <f>B21</f>
        <v>Emploi direct</v>
      </c>
      <c r="C29" s="341"/>
      <c r="D29" s="85" t="s">
        <v>109</v>
      </c>
      <c r="E29" s="86"/>
      <c r="F29" s="86"/>
      <c r="G29" s="86"/>
      <c r="H29" s="22"/>
      <c r="I29" s="22"/>
      <c r="J29" s="32"/>
      <c r="K29" s="32"/>
      <c r="L29" s="49"/>
    </row>
    <row r="30" spans="1:16" x14ac:dyDescent="0.25">
      <c r="B30" s="339" t="str">
        <f t="shared" ref="B30:B31" si="0">B22</f>
        <v>Emploi indirect</v>
      </c>
      <c r="C30" s="341"/>
      <c r="D30" s="85" t="s">
        <v>109</v>
      </c>
      <c r="E30" s="86"/>
      <c r="F30" s="86"/>
      <c r="G30" s="86"/>
      <c r="H30" s="22"/>
      <c r="I30" s="22"/>
      <c r="J30" s="32"/>
      <c r="K30" s="32"/>
      <c r="L30" s="49"/>
      <c r="O30" s="24"/>
    </row>
    <row r="31" spans="1:16" s="14" customFormat="1" x14ac:dyDescent="0.25">
      <c r="A31" s="54"/>
      <c r="B31" s="343" t="str">
        <f t="shared" si="0"/>
        <v>Total</v>
      </c>
      <c r="C31" s="310"/>
      <c r="D31" s="87" t="s">
        <v>109</v>
      </c>
      <c r="E31" s="91">
        <f>E29+E30</f>
        <v>0</v>
      </c>
      <c r="F31" s="91">
        <f>F29+F30</f>
        <v>0</v>
      </c>
      <c r="G31" s="91">
        <f>G29+G30</f>
        <v>0</v>
      </c>
      <c r="H31" s="22"/>
      <c r="I31" s="22"/>
      <c r="J31" s="32"/>
      <c r="K31" s="32"/>
      <c r="L31" s="49"/>
      <c r="O31" s="34"/>
      <c r="P31" s="34"/>
    </row>
    <row r="32" spans="1:16" x14ac:dyDescent="0.25">
      <c r="B32" s="37"/>
      <c r="C32" s="38"/>
      <c r="D32" s="21"/>
      <c r="E32" s="22"/>
      <c r="F32" s="22"/>
      <c r="G32" s="22"/>
      <c r="H32" s="22"/>
      <c r="I32" s="22"/>
      <c r="J32" s="32"/>
      <c r="K32" s="32"/>
      <c r="L32" s="49"/>
      <c r="O32" s="24"/>
    </row>
    <row r="33" spans="1:16" x14ac:dyDescent="0.25">
      <c r="B33" s="342" t="str">
        <f>IF(Intro!$G$19="English",O33,P33)</f>
        <v>Salaires payés à ces employés</v>
      </c>
      <c r="C33" s="276"/>
      <c r="D33" s="276"/>
      <c r="E33" s="276">
        <f>Variables!$B$6</f>
        <v>2023</v>
      </c>
      <c r="F33" s="276">
        <f>E33+1</f>
        <v>2024</v>
      </c>
      <c r="G33" s="276">
        <f>F33+1</f>
        <v>2025</v>
      </c>
      <c r="H33" s="22"/>
      <c r="I33" s="22"/>
      <c r="J33" s="32"/>
      <c r="K33" s="32"/>
      <c r="L33" s="49"/>
      <c r="O33" s="105" t="s">
        <v>264</v>
      </c>
      <c r="P33" s="108" t="s">
        <v>267</v>
      </c>
    </row>
    <row r="34" spans="1:16" x14ac:dyDescent="0.25">
      <c r="B34" s="342"/>
      <c r="C34" s="276"/>
      <c r="D34" s="276"/>
      <c r="E34" s="276"/>
      <c r="F34" s="276"/>
      <c r="G34" s="276"/>
      <c r="H34" s="22"/>
      <c r="I34" s="22"/>
      <c r="J34" s="32"/>
      <c r="K34" s="32"/>
      <c r="L34" s="49"/>
      <c r="O34" s="24"/>
      <c r="P34" s="24"/>
    </row>
    <row r="35" spans="1:16" ht="29.25" customHeight="1" x14ac:dyDescent="0.25">
      <c r="B35" s="339" t="str">
        <f>IF(Intro!$G$19="English",O35,P35)</f>
        <v>Emploi direct - ventes nationales et ventes à l'exportation</v>
      </c>
      <c r="C35" s="341"/>
      <c r="D35" s="107" t="s">
        <v>182</v>
      </c>
      <c r="E35" s="106"/>
      <c r="F35" s="106"/>
      <c r="G35" s="106"/>
      <c r="H35" s="22"/>
      <c r="I35" s="22"/>
      <c r="J35" s="32"/>
      <c r="K35" s="32"/>
      <c r="L35" s="49"/>
      <c r="O35" s="3" t="s">
        <v>162</v>
      </c>
      <c r="P35" s="3" t="s">
        <v>110</v>
      </c>
    </row>
    <row r="36" spans="1:16" x14ac:dyDescent="0.25">
      <c r="B36" s="339" t="str">
        <f>B22</f>
        <v>Emploi indirect</v>
      </c>
      <c r="C36" s="341"/>
      <c r="D36" s="85" t="s">
        <v>182</v>
      </c>
      <c r="E36" s="86"/>
      <c r="F36" s="86"/>
      <c r="G36" s="86"/>
      <c r="H36" s="22"/>
      <c r="I36" s="22"/>
      <c r="J36" s="32"/>
      <c r="K36" s="32"/>
      <c r="L36" s="49"/>
      <c r="O36" s="24"/>
    </row>
    <row r="37" spans="1:16" s="14" customFormat="1" x14ac:dyDescent="0.25">
      <c r="A37" s="54"/>
      <c r="B37" s="343" t="str">
        <f>B23</f>
        <v>Total</v>
      </c>
      <c r="C37" s="341"/>
      <c r="D37" s="85" t="s">
        <v>182</v>
      </c>
      <c r="E37" s="91">
        <f>E35+E36</f>
        <v>0</v>
      </c>
      <c r="F37" s="91">
        <f t="shared" ref="F37:G37" si="1">F35+F36</f>
        <v>0</v>
      </c>
      <c r="G37" s="91">
        <f t="shared" si="1"/>
        <v>0</v>
      </c>
      <c r="H37" s="22"/>
      <c r="I37" s="22"/>
      <c r="J37" s="32"/>
      <c r="K37" s="32"/>
      <c r="L37" s="49"/>
      <c r="O37" s="34"/>
      <c r="P37" s="34"/>
    </row>
    <row r="38" spans="1:16" x14ac:dyDescent="0.25">
      <c r="B38" s="37"/>
      <c r="C38" s="38"/>
      <c r="D38" s="21"/>
      <c r="E38" s="22"/>
      <c r="F38" s="22"/>
      <c r="G38" s="22"/>
      <c r="H38" s="22"/>
      <c r="I38" s="22"/>
      <c r="J38" s="22"/>
      <c r="K38" s="22"/>
      <c r="L38" s="23"/>
      <c r="O38" s="24"/>
    </row>
    <row r="39" spans="1:16" s="14" customFormat="1" x14ac:dyDescent="0.25">
      <c r="A39" s="13"/>
      <c r="B39" s="278" t="s">
        <v>22</v>
      </c>
      <c r="C39" s="279"/>
      <c r="D39" s="279"/>
      <c r="E39" s="279"/>
      <c r="F39" s="279"/>
      <c r="G39" s="279"/>
      <c r="H39" s="279"/>
      <c r="I39" s="279"/>
      <c r="J39" s="279"/>
      <c r="K39" s="279"/>
      <c r="L39" s="280"/>
      <c r="M39" s="55"/>
      <c r="O39"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P39"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row>
    <row r="40" spans="1:16" x14ac:dyDescent="0.25">
      <c r="B40" s="44"/>
      <c r="C40" s="45"/>
      <c r="D40" s="45"/>
      <c r="E40" s="45"/>
      <c r="F40" s="45"/>
      <c r="G40" s="45"/>
      <c r="H40" s="45"/>
      <c r="I40" s="45"/>
      <c r="J40" s="45"/>
      <c r="K40" s="45"/>
      <c r="L40" s="11"/>
      <c r="O40" s="3" t="s">
        <v>60</v>
      </c>
      <c r="P40" s="3" t="s">
        <v>62</v>
      </c>
    </row>
    <row r="41" spans="1:16" ht="14.25" customHeight="1" x14ac:dyDescent="0.25">
      <c r="B41" s="194" t="str">
        <f>IF(Intro!$G$19="English",O39,P39)</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c r="C41" s="195"/>
      <c r="D41" s="195"/>
      <c r="E41" s="195"/>
      <c r="F41" s="195"/>
      <c r="G41" s="195"/>
      <c r="H41" s="195"/>
      <c r="I41" s="195"/>
      <c r="J41" s="195"/>
      <c r="K41" s="195"/>
      <c r="L41" s="196"/>
      <c r="O41" s="3" t="s">
        <v>111</v>
      </c>
      <c r="P41" s="3" t="s">
        <v>112</v>
      </c>
    </row>
    <row r="42" spans="1:16" x14ac:dyDescent="0.25">
      <c r="B42" s="194"/>
      <c r="C42" s="195"/>
      <c r="D42" s="195"/>
      <c r="E42" s="195"/>
      <c r="F42" s="195"/>
      <c r="G42" s="195"/>
      <c r="H42" s="195"/>
      <c r="I42" s="195"/>
      <c r="J42" s="195"/>
      <c r="K42" s="195"/>
      <c r="L42" s="196"/>
    </row>
    <row r="43" spans="1:16" x14ac:dyDescent="0.25">
      <c r="B43" s="44"/>
      <c r="C43" s="45"/>
      <c r="D43" s="45"/>
      <c r="E43" s="45"/>
      <c r="F43" s="45"/>
      <c r="G43" s="45"/>
      <c r="H43" s="45"/>
      <c r="I43" s="45"/>
      <c r="J43" s="45"/>
      <c r="K43" s="45"/>
      <c r="L43" s="11"/>
      <c r="O43" s="3" t="s">
        <v>135</v>
      </c>
      <c r="P43" s="3" t="s">
        <v>61</v>
      </c>
    </row>
    <row r="44" spans="1:16" x14ac:dyDescent="0.25">
      <c r="A44" s="56"/>
      <c r="B44" s="44"/>
      <c r="C44" s="320" t="str">
        <f>IF(Intro!$G$19="English",O40,P40)</f>
        <v>Année</v>
      </c>
      <c r="D44" s="320" t="str">
        <f>IF(Intro!$G$19="English",O41,P41)</f>
        <v xml:space="preserve">Durée  </v>
      </c>
      <c r="E44" s="371" t="str">
        <f>IF(Intro!$G$19="English",O43,P43)</f>
        <v>Nombre de membres concernés</v>
      </c>
      <c r="F44" s="372"/>
      <c r="G44" s="371" t="str">
        <f>IF(Intro!$G$19="English",O44,P44)</f>
        <v>Raison</v>
      </c>
      <c r="H44" s="375"/>
      <c r="I44" s="375"/>
      <c r="J44" s="375"/>
      <c r="K44" s="375"/>
      <c r="L44" s="376"/>
      <c r="O44" s="24" t="s">
        <v>67</v>
      </c>
      <c r="P44" s="24" t="s">
        <v>63</v>
      </c>
    </row>
    <row r="45" spans="1:16" x14ac:dyDescent="0.25">
      <c r="A45" s="61"/>
      <c r="B45" s="44"/>
      <c r="C45" s="321"/>
      <c r="D45" s="321"/>
      <c r="E45" s="373"/>
      <c r="F45" s="374"/>
      <c r="G45" s="373"/>
      <c r="H45" s="377"/>
      <c r="I45" s="377"/>
      <c r="J45" s="377"/>
      <c r="K45" s="377"/>
      <c r="L45" s="378"/>
      <c r="O45" s="24"/>
      <c r="P45" s="24"/>
    </row>
    <row r="46" spans="1:16" ht="14.25" customHeight="1" x14ac:dyDescent="0.25">
      <c r="B46" s="379" t="str">
        <f>IF(Intro!$G$19="English",O46,P46)</f>
        <v>Événement 1</v>
      </c>
      <c r="C46" s="382"/>
      <c r="D46" s="382"/>
      <c r="E46" s="356"/>
      <c r="F46" s="357"/>
      <c r="G46" s="362"/>
      <c r="H46" s="363"/>
      <c r="I46" s="363"/>
      <c r="J46" s="363"/>
      <c r="K46" s="363"/>
      <c r="L46" s="364"/>
      <c r="O46" s="24" t="s">
        <v>113</v>
      </c>
      <c r="P46" s="24" t="s">
        <v>114</v>
      </c>
    </row>
    <row r="47" spans="1:16" x14ac:dyDescent="0.25">
      <c r="B47" s="380"/>
      <c r="C47" s="383"/>
      <c r="D47" s="383"/>
      <c r="E47" s="358"/>
      <c r="F47" s="359"/>
      <c r="G47" s="365"/>
      <c r="H47" s="366"/>
      <c r="I47" s="366"/>
      <c r="J47" s="366"/>
      <c r="K47" s="366"/>
      <c r="L47" s="367"/>
      <c r="O47" s="24"/>
      <c r="P47" s="24"/>
    </row>
    <row r="48" spans="1:16" x14ac:dyDescent="0.25">
      <c r="B48" s="380"/>
      <c r="C48" s="383"/>
      <c r="D48" s="383"/>
      <c r="E48" s="358"/>
      <c r="F48" s="359"/>
      <c r="G48" s="365"/>
      <c r="H48" s="366"/>
      <c r="I48" s="366"/>
      <c r="J48" s="366"/>
      <c r="K48" s="366"/>
      <c r="L48" s="367"/>
      <c r="O48" s="24"/>
      <c r="P48" s="24"/>
    </row>
    <row r="49" spans="2:16" x14ac:dyDescent="0.25">
      <c r="B49" s="380"/>
      <c r="C49" s="383"/>
      <c r="D49" s="383"/>
      <c r="E49" s="358"/>
      <c r="F49" s="359"/>
      <c r="G49" s="365"/>
      <c r="H49" s="366"/>
      <c r="I49" s="366"/>
      <c r="J49" s="366"/>
      <c r="K49" s="366"/>
      <c r="L49" s="367"/>
      <c r="O49" s="24"/>
      <c r="P49" s="24"/>
    </row>
    <row r="50" spans="2:16" x14ac:dyDescent="0.25">
      <c r="B50" s="380"/>
      <c r="C50" s="383"/>
      <c r="D50" s="383"/>
      <c r="E50" s="358"/>
      <c r="F50" s="359"/>
      <c r="G50" s="365"/>
      <c r="H50" s="366"/>
      <c r="I50" s="366"/>
      <c r="J50" s="366"/>
      <c r="K50" s="366"/>
      <c r="L50" s="367"/>
      <c r="O50" s="24"/>
      <c r="P50" s="24"/>
    </row>
    <row r="51" spans="2:16" x14ac:dyDescent="0.25">
      <c r="B51" s="380"/>
      <c r="C51" s="383"/>
      <c r="D51" s="383"/>
      <c r="E51" s="358"/>
      <c r="F51" s="359"/>
      <c r="G51" s="365"/>
      <c r="H51" s="366"/>
      <c r="I51" s="366"/>
      <c r="J51" s="366"/>
      <c r="K51" s="366"/>
      <c r="L51" s="367"/>
      <c r="O51" s="24"/>
      <c r="P51" s="24"/>
    </row>
    <row r="52" spans="2:16" x14ac:dyDescent="0.25">
      <c r="B52" s="380"/>
      <c r="C52" s="383"/>
      <c r="D52" s="383"/>
      <c r="E52" s="358"/>
      <c r="F52" s="359"/>
      <c r="G52" s="365"/>
      <c r="H52" s="366"/>
      <c r="I52" s="366"/>
      <c r="J52" s="366"/>
      <c r="K52" s="366"/>
      <c r="L52" s="367"/>
      <c r="O52" s="24"/>
      <c r="P52" s="24"/>
    </row>
    <row r="53" spans="2:16" x14ac:dyDescent="0.25">
      <c r="B53" s="380"/>
      <c r="C53" s="383"/>
      <c r="D53" s="383"/>
      <c r="E53" s="358"/>
      <c r="F53" s="359"/>
      <c r="G53" s="365"/>
      <c r="H53" s="366"/>
      <c r="I53" s="366"/>
      <c r="J53" s="366"/>
      <c r="K53" s="366"/>
      <c r="L53" s="367"/>
      <c r="O53" s="24"/>
      <c r="P53" s="24"/>
    </row>
    <row r="54" spans="2:16" x14ac:dyDescent="0.25">
      <c r="B54" s="380"/>
      <c r="C54" s="383"/>
      <c r="D54" s="383"/>
      <c r="E54" s="358"/>
      <c r="F54" s="359"/>
      <c r="G54" s="365"/>
      <c r="H54" s="366"/>
      <c r="I54" s="366"/>
      <c r="J54" s="366"/>
      <c r="K54" s="366"/>
      <c r="L54" s="367"/>
      <c r="O54" s="24"/>
      <c r="P54" s="24"/>
    </row>
    <row r="55" spans="2:16" x14ac:dyDescent="0.25">
      <c r="B55" s="380"/>
      <c r="C55" s="383"/>
      <c r="D55" s="383"/>
      <c r="E55" s="358"/>
      <c r="F55" s="359"/>
      <c r="G55" s="365"/>
      <c r="H55" s="366"/>
      <c r="I55" s="366"/>
      <c r="J55" s="366"/>
      <c r="K55" s="366"/>
      <c r="L55" s="367"/>
      <c r="O55" s="24"/>
      <c r="P55" s="24"/>
    </row>
    <row r="56" spans="2:16" x14ac:dyDescent="0.25">
      <c r="B56" s="380"/>
      <c r="C56" s="383"/>
      <c r="D56" s="383"/>
      <c r="E56" s="358"/>
      <c r="F56" s="359"/>
      <c r="G56" s="365"/>
      <c r="H56" s="366"/>
      <c r="I56" s="366"/>
      <c r="J56" s="366"/>
      <c r="K56" s="366"/>
      <c r="L56" s="367"/>
      <c r="O56" s="24"/>
      <c r="P56" s="24"/>
    </row>
    <row r="57" spans="2:16" x14ac:dyDescent="0.25">
      <c r="B57" s="381"/>
      <c r="C57" s="384"/>
      <c r="D57" s="384"/>
      <c r="E57" s="360"/>
      <c r="F57" s="361"/>
      <c r="G57" s="368"/>
      <c r="H57" s="369"/>
      <c r="I57" s="369"/>
      <c r="J57" s="369"/>
      <c r="K57" s="369"/>
      <c r="L57" s="370"/>
      <c r="O57" s="24"/>
      <c r="P57" s="24"/>
    </row>
    <row r="58" spans="2:16" x14ac:dyDescent="0.25">
      <c r="B58" s="379" t="str">
        <f>IF(Intro!$G$19="English",O58,P58)</f>
        <v>Événement 2</v>
      </c>
      <c r="C58" s="382"/>
      <c r="D58" s="382"/>
      <c r="E58" s="356"/>
      <c r="F58" s="357"/>
      <c r="G58" s="362"/>
      <c r="H58" s="363"/>
      <c r="I58" s="363"/>
      <c r="J58" s="363"/>
      <c r="K58" s="363"/>
      <c r="L58" s="364"/>
      <c r="O58" s="24" t="s">
        <v>115</v>
      </c>
      <c r="P58" s="24" t="s">
        <v>116</v>
      </c>
    </row>
    <row r="59" spans="2:16" x14ac:dyDescent="0.25">
      <c r="B59" s="380"/>
      <c r="C59" s="383"/>
      <c r="D59" s="383"/>
      <c r="E59" s="358"/>
      <c r="F59" s="359"/>
      <c r="G59" s="365"/>
      <c r="H59" s="366"/>
      <c r="I59" s="366"/>
      <c r="J59" s="366"/>
      <c r="K59" s="366"/>
      <c r="L59" s="367"/>
      <c r="O59" s="24"/>
      <c r="P59" s="24"/>
    </row>
    <row r="60" spans="2:16" x14ac:dyDescent="0.25">
      <c r="B60" s="380"/>
      <c r="C60" s="383"/>
      <c r="D60" s="383"/>
      <c r="E60" s="358"/>
      <c r="F60" s="359"/>
      <c r="G60" s="365"/>
      <c r="H60" s="366"/>
      <c r="I60" s="366"/>
      <c r="J60" s="366"/>
      <c r="K60" s="366"/>
      <c r="L60" s="367"/>
      <c r="O60" s="24"/>
      <c r="P60" s="24"/>
    </row>
    <row r="61" spans="2:16" x14ac:dyDescent="0.25">
      <c r="B61" s="380"/>
      <c r="C61" s="383"/>
      <c r="D61" s="383"/>
      <c r="E61" s="358"/>
      <c r="F61" s="359"/>
      <c r="G61" s="365"/>
      <c r="H61" s="366"/>
      <c r="I61" s="366"/>
      <c r="J61" s="366"/>
      <c r="K61" s="366"/>
      <c r="L61" s="367"/>
      <c r="O61" s="24"/>
      <c r="P61" s="24"/>
    </row>
    <row r="62" spans="2:16" x14ac:dyDescent="0.25">
      <c r="B62" s="380"/>
      <c r="C62" s="383"/>
      <c r="D62" s="383"/>
      <c r="E62" s="358"/>
      <c r="F62" s="359"/>
      <c r="G62" s="365"/>
      <c r="H62" s="366"/>
      <c r="I62" s="366"/>
      <c r="J62" s="366"/>
      <c r="K62" s="366"/>
      <c r="L62" s="367"/>
      <c r="O62" s="24"/>
      <c r="P62" s="24"/>
    </row>
    <row r="63" spans="2:16" x14ac:dyDescent="0.25">
      <c r="B63" s="380"/>
      <c r="C63" s="383"/>
      <c r="D63" s="383"/>
      <c r="E63" s="358"/>
      <c r="F63" s="359"/>
      <c r="G63" s="365"/>
      <c r="H63" s="366"/>
      <c r="I63" s="366"/>
      <c r="J63" s="366"/>
      <c r="K63" s="366"/>
      <c r="L63" s="367"/>
      <c r="O63" s="24"/>
      <c r="P63" s="24"/>
    </row>
    <row r="64" spans="2:16" x14ac:dyDescent="0.25">
      <c r="B64" s="380"/>
      <c r="C64" s="383"/>
      <c r="D64" s="383"/>
      <c r="E64" s="358"/>
      <c r="F64" s="359"/>
      <c r="G64" s="365"/>
      <c r="H64" s="366"/>
      <c r="I64" s="366"/>
      <c r="J64" s="366"/>
      <c r="K64" s="366"/>
      <c r="L64" s="367"/>
      <c r="O64" s="24"/>
      <c r="P64" s="24"/>
    </row>
    <row r="65" spans="2:16" x14ac:dyDescent="0.25">
      <c r="B65" s="380"/>
      <c r="C65" s="383"/>
      <c r="D65" s="383"/>
      <c r="E65" s="358"/>
      <c r="F65" s="359"/>
      <c r="G65" s="365"/>
      <c r="H65" s="366"/>
      <c r="I65" s="366"/>
      <c r="J65" s="366"/>
      <c r="K65" s="366"/>
      <c r="L65" s="367"/>
      <c r="O65" s="24"/>
      <c r="P65" s="24"/>
    </row>
    <row r="66" spans="2:16" x14ac:dyDescent="0.25">
      <c r="B66" s="380"/>
      <c r="C66" s="383"/>
      <c r="D66" s="383"/>
      <c r="E66" s="358"/>
      <c r="F66" s="359"/>
      <c r="G66" s="365"/>
      <c r="H66" s="366"/>
      <c r="I66" s="366"/>
      <c r="J66" s="366"/>
      <c r="K66" s="366"/>
      <c r="L66" s="367"/>
      <c r="O66" s="24"/>
      <c r="P66" s="24"/>
    </row>
    <row r="67" spans="2:16" x14ac:dyDescent="0.25">
      <c r="B67" s="380"/>
      <c r="C67" s="383"/>
      <c r="D67" s="383"/>
      <c r="E67" s="358"/>
      <c r="F67" s="359"/>
      <c r="G67" s="365"/>
      <c r="H67" s="366"/>
      <c r="I67" s="366"/>
      <c r="J67" s="366"/>
      <c r="K67" s="366"/>
      <c r="L67" s="367"/>
      <c r="O67" s="24"/>
      <c r="P67" s="24"/>
    </row>
    <row r="68" spans="2:16" x14ac:dyDescent="0.25">
      <c r="B68" s="380"/>
      <c r="C68" s="383"/>
      <c r="D68" s="383"/>
      <c r="E68" s="358"/>
      <c r="F68" s="359"/>
      <c r="G68" s="365"/>
      <c r="H68" s="366"/>
      <c r="I68" s="366"/>
      <c r="J68" s="366"/>
      <c r="K68" s="366"/>
      <c r="L68" s="367"/>
      <c r="O68" s="24"/>
      <c r="P68" s="24"/>
    </row>
    <row r="69" spans="2:16" x14ac:dyDescent="0.25">
      <c r="B69" s="381"/>
      <c r="C69" s="384"/>
      <c r="D69" s="384"/>
      <c r="E69" s="360"/>
      <c r="F69" s="361"/>
      <c r="G69" s="368"/>
      <c r="H69" s="369"/>
      <c r="I69" s="369"/>
      <c r="J69" s="369"/>
      <c r="K69" s="369"/>
      <c r="L69" s="370"/>
      <c r="O69" s="24"/>
      <c r="P69" s="24"/>
    </row>
    <row r="70" spans="2:16" x14ac:dyDescent="0.25">
      <c r="B70" s="379" t="str">
        <f>IF(Intro!$G$19="English",O70,P70)</f>
        <v>Événement 3</v>
      </c>
      <c r="C70" s="382"/>
      <c r="D70" s="382"/>
      <c r="E70" s="356"/>
      <c r="F70" s="357"/>
      <c r="G70" s="362"/>
      <c r="H70" s="363"/>
      <c r="I70" s="363"/>
      <c r="J70" s="363"/>
      <c r="K70" s="363"/>
      <c r="L70" s="364"/>
      <c r="O70" s="24" t="s">
        <v>117</v>
      </c>
      <c r="P70" s="24" t="s">
        <v>118</v>
      </c>
    </row>
    <row r="71" spans="2:16" x14ac:dyDescent="0.25">
      <c r="B71" s="380"/>
      <c r="C71" s="383"/>
      <c r="D71" s="383"/>
      <c r="E71" s="358"/>
      <c r="F71" s="359"/>
      <c r="G71" s="365"/>
      <c r="H71" s="366"/>
      <c r="I71" s="366"/>
      <c r="J71" s="366"/>
      <c r="K71" s="366"/>
      <c r="L71" s="367"/>
      <c r="O71" s="24"/>
      <c r="P71" s="24"/>
    </row>
    <row r="72" spans="2:16" x14ac:dyDescent="0.25">
      <c r="B72" s="380"/>
      <c r="C72" s="383"/>
      <c r="D72" s="383"/>
      <c r="E72" s="358"/>
      <c r="F72" s="359"/>
      <c r="G72" s="365"/>
      <c r="H72" s="366"/>
      <c r="I72" s="366"/>
      <c r="J72" s="366"/>
      <c r="K72" s="366"/>
      <c r="L72" s="367"/>
      <c r="O72" s="24"/>
      <c r="P72" s="24"/>
    </row>
    <row r="73" spans="2:16" x14ac:dyDescent="0.25">
      <c r="B73" s="380"/>
      <c r="C73" s="383"/>
      <c r="D73" s="383"/>
      <c r="E73" s="358"/>
      <c r="F73" s="359"/>
      <c r="G73" s="365"/>
      <c r="H73" s="366"/>
      <c r="I73" s="366"/>
      <c r="J73" s="366"/>
      <c r="K73" s="366"/>
      <c r="L73" s="367"/>
      <c r="O73" s="24"/>
      <c r="P73" s="24"/>
    </row>
    <row r="74" spans="2:16" x14ac:dyDescent="0.25">
      <c r="B74" s="380"/>
      <c r="C74" s="383"/>
      <c r="D74" s="383"/>
      <c r="E74" s="358"/>
      <c r="F74" s="359"/>
      <c r="G74" s="365"/>
      <c r="H74" s="366"/>
      <c r="I74" s="366"/>
      <c r="J74" s="366"/>
      <c r="K74" s="366"/>
      <c r="L74" s="367"/>
      <c r="O74" s="24"/>
      <c r="P74" s="24"/>
    </row>
    <row r="75" spans="2:16" x14ac:dyDescent="0.25">
      <c r="B75" s="380"/>
      <c r="C75" s="383"/>
      <c r="D75" s="383"/>
      <c r="E75" s="358"/>
      <c r="F75" s="359"/>
      <c r="G75" s="365"/>
      <c r="H75" s="366"/>
      <c r="I75" s="366"/>
      <c r="J75" s="366"/>
      <c r="K75" s="366"/>
      <c r="L75" s="367"/>
      <c r="O75" s="24"/>
      <c r="P75" s="24"/>
    </row>
    <row r="76" spans="2:16" x14ac:dyDescent="0.25">
      <c r="B76" s="380"/>
      <c r="C76" s="383"/>
      <c r="D76" s="383"/>
      <c r="E76" s="358"/>
      <c r="F76" s="359"/>
      <c r="G76" s="365"/>
      <c r="H76" s="366"/>
      <c r="I76" s="366"/>
      <c r="J76" s="366"/>
      <c r="K76" s="366"/>
      <c r="L76" s="367"/>
      <c r="O76" s="24"/>
      <c r="P76" s="24"/>
    </row>
    <row r="77" spans="2:16" x14ac:dyDescent="0.25">
      <c r="B77" s="380"/>
      <c r="C77" s="383"/>
      <c r="D77" s="383"/>
      <c r="E77" s="358"/>
      <c r="F77" s="359"/>
      <c r="G77" s="365"/>
      <c r="H77" s="366"/>
      <c r="I77" s="366"/>
      <c r="J77" s="366"/>
      <c r="K77" s="366"/>
      <c r="L77" s="367"/>
      <c r="O77" s="24"/>
      <c r="P77" s="24"/>
    </row>
    <row r="78" spans="2:16" x14ac:dyDescent="0.25">
      <c r="B78" s="380"/>
      <c r="C78" s="383"/>
      <c r="D78" s="383"/>
      <c r="E78" s="358"/>
      <c r="F78" s="359"/>
      <c r="G78" s="365"/>
      <c r="H78" s="366"/>
      <c r="I78" s="366"/>
      <c r="J78" s="366"/>
      <c r="K78" s="366"/>
      <c r="L78" s="367"/>
      <c r="O78" s="24"/>
      <c r="P78" s="24"/>
    </row>
    <row r="79" spans="2:16" x14ac:dyDescent="0.25">
      <c r="B79" s="380"/>
      <c r="C79" s="383"/>
      <c r="D79" s="383"/>
      <c r="E79" s="358"/>
      <c r="F79" s="359"/>
      <c r="G79" s="365"/>
      <c r="H79" s="366"/>
      <c r="I79" s="366"/>
      <c r="J79" s="366"/>
      <c r="K79" s="366"/>
      <c r="L79" s="367"/>
      <c r="O79" s="24"/>
      <c r="P79" s="24"/>
    </row>
    <row r="80" spans="2:16" x14ac:dyDescent="0.25">
      <c r="B80" s="380"/>
      <c r="C80" s="383"/>
      <c r="D80" s="383"/>
      <c r="E80" s="358"/>
      <c r="F80" s="359"/>
      <c r="G80" s="365"/>
      <c r="H80" s="366"/>
      <c r="I80" s="366"/>
      <c r="J80" s="366"/>
      <c r="K80" s="366"/>
      <c r="L80" s="367"/>
      <c r="O80" s="24"/>
      <c r="P80" s="24"/>
    </row>
    <row r="81" spans="2:16" x14ac:dyDescent="0.25">
      <c r="B81" s="381"/>
      <c r="C81" s="384"/>
      <c r="D81" s="384"/>
      <c r="E81" s="360"/>
      <c r="F81" s="361"/>
      <c r="G81" s="368"/>
      <c r="H81" s="369"/>
      <c r="I81" s="369"/>
      <c r="J81" s="369"/>
      <c r="K81" s="369"/>
      <c r="L81" s="370"/>
      <c r="O81" s="24"/>
      <c r="P81" s="24"/>
    </row>
    <row r="82" spans="2:16" x14ac:dyDescent="0.25">
      <c r="B82" s="379" t="str">
        <f>IF(Intro!$G$19="English",O82,P82)</f>
        <v>Événement 4</v>
      </c>
      <c r="C82" s="382"/>
      <c r="D82" s="382"/>
      <c r="E82" s="356"/>
      <c r="F82" s="357"/>
      <c r="G82" s="362"/>
      <c r="H82" s="363"/>
      <c r="I82" s="363"/>
      <c r="J82" s="363"/>
      <c r="K82" s="363"/>
      <c r="L82" s="364"/>
      <c r="O82" s="24" t="s">
        <v>119</v>
      </c>
      <c r="P82" s="24" t="s">
        <v>120</v>
      </c>
    </row>
    <row r="83" spans="2:16" x14ac:dyDescent="0.25">
      <c r="B83" s="380"/>
      <c r="C83" s="383"/>
      <c r="D83" s="383"/>
      <c r="E83" s="358"/>
      <c r="F83" s="359"/>
      <c r="G83" s="365"/>
      <c r="H83" s="366"/>
      <c r="I83" s="366"/>
      <c r="J83" s="366"/>
      <c r="K83" s="366"/>
      <c r="L83" s="367"/>
      <c r="O83" s="24"/>
      <c r="P83" s="24"/>
    </row>
    <row r="84" spans="2:16" x14ac:dyDescent="0.25">
      <c r="B84" s="380"/>
      <c r="C84" s="383"/>
      <c r="D84" s="383"/>
      <c r="E84" s="358"/>
      <c r="F84" s="359"/>
      <c r="G84" s="365"/>
      <c r="H84" s="366"/>
      <c r="I84" s="366"/>
      <c r="J84" s="366"/>
      <c r="K84" s="366"/>
      <c r="L84" s="367"/>
      <c r="O84" s="24"/>
      <c r="P84" s="24"/>
    </row>
    <row r="85" spans="2:16" x14ac:dyDescent="0.25">
      <c r="B85" s="380"/>
      <c r="C85" s="383"/>
      <c r="D85" s="383"/>
      <c r="E85" s="358"/>
      <c r="F85" s="359"/>
      <c r="G85" s="365"/>
      <c r="H85" s="366"/>
      <c r="I85" s="366"/>
      <c r="J85" s="366"/>
      <c r="K85" s="366"/>
      <c r="L85" s="367"/>
      <c r="O85" s="24"/>
      <c r="P85" s="24"/>
    </row>
    <row r="86" spans="2:16" x14ac:dyDescent="0.25">
      <c r="B86" s="380"/>
      <c r="C86" s="383"/>
      <c r="D86" s="383"/>
      <c r="E86" s="358"/>
      <c r="F86" s="359"/>
      <c r="G86" s="365"/>
      <c r="H86" s="366"/>
      <c r="I86" s="366"/>
      <c r="J86" s="366"/>
      <c r="K86" s="366"/>
      <c r="L86" s="367"/>
      <c r="O86" s="24"/>
      <c r="P86" s="24"/>
    </row>
    <row r="87" spans="2:16" x14ac:dyDescent="0.25">
      <c r="B87" s="380"/>
      <c r="C87" s="383"/>
      <c r="D87" s="383"/>
      <c r="E87" s="358"/>
      <c r="F87" s="359"/>
      <c r="G87" s="365"/>
      <c r="H87" s="366"/>
      <c r="I87" s="366"/>
      <c r="J87" s="366"/>
      <c r="K87" s="366"/>
      <c r="L87" s="367"/>
      <c r="O87" s="24"/>
      <c r="P87" s="24"/>
    </row>
    <row r="88" spans="2:16" x14ac:dyDescent="0.25">
      <c r="B88" s="380"/>
      <c r="C88" s="383"/>
      <c r="D88" s="383"/>
      <c r="E88" s="358"/>
      <c r="F88" s="359"/>
      <c r="G88" s="365"/>
      <c r="H88" s="366"/>
      <c r="I88" s="366"/>
      <c r="J88" s="366"/>
      <c r="K88" s="366"/>
      <c r="L88" s="367"/>
      <c r="O88" s="24"/>
      <c r="P88" s="24"/>
    </row>
    <row r="89" spans="2:16" x14ac:dyDescent="0.25">
      <c r="B89" s="380"/>
      <c r="C89" s="383"/>
      <c r="D89" s="383"/>
      <c r="E89" s="358"/>
      <c r="F89" s="359"/>
      <c r="G89" s="365"/>
      <c r="H89" s="366"/>
      <c r="I89" s="366"/>
      <c r="J89" s="366"/>
      <c r="K89" s="366"/>
      <c r="L89" s="367"/>
      <c r="O89" s="24"/>
      <c r="P89" s="24"/>
    </row>
    <row r="90" spans="2:16" x14ac:dyDescent="0.25">
      <c r="B90" s="380"/>
      <c r="C90" s="383"/>
      <c r="D90" s="383"/>
      <c r="E90" s="358"/>
      <c r="F90" s="359"/>
      <c r="G90" s="365"/>
      <c r="H90" s="366"/>
      <c r="I90" s="366"/>
      <c r="J90" s="366"/>
      <c r="K90" s="366"/>
      <c r="L90" s="367"/>
      <c r="O90" s="24"/>
      <c r="P90" s="24"/>
    </row>
    <row r="91" spans="2:16" x14ac:dyDescent="0.25">
      <c r="B91" s="380"/>
      <c r="C91" s="383"/>
      <c r="D91" s="383"/>
      <c r="E91" s="358"/>
      <c r="F91" s="359"/>
      <c r="G91" s="365"/>
      <c r="H91" s="366"/>
      <c r="I91" s="366"/>
      <c r="J91" s="366"/>
      <c r="K91" s="366"/>
      <c r="L91" s="367"/>
      <c r="O91" s="24"/>
      <c r="P91" s="24"/>
    </row>
    <row r="92" spans="2:16" x14ac:dyDescent="0.25">
      <c r="B92" s="380"/>
      <c r="C92" s="383"/>
      <c r="D92" s="383"/>
      <c r="E92" s="358"/>
      <c r="F92" s="359"/>
      <c r="G92" s="365"/>
      <c r="H92" s="366"/>
      <c r="I92" s="366"/>
      <c r="J92" s="366"/>
      <c r="K92" s="366"/>
      <c r="L92" s="367"/>
      <c r="O92" s="24"/>
      <c r="P92" s="24"/>
    </row>
    <row r="93" spans="2:16" x14ac:dyDescent="0.25">
      <c r="B93" s="381"/>
      <c r="C93" s="384"/>
      <c r="D93" s="384"/>
      <c r="E93" s="360"/>
      <c r="F93" s="361"/>
      <c r="G93" s="368"/>
      <c r="H93" s="369"/>
      <c r="I93" s="369"/>
      <c r="J93" s="369"/>
      <c r="K93" s="369"/>
      <c r="L93" s="370"/>
      <c r="O93" s="24"/>
      <c r="P93" s="24"/>
    </row>
    <row r="94" spans="2:16" x14ac:dyDescent="0.25">
      <c r="B94" s="379" t="str">
        <f>IF(Intro!$G$19="English",O94,P94)</f>
        <v>Événement 5</v>
      </c>
      <c r="C94" s="382"/>
      <c r="D94" s="382"/>
      <c r="E94" s="356"/>
      <c r="F94" s="357"/>
      <c r="G94" s="362"/>
      <c r="H94" s="363"/>
      <c r="I94" s="363"/>
      <c r="J94" s="363"/>
      <c r="K94" s="363"/>
      <c r="L94" s="364"/>
      <c r="O94" s="24" t="s">
        <v>121</v>
      </c>
      <c r="P94" s="24" t="s">
        <v>122</v>
      </c>
    </row>
    <row r="95" spans="2:16" x14ac:dyDescent="0.25">
      <c r="B95" s="380"/>
      <c r="C95" s="383"/>
      <c r="D95" s="383"/>
      <c r="E95" s="358"/>
      <c r="F95" s="359"/>
      <c r="G95" s="365"/>
      <c r="H95" s="366"/>
      <c r="I95" s="366"/>
      <c r="J95" s="366"/>
      <c r="K95" s="366"/>
      <c r="L95" s="367"/>
      <c r="O95" s="24"/>
      <c r="P95" s="24"/>
    </row>
    <row r="96" spans="2:16" x14ac:dyDescent="0.25">
      <c r="B96" s="380"/>
      <c r="C96" s="383"/>
      <c r="D96" s="383"/>
      <c r="E96" s="358"/>
      <c r="F96" s="359"/>
      <c r="G96" s="365"/>
      <c r="H96" s="366"/>
      <c r="I96" s="366"/>
      <c r="J96" s="366"/>
      <c r="K96" s="366"/>
      <c r="L96" s="367"/>
      <c r="O96" s="24"/>
      <c r="P96" s="24"/>
    </row>
    <row r="97" spans="2:16" x14ac:dyDescent="0.25">
      <c r="B97" s="380"/>
      <c r="C97" s="383"/>
      <c r="D97" s="383"/>
      <c r="E97" s="358"/>
      <c r="F97" s="359"/>
      <c r="G97" s="365"/>
      <c r="H97" s="366"/>
      <c r="I97" s="366"/>
      <c r="J97" s="366"/>
      <c r="K97" s="366"/>
      <c r="L97" s="367"/>
      <c r="O97" s="24"/>
      <c r="P97" s="24"/>
    </row>
    <row r="98" spans="2:16" x14ac:dyDescent="0.25">
      <c r="B98" s="380"/>
      <c r="C98" s="383"/>
      <c r="D98" s="383"/>
      <c r="E98" s="358"/>
      <c r="F98" s="359"/>
      <c r="G98" s="365"/>
      <c r="H98" s="366"/>
      <c r="I98" s="366"/>
      <c r="J98" s="366"/>
      <c r="K98" s="366"/>
      <c r="L98" s="367"/>
      <c r="O98" s="24"/>
      <c r="P98" s="24"/>
    </row>
    <row r="99" spans="2:16" x14ac:dyDescent="0.25">
      <c r="B99" s="380"/>
      <c r="C99" s="383"/>
      <c r="D99" s="383"/>
      <c r="E99" s="358"/>
      <c r="F99" s="359"/>
      <c r="G99" s="365"/>
      <c r="H99" s="366"/>
      <c r="I99" s="366"/>
      <c r="J99" s="366"/>
      <c r="K99" s="366"/>
      <c r="L99" s="367"/>
      <c r="O99" s="24"/>
      <c r="P99" s="24"/>
    </row>
    <row r="100" spans="2:16" x14ac:dyDescent="0.25">
      <c r="B100" s="380"/>
      <c r="C100" s="383"/>
      <c r="D100" s="383"/>
      <c r="E100" s="358"/>
      <c r="F100" s="359"/>
      <c r="G100" s="365"/>
      <c r="H100" s="366"/>
      <c r="I100" s="366"/>
      <c r="J100" s="366"/>
      <c r="K100" s="366"/>
      <c r="L100" s="367"/>
      <c r="O100" s="24"/>
      <c r="P100" s="24"/>
    </row>
    <row r="101" spans="2:16" x14ac:dyDescent="0.25">
      <c r="B101" s="380"/>
      <c r="C101" s="383"/>
      <c r="D101" s="383"/>
      <c r="E101" s="358"/>
      <c r="F101" s="359"/>
      <c r="G101" s="365"/>
      <c r="H101" s="366"/>
      <c r="I101" s="366"/>
      <c r="J101" s="366"/>
      <c r="K101" s="366"/>
      <c r="L101" s="367"/>
      <c r="O101" s="24"/>
      <c r="P101" s="24"/>
    </row>
    <row r="102" spans="2:16" x14ac:dyDescent="0.25">
      <c r="B102" s="380"/>
      <c r="C102" s="383"/>
      <c r="D102" s="383"/>
      <c r="E102" s="358"/>
      <c r="F102" s="359"/>
      <c r="G102" s="365"/>
      <c r="H102" s="366"/>
      <c r="I102" s="366"/>
      <c r="J102" s="366"/>
      <c r="K102" s="366"/>
      <c r="L102" s="367"/>
      <c r="O102" s="24"/>
      <c r="P102" s="24"/>
    </row>
    <row r="103" spans="2:16" x14ac:dyDescent="0.25">
      <c r="B103" s="380"/>
      <c r="C103" s="383"/>
      <c r="D103" s="383"/>
      <c r="E103" s="358"/>
      <c r="F103" s="359"/>
      <c r="G103" s="365"/>
      <c r="H103" s="366"/>
      <c r="I103" s="366"/>
      <c r="J103" s="366"/>
      <c r="K103" s="366"/>
      <c r="L103" s="367"/>
      <c r="O103" s="24"/>
      <c r="P103" s="24"/>
    </row>
    <row r="104" spans="2:16" x14ac:dyDescent="0.25">
      <c r="B104" s="380"/>
      <c r="C104" s="383"/>
      <c r="D104" s="383"/>
      <c r="E104" s="358"/>
      <c r="F104" s="359"/>
      <c r="G104" s="365"/>
      <c r="H104" s="366"/>
      <c r="I104" s="366"/>
      <c r="J104" s="366"/>
      <c r="K104" s="366"/>
      <c r="L104" s="367"/>
    </row>
    <row r="105" spans="2:16" x14ac:dyDescent="0.25">
      <c r="B105" s="381"/>
      <c r="C105" s="384"/>
      <c r="D105" s="384"/>
      <c r="E105" s="360"/>
      <c r="F105" s="361"/>
      <c r="G105" s="368"/>
      <c r="H105" s="369"/>
      <c r="I105" s="369"/>
      <c r="J105" s="369"/>
      <c r="K105" s="369"/>
      <c r="L105" s="370"/>
    </row>
    <row r="121" spans="1:14" s="35" customFormat="1" x14ac:dyDescent="0.25">
      <c r="A121" s="52"/>
      <c r="B121" s="16"/>
      <c r="C121" s="16"/>
      <c r="N121" s="53"/>
    </row>
    <row r="122" spans="1:14" s="35" customFormat="1" x14ac:dyDescent="0.25">
      <c r="A122" s="52"/>
      <c r="B122" s="16"/>
      <c r="C122" s="16"/>
      <c r="N122" s="53"/>
    </row>
    <row r="123" spans="1:14" s="35" customFormat="1" x14ac:dyDescent="0.25">
      <c r="A123" s="52"/>
      <c r="B123" s="16"/>
      <c r="C123" s="16"/>
      <c r="N123" s="53"/>
    </row>
    <row r="124" spans="1:14" s="35" customFormat="1" x14ac:dyDescent="0.25">
      <c r="A124" s="52"/>
      <c r="B124" s="16"/>
      <c r="C124" s="16"/>
      <c r="N124" s="53"/>
    </row>
  </sheetData>
  <sheetProtection algorithmName="SHA-512" hashValue="kXzoQGGGsZRaSvsXNxMOcPjIj5+vGYtpzJM50qDt8EzsDCSH4GVAXq8C0ACoi79L17PlJqmUmAaM+7FS34n7VQ==" saltValue="GjBb7GooIgHJ7olRz0SFBg==" spinCount="100000" sheet="1" objects="1" scenarios="1" selectLockedCells="1"/>
  <mergeCells count="64">
    <mergeCell ref="E27:E28"/>
    <mergeCell ref="F27:F28"/>
    <mergeCell ref="G27:G28"/>
    <mergeCell ref="B29:C29"/>
    <mergeCell ref="B30:C30"/>
    <mergeCell ref="E94:F105"/>
    <mergeCell ref="G94:L105"/>
    <mergeCell ref="B82:B93"/>
    <mergeCell ref="C82:C93"/>
    <mergeCell ref="D82:D93"/>
    <mergeCell ref="E82:F93"/>
    <mergeCell ref="G82:L93"/>
    <mergeCell ref="B94:B105"/>
    <mergeCell ref="C94:C105"/>
    <mergeCell ref="D94:D105"/>
    <mergeCell ref="B37:C37"/>
    <mergeCell ref="B46:B57"/>
    <mergeCell ref="E58:F69"/>
    <mergeCell ref="G58:L69"/>
    <mergeCell ref="B31:C31"/>
    <mergeCell ref="C46:C57"/>
    <mergeCell ref="D46:D57"/>
    <mergeCell ref="B39:L39"/>
    <mergeCell ref="B36:C36"/>
    <mergeCell ref="E46:F57"/>
    <mergeCell ref="E70:F81"/>
    <mergeCell ref="G70:L81"/>
    <mergeCell ref="B41:L42"/>
    <mergeCell ref="C44:C45"/>
    <mergeCell ref="D44:D45"/>
    <mergeCell ref="E44:F45"/>
    <mergeCell ref="G44:L45"/>
    <mergeCell ref="B70:B81"/>
    <mergeCell ref="C70:C81"/>
    <mergeCell ref="D70:D81"/>
    <mergeCell ref="G46:L57"/>
    <mergeCell ref="B58:B69"/>
    <mergeCell ref="C58:C69"/>
    <mergeCell ref="D58:D69"/>
    <mergeCell ref="B4:L4"/>
    <mergeCell ref="B5:L5"/>
    <mergeCell ref="B6:L6"/>
    <mergeCell ref="B13:L13"/>
    <mergeCell ref="B14:L14"/>
    <mergeCell ref="B8:L8"/>
    <mergeCell ref="B9:L9"/>
    <mergeCell ref="B10:L10"/>
    <mergeCell ref="B11:L11"/>
    <mergeCell ref="B16:L17"/>
    <mergeCell ref="B21:C21"/>
    <mergeCell ref="B22:C22"/>
    <mergeCell ref="B35:C35"/>
    <mergeCell ref="E33:E34"/>
    <mergeCell ref="F33:F34"/>
    <mergeCell ref="G33:G34"/>
    <mergeCell ref="B19:D20"/>
    <mergeCell ref="E19:E20"/>
    <mergeCell ref="F19:F20"/>
    <mergeCell ref="G19:G20"/>
    <mergeCell ref="B23:C23"/>
    <mergeCell ref="B27:D28"/>
    <mergeCell ref="B24:D24"/>
    <mergeCell ref="B25:D25"/>
    <mergeCell ref="B33:D34"/>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94 G46:G50 G96:G97 G58 G61:G62 G70 G85:G86 G82 G73:G74"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31:G31 E23:G25 E37:G37" xr:uid="{102DFA18-B4AE-4543-8974-ABA606ED0B79}">
      <formula1>1000</formula1>
    </dataValidation>
    <dataValidation allowBlank="1" showInputMessage="1" showErrorMessage="1" sqref="C46:F105" xr:uid="{5AB9F473-D567-49E0-A9C8-732FB1632029}"/>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9:G30 E21:G22 E35:G36" xr:uid="{4851EA40-25A8-4B2C-B3D9-6DA2B83BCE95}">
      <formula1>0</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57"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4"/>
  <sheetViews>
    <sheetView showGridLines="0" zoomScaleNormal="100" workbookViewId="0"/>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5" width="27.42578125" style="3" hidden="1" customWidth="1"/>
    <col min="16" max="16" width="26.5703125" style="3" hidden="1" customWidth="1"/>
    <col min="17" max="17" width="9.42578125" style="3" customWidth="1"/>
    <col min="18" max="16384" width="9.42578125" style="3"/>
  </cols>
  <sheetData>
    <row r="1" spans="1:16" x14ac:dyDescent="0.25">
      <c r="O1" s="14" t="s">
        <v>269</v>
      </c>
      <c r="P1" s="14" t="s">
        <v>269</v>
      </c>
    </row>
    <row r="2" spans="1:16" x14ac:dyDescent="0.25">
      <c r="B2" s="15" t="str">
        <f>Pro!B2</f>
        <v>PROTÉGÉ</v>
      </c>
      <c r="C2" s="15"/>
      <c r="O2" s="1" t="s">
        <v>69</v>
      </c>
      <c r="P2" s="14" t="s">
        <v>79</v>
      </c>
    </row>
    <row r="3" spans="1:16" x14ac:dyDescent="0.25">
      <c r="B3" s="6"/>
      <c r="C3" s="6"/>
      <c r="O3" s="1"/>
      <c r="P3" s="1"/>
    </row>
    <row r="4" spans="1:16" s="1" customFormat="1" ht="14.1" customHeight="1" x14ac:dyDescent="0.25">
      <c r="A4" s="16"/>
      <c r="B4" s="241" t="str">
        <f>Info!B4</f>
        <v>QUESTIONNAIRE À L’INTENTION DES SYNDICATS</v>
      </c>
      <c r="C4" s="242"/>
      <c r="D4" s="242"/>
      <c r="E4" s="242"/>
      <c r="F4" s="242"/>
      <c r="G4" s="242"/>
      <c r="H4" s="242"/>
      <c r="I4" s="242"/>
      <c r="J4" s="242"/>
      <c r="K4" s="242"/>
      <c r="L4" s="243"/>
      <c r="M4" s="10"/>
      <c r="N4" s="10"/>
      <c r="O4" s="9"/>
      <c r="P4" s="9"/>
    </row>
    <row r="5" spans="1:16" s="1" customFormat="1" x14ac:dyDescent="0.25">
      <c r="A5" s="16"/>
      <c r="B5" s="244" t="str">
        <f>Info!B5</f>
        <v>GC-2025-001</v>
      </c>
      <c r="C5" s="245"/>
      <c r="D5" s="245"/>
      <c r="E5" s="245"/>
      <c r="F5" s="245"/>
      <c r="G5" s="245"/>
      <c r="H5" s="245"/>
      <c r="I5" s="245"/>
      <c r="J5" s="245"/>
      <c r="K5" s="245"/>
      <c r="L5" s="246"/>
      <c r="M5" s="10"/>
      <c r="N5" s="10"/>
      <c r="O5" s="9"/>
      <c r="P5" s="9"/>
    </row>
    <row r="6" spans="1:16" s="9" customFormat="1" ht="14.1" customHeight="1" x14ac:dyDescent="0.25">
      <c r="A6" s="16"/>
      <c r="B6" s="247" t="str">
        <f>Info!B6</f>
        <v>PRODUITS DE LÉGUMES</v>
      </c>
      <c r="C6" s="248"/>
      <c r="D6" s="248"/>
      <c r="E6" s="248"/>
      <c r="F6" s="248"/>
      <c r="G6" s="248"/>
      <c r="H6" s="248"/>
      <c r="I6" s="248"/>
      <c r="J6" s="248"/>
      <c r="K6" s="248"/>
      <c r="L6" s="249"/>
      <c r="O6" s="17"/>
      <c r="P6" s="17"/>
    </row>
    <row r="7" spans="1:16" s="9" customFormat="1" ht="14.1" customHeight="1" x14ac:dyDescent="0.25">
      <c r="A7" s="16"/>
      <c r="B7" s="331" t="str">
        <f>IF(Intro!$G$19="English",O7,P7)</f>
        <v>Toute information dans ce questionnaire se rapporte aux MARCHANDISES CONGELÉES seulement</v>
      </c>
      <c r="C7" s="332"/>
      <c r="D7" s="332"/>
      <c r="E7" s="332"/>
      <c r="F7" s="332"/>
      <c r="G7" s="332"/>
      <c r="H7" s="332"/>
      <c r="I7" s="332"/>
      <c r="J7" s="332"/>
      <c r="K7" s="332"/>
      <c r="L7" s="333"/>
      <c r="O7" s="165" t="s">
        <v>333</v>
      </c>
      <c r="P7" s="165" t="s">
        <v>334</v>
      </c>
    </row>
    <row r="8" spans="1:16" s="9" customFormat="1" x14ac:dyDescent="0.25">
      <c r="A8" s="16"/>
      <c r="B8" s="18"/>
      <c r="C8" s="18"/>
      <c r="D8" s="19"/>
      <c r="E8" s="19"/>
      <c r="F8" s="19"/>
      <c r="G8" s="19"/>
      <c r="H8" s="19"/>
      <c r="I8" s="19"/>
      <c r="J8" s="19"/>
      <c r="K8" s="19"/>
      <c r="L8" s="19"/>
      <c r="O8" s="17"/>
      <c r="P8" s="17"/>
    </row>
    <row r="9" spans="1:16" x14ac:dyDescent="0.25">
      <c r="B9" s="168" t="str">
        <f>IF(Intro!$G$19="English",O9,P9)</f>
        <v>COMMENTAIRES PROTÉGÉS</v>
      </c>
      <c r="C9" s="169"/>
      <c r="D9" s="169"/>
      <c r="E9" s="169"/>
      <c r="F9" s="169"/>
      <c r="G9" s="169"/>
      <c r="H9" s="169"/>
      <c r="I9" s="169"/>
      <c r="J9" s="169"/>
      <c r="K9" s="169"/>
      <c r="L9" s="170"/>
      <c r="O9" s="3" t="s">
        <v>64</v>
      </c>
      <c r="P9" s="3" t="s">
        <v>173</v>
      </c>
    </row>
    <row r="10" spans="1:16" x14ac:dyDescent="0.25">
      <c r="B10" s="20"/>
      <c r="C10" s="21"/>
      <c r="D10" s="22"/>
      <c r="E10" s="22"/>
      <c r="F10" s="22"/>
      <c r="G10" s="22"/>
      <c r="H10" s="22"/>
      <c r="I10" s="22"/>
      <c r="J10" s="22"/>
      <c r="K10" s="22"/>
      <c r="L10" s="23"/>
    </row>
    <row r="11" spans="1:16" x14ac:dyDescent="0.25">
      <c r="B11" s="194" t="str">
        <f>AddPub!B11</f>
        <v>Si votre entreprise désire ajouter des commentaires concernant vos réponses, vous les inscrivez ici. Indiquez à quelle question se rapportent vos commentaires.</v>
      </c>
      <c r="C11" s="195"/>
      <c r="D11" s="195"/>
      <c r="E11" s="195"/>
      <c r="F11" s="195"/>
      <c r="G11" s="195"/>
      <c r="H11" s="195"/>
      <c r="I11" s="195"/>
      <c r="J11" s="195"/>
      <c r="K11" s="195"/>
      <c r="L11" s="196"/>
      <c r="O11" s="24"/>
    </row>
    <row r="12" spans="1:16" x14ac:dyDescent="0.25">
      <c r="B12" s="37"/>
      <c r="C12" s="21"/>
      <c r="D12" s="22"/>
      <c r="E12" s="22"/>
      <c r="F12" s="22"/>
      <c r="G12" s="22"/>
      <c r="H12" s="22"/>
      <c r="I12" s="22"/>
      <c r="J12" s="22"/>
      <c r="K12" s="22"/>
      <c r="L12" s="23"/>
      <c r="O12" s="24"/>
    </row>
    <row r="13" spans="1:16" x14ac:dyDescent="0.25">
      <c r="B13" s="80"/>
      <c r="C13" s="21"/>
      <c r="D13" s="90" t="str">
        <f>AddPub!D13</f>
        <v>Onglet et question</v>
      </c>
      <c r="E13" s="324" t="str">
        <f>AddPub!E13</f>
        <v>Commentaires</v>
      </c>
      <c r="F13" s="324"/>
      <c r="G13" s="324"/>
      <c r="H13" s="324"/>
      <c r="I13" s="324"/>
      <c r="J13" s="324"/>
      <c r="K13" s="324"/>
      <c r="L13" s="325"/>
      <c r="O13" s="24"/>
    </row>
    <row r="14" spans="1:16" x14ac:dyDescent="0.25">
      <c r="B14" s="326" t="str">
        <f>AddPub!B14</f>
        <v>Commentaire 1</v>
      </c>
      <c r="C14" s="327"/>
      <c r="D14" s="328"/>
      <c r="E14" s="329"/>
      <c r="F14" s="329"/>
      <c r="G14" s="329"/>
      <c r="H14" s="329"/>
      <c r="I14" s="329"/>
      <c r="J14" s="329"/>
      <c r="K14" s="329"/>
      <c r="L14" s="330"/>
      <c r="O14" s="24"/>
    </row>
    <row r="15" spans="1:16" x14ac:dyDescent="0.25">
      <c r="B15" s="326"/>
      <c r="C15" s="327"/>
      <c r="D15" s="328"/>
      <c r="E15" s="329"/>
      <c r="F15" s="329"/>
      <c r="G15" s="329"/>
      <c r="H15" s="329"/>
      <c r="I15" s="329"/>
      <c r="J15" s="329"/>
      <c r="K15" s="329"/>
      <c r="L15" s="330"/>
      <c r="O15" s="24"/>
    </row>
    <row r="16" spans="1:16" x14ac:dyDescent="0.25">
      <c r="B16" s="326"/>
      <c r="C16" s="327"/>
      <c r="D16" s="328"/>
      <c r="E16" s="329"/>
      <c r="F16" s="329"/>
      <c r="G16" s="329"/>
      <c r="H16" s="329"/>
      <c r="I16" s="329"/>
      <c r="J16" s="329"/>
      <c r="K16" s="329"/>
      <c r="L16" s="330"/>
      <c r="O16" s="24"/>
    </row>
    <row r="17" spans="2:16" x14ac:dyDescent="0.25">
      <c r="B17" s="326"/>
      <c r="C17" s="327"/>
      <c r="D17" s="328"/>
      <c r="E17" s="329"/>
      <c r="F17" s="329"/>
      <c r="G17" s="329"/>
      <c r="H17" s="329"/>
      <c r="I17" s="329"/>
      <c r="J17" s="329"/>
      <c r="K17" s="329"/>
      <c r="L17" s="330"/>
      <c r="O17" s="24"/>
    </row>
    <row r="18" spans="2:16" x14ac:dyDescent="0.25">
      <c r="B18" s="326"/>
      <c r="C18" s="327"/>
      <c r="D18" s="328"/>
      <c r="E18" s="329"/>
      <c r="F18" s="329"/>
      <c r="G18" s="329"/>
      <c r="H18" s="329"/>
      <c r="I18" s="329"/>
      <c r="J18" s="329"/>
      <c r="K18" s="329"/>
      <c r="L18" s="330"/>
      <c r="O18" s="24"/>
    </row>
    <row r="19" spans="2:16" x14ac:dyDescent="0.25">
      <c r="B19" s="326"/>
      <c r="C19" s="327"/>
      <c r="D19" s="328"/>
      <c r="E19" s="329"/>
      <c r="F19" s="329"/>
      <c r="G19" s="329"/>
      <c r="H19" s="329"/>
      <c r="I19" s="329"/>
      <c r="J19" s="329"/>
      <c r="K19" s="329"/>
      <c r="L19" s="330"/>
      <c r="O19" s="24"/>
    </row>
    <row r="20" spans="2:16" x14ac:dyDescent="0.25">
      <c r="B20" s="326"/>
      <c r="C20" s="327"/>
      <c r="D20" s="328"/>
      <c r="E20" s="329"/>
      <c r="F20" s="329"/>
      <c r="G20" s="329"/>
      <c r="H20" s="329"/>
      <c r="I20" s="329"/>
      <c r="J20" s="329"/>
      <c r="K20" s="329"/>
      <c r="L20" s="330"/>
      <c r="O20" s="24"/>
    </row>
    <row r="21" spans="2:16" x14ac:dyDescent="0.25">
      <c r="B21" s="326"/>
      <c r="C21" s="327"/>
      <c r="D21" s="328"/>
      <c r="E21" s="329"/>
      <c r="F21" s="329"/>
      <c r="G21" s="329"/>
      <c r="H21" s="329"/>
      <c r="I21" s="329"/>
      <c r="J21" s="329"/>
      <c r="K21" s="329"/>
      <c r="L21" s="330"/>
      <c r="O21" s="24"/>
    </row>
    <row r="22" spans="2:16" x14ac:dyDescent="0.25">
      <c r="B22" s="326"/>
      <c r="C22" s="327"/>
      <c r="D22" s="328"/>
      <c r="E22" s="329"/>
      <c r="F22" s="329"/>
      <c r="G22" s="329"/>
      <c r="H22" s="329"/>
      <c r="I22" s="329"/>
      <c r="J22" s="329"/>
      <c r="K22" s="329"/>
      <c r="L22" s="330"/>
      <c r="O22" s="24"/>
    </row>
    <row r="23" spans="2:16" x14ac:dyDescent="0.25">
      <c r="B23" s="326"/>
      <c r="C23" s="327"/>
      <c r="D23" s="328"/>
      <c r="E23" s="329"/>
      <c r="F23" s="329"/>
      <c r="G23" s="329"/>
      <c r="H23" s="329"/>
      <c r="I23" s="329"/>
      <c r="J23" s="329"/>
      <c r="K23" s="329"/>
      <c r="L23" s="330"/>
      <c r="O23" s="24"/>
    </row>
    <row r="24" spans="2:16" x14ac:dyDescent="0.25">
      <c r="B24" s="326" t="str">
        <f>AddPub!B24</f>
        <v>Commentaire 2</v>
      </c>
      <c r="C24" s="327"/>
      <c r="D24" s="328"/>
      <c r="E24" s="329"/>
      <c r="F24" s="329"/>
      <c r="G24" s="329"/>
      <c r="H24" s="329"/>
      <c r="I24" s="329"/>
      <c r="J24" s="329"/>
      <c r="K24" s="329"/>
      <c r="L24" s="330"/>
      <c r="O24" s="24"/>
    </row>
    <row r="25" spans="2:16" x14ac:dyDescent="0.25">
      <c r="B25" s="326"/>
      <c r="C25" s="327"/>
      <c r="D25" s="328"/>
      <c r="E25" s="329"/>
      <c r="F25" s="329"/>
      <c r="G25" s="329"/>
      <c r="H25" s="329"/>
      <c r="I25" s="329"/>
      <c r="J25" s="329"/>
      <c r="K25" s="329"/>
      <c r="L25" s="330"/>
    </row>
    <row r="26" spans="2:16" x14ac:dyDescent="0.25">
      <c r="B26" s="326"/>
      <c r="C26" s="327"/>
      <c r="D26" s="328"/>
      <c r="E26" s="329"/>
      <c r="F26" s="329"/>
      <c r="G26" s="329"/>
      <c r="H26" s="329"/>
      <c r="I26" s="329"/>
      <c r="J26" s="329"/>
      <c r="K26" s="329"/>
      <c r="L26" s="330"/>
    </row>
    <row r="27" spans="2:16" x14ac:dyDescent="0.25">
      <c r="B27" s="326"/>
      <c r="C27" s="327"/>
      <c r="D27" s="328"/>
      <c r="E27" s="329"/>
      <c r="F27" s="329"/>
      <c r="G27" s="329"/>
      <c r="H27" s="329"/>
      <c r="I27" s="329"/>
      <c r="J27" s="329"/>
      <c r="K27" s="329"/>
      <c r="L27" s="330"/>
      <c r="O27" s="24"/>
    </row>
    <row r="28" spans="2:16" x14ac:dyDescent="0.25">
      <c r="B28" s="326"/>
      <c r="C28" s="327"/>
      <c r="D28" s="328"/>
      <c r="E28" s="329"/>
      <c r="F28" s="329"/>
      <c r="G28" s="329"/>
      <c r="H28" s="329"/>
      <c r="I28" s="329"/>
      <c r="J28" s="329"/>
      <c r="K28" s="329"/>
      <c r="L28" s="330"/>
      <c r="O28" s="24"/>
    </row>
    <row r="29" spans="2:16" x14ac:dyDescent="0.25">
      <c r="B29" s="326"/>
      <c r="C29" s="327"/>
      <c r="D29" s="328"/>
      <c r="E29" s="329"/>
      <c r="F29" s="329"/>
      <c r="G29" s="329"/>
      <c r="H29" s="329"/>
      <c r="I29" s="329"/>
      <c r="J29" s="329"/>
      <c r="K29" s="329"/>
      <c r="L29" s="330"/>
    </row>
    <row r="30" spans="2:16" x14ac:dyDescent="0.25">
      <c r="B30" s="326"/>
      <c r="C30" s="327"/>
      <c r="D30" s="328"/>
      <c r="E30" s="329"/>
      <c r="F30" s="329"/>
      <c r="G30" s="329"/>
      <c r="H30" s="329"/>
      <c r="I30" s="329"/>
      <c r="J30" s="329"/>
      <c r="K30" s="329"/>
      <c r="L30" s="330"/>
      <c r="O30" s="35"/>
      <c r="P30" s="35"/>
    </row>
    <row r="31" spans="2:16" x14ac:dyDescent="0.25">
      <c r="B31" s="326"/>
      <c r="C31" s="327"/>
      <c r="D31" s="328"/>
      <c r="E31" s="329"/>
      <c r="F31" s="329"/>
      <c r="G31" s="329"/>
      <c r="H31" s="329"/>
      <c r="I31" s="329"/>
      <c r="J31" s="329"/>
      <c r="K31" s="329"/>
      <c r="L31" s="330"/>
      <c r="O31" s="24"/>
    </row>
    <row r="32" spans="2:16" x14ac:dyDescent="0.25">
      <c r="B32" s="326"/>
      <c r="C32" s="327"/>
      <c r="D32" s="328"/>
      <c r="E32" s="329"/>
      <c r="F32" s="329"/>
      <c r="G32" s="329"/>
      <c r="H32" s="329"/>
      <c r="I32" s="329"/>
      <c r="J32" s="329"/>
      <c r="K32" s="329"/>
      <c r="L32" s="330"/>
      <c r="O32" s="24"/>
    </row>
    <row r="33" spans="2:15" x14ac:dyDescent="0.25">
      <c r="B33" s="326"/>
      <c r="C33" s="327"/>
      <c r="D33" s="328"/>
      <c r="E33" s="329"/>
      <c r="F33" s="329"/>
      <c r="G33" s="329"/>
      <c r="H33" s="329"/>
      <c r="I33" s="329"/>
      <c r="J33" s="329"/>
      <c r="K33" s="329"/>
      <c r="L33" s="330"/>
      <c r="O33" s="24"/>
    </row>
    <row r="34" spans="2:15" x14ac:dyDescent="0.25">
      <c r="B34" s="326" t="str">
        <f>AddPub!B34</f>
        <v>Commentaire 3</v>
      </c>
      <c r="C34" s="327"/>
      <c r="D34" s="328"/>
      <c r="E34" s="329"/>
      <c r="F34" s="329"/>
      <c r="G34" s="329"/>
      <c r="H34" s="329"/>
      <c r="I34" s="329"/>
      <c r="J34" s="329"/>
      <c r="K34" s="329"/>
      <c r="L34" s="330"/>
      <c r="O34" s="24"/>
    </row>
    <row r="35" spans="2:15" x14ac:dyDescent="0.25">
      <c r="B35" s="326"/>
      <c r="C35" s="327"/>
      <c r="D35" s="328"/>
      <c r="E35" s="329"/>
      <c r="F35" s="329"/>
      <c r="G35" s="329"/>
      <c r="H35" s="329"/>
      <c r="I35" s="329"/>
      <c r="J35" s="329"/>
      <c r="K35" s="329"/>
      <c r="L35" s="330"/>
      <c r="O35" s="24"/>
    </row>
    <row r="36" spans="2:15" x14ac:dyDescent="0.25">
      <c r="B36" s="326"/>
      <c r="C36" s="327"/>
      <c r="D36" s="328"/>
      <c r="E36" s="329"/>
      <c r="F36" s="329"/>
      <c r="G36" s="329"/>
      <c r="H36" s="329"/>
      <c r="I36" s="329"/>
      <c r="J36" s="329"/>
      <c r="K36" s="329"/>
      <c r="L36" s="330"/>
      <c r="O36" s="24"/>
    </row>
    <row r="37" spans="2:15" x14ac:dyDescent="0.25">
      <c r="B37" s="326"/>
      <c r="C37" s="327"/>
      <c r="D37" s="328"/>
      <c r="E37" s="329"/>
      <c r="F37" s="329"/>
      <c r="G37" s="329"/>
      <c r="H37" s="329"/>
      <c r="I37" s="329"/>
      <c r="J37" s="329"/>
      <c r="K37" s="329"/>
      <c r="L37" s="330"/>
      <c r="O37" s="24"/>
    </row>
    <row r="38" spans="2:15" x14ac:dyDescent="0.25">
      <c r="B38" s="326"/>
      <c r="C38" s="327"/>
      <c r="D38" s="328"/>
      <c r="E38" s="329"/>
      <c r="F38" s="329"/>
      <c r="G38" s="329"/>
      <c r="H38" s="329"/>
      <c r="I38" s="329"/>
      <c r="J38" s="329"/>
      <c r="K38" s="329"/>
      <c r="L38" s="330"/>
      <c r="O38" s="24"/>
    </row>
    <row r="39" spans="2:15" x14ac:dyDescent="0.25">
      <c r="B39" s="326"/>
      <c r="C39" s="327"/>
      <c r="D39" s="328"/>
      <c r="E39" s="329"/>
      <c r="F39" s="329"/>
      <c r="G39" s="329"/>
      <c r="H39" s="329"/>
      <c r="I39" s="329"/>
      <c r="J39" s="329"/>
      <c r="K39" s="329"/>
      <c r="L39" s="330"/>
      <c r="O39" s="24"/>
    </row>
    <row r="40" spans="2:15" x14ac:dyDescent="0.25">
      <c r="B40" s="326"/>
      <c r="C40" s="327"/>
      <c r="D40" s="328"/>
      <c r="E40" s="329"/>
      <c r="F40" s="329"/>
      <c r="G40" s="329"/>
      <c r="H40" s="329"/>
      <c r="I40" s="329"/>
      <c r="J40" s="329"/>
      <c r="K40" s="329"/>
      <c r="L40" s="330"/>
      <c r="O40" s="24"/>
    </row>
    <row r="41" spans="2:15" x14ac:dyDescent="0.25">
      <c r="B41" s="326"/>
      <c r="C41" s="327"/>
      <c r="D41" s="328"/>
      <c r="E41" s="329"/>
      <c r="F41" s="329"/>
      <c r="G41" s="329"/>
      <c r="H41" s="329"/>
      <c r="I41" s="329"/>
      <c r="J41" s="329"/>
      <c r="K41" s="329"/>
      <c r="L41" s="330"/>
      <c r="O41" s="24"/>
    </row>
    <row r="42" spans="2:15" x14ac:dyDescent="0.25">
      <c r="B42" s="326"/>
      <c r="C42" s="327"/>
      <c r="D42" s="328"/>
      <c r="E42" s="329"/>
      <c r="F42" s="329"/>
      <c r="G42" s="329"/>
      <c r="H42" s="329"/>
      <c r="I42" s="329"/>
      <c r="J42" s="329"/>
      <c r="K42" s="329"/>
      <c r="L42" s="330"/>
      <c r="O42" s="24"/>
    </row>
    <row r="43" spans="2:15" x14ac:dyDescent="0.25">
      <c r="B43" s="326"/>
      <c r="C43" s="327"/>
      <c r="D43" s="328"/>
      <c r="E43" s="329"/>
      <c r="F43" s="329"/>
      <c r="G43" s="329"/>
      <c r="H43" s="329"/>
      <c r="I43" s="329"/>
      <c r="J43" s="329"/>
      <c r="K43" s="329"/>
      <c r="L43" s="330"/>
      <c r="O43" s="24"/>
    </row>
    <row r="44" spans="2:15" x14ac:dyDescent="0.25">
      <c r="B44" s="326" t="str">
        <f>AddPub!B44</f>
        <v>Commentaire 4</v>
      </c>
      <c r="C44" s="327"/>
      <c r="D44" s="328"/>
      <c r="E44" s="329"/>
      <c r="F44" s="329"/>
      <c r="G44" s="329"/>
      <c r="H44" s="329"/>
      <c r="I44" s="329"/>
      <c r="J44" s="329"/>
      <c r="K44" s="329"/>
      <c r="L44" s="330"/>
      <c r="O44" s="24"/>
    </row>
    <row r="45" spans="2:15" x14ac:dyDescent="0.25">
      <c r="B45" s="326"/>
      <c r="C45" s="327"/>
      <c r="D45" s="328"/>
      <c r="E45" s="329"/>
      <c r="F45" s="329"/>
      <c r="G45" s="329"/>
      <c r="H45" s="329"/>
      <c r="I45" s="329"/>
      <c r="J45" s="329"/>
      <c r="K45" s="329"/>
      <c r="L45" s="330"/>
      <c r="O45" s="24"/>
    </row>
    <row r="46" spans="2:15" x14ac:dyDescent="0.25">
      <c r="B46" s="326"/>
      <c r="C46" s="327"/>
      <c r="D46" s="328"/>
      <c r="E46" s="329"/>
      <c r="F46" s="329"/>
      <c r="G46" s="329"/>
      <c r="H46" s="329"/>
      <c r="I46" s="329"/>
      <c r="J46" s="329"/>
      <c r="K46" s="329"/>
      <c r="L46" s="330"/>
      <c r="O46" s="24"/>
    </row>
    <row r="47" spans="2:15" x14ac:dyDescent="0.25">
      <c r="B47" s="326"/>
      <c r="C47" s="327"/>
      <c r="D47" s="328"/>
      <c r="E47" s="329"/>
      <c r="F47" s="329"/>
      <c r="G47" s="329"/>
      <c r="H47" s="329"/>
      <c r="I47" s="329"/>
      <c r="J47" s="329"/>
      <c r="K47" s="329"/>
      <c r="L47" s="330"/>
      <c r="O47" s="24"/>
    </row>
    <row r="48" spans="2:15" x14ac:dyDescent="0.25">
      <c r="B48" s="326"/>
      <c r="C48" s="327"/>
      <c r="D48" s="328"/>
      <c r="E48" s="329"/>
      <c r="F48" s="329"/>
      <c r="G48" s="329"/>
      <c r="H48" s="329"/>
      <c r="I48" s="329"/>
      <c r="J48" s="329"/>
      <c r="K48" s="329"/>
      <c r="L48" s="330"/>
      <c r="O48" s="24"/>
    </row>
    <row r="49" spans="1:15" x14ac:dyDescent="0.25">
      <c r="B49" s="326"/>
      <c r="C49" s="327"/>
      <c r="D49" s="328"/>
      <c r="E49" s="329"/>
      <c r="F49" s="329"/>
      <c r="G49" s="329"/>
      <c r="H49" s="329"/>
      <c r="I49" s="329"/>
      <c r="J49" s="329"/>
      <c r="K49" s="329"/>
      <c r="L49" s="330"/>
      <c r="O49" s="24"/>
    </row>
    <row r="50" spans="1:15" x14ac:dyDescent="0.25">
      <c r="B50" s="326"/>
      <c r="C50" s="327"/>
      <c r="D50" s="328"/>
      <c r="E50" s="329"/>
      <c r="F50" s="329"/>
      <c r="G50" s="329"/>
      <c r="H50" s="329"/>
      <c r="I50" s="329"/>
      <c r="J50" s="329"/>
      <c r="K50" s="329"/>
      <c r="L50" s="330"/>
      <c r="O50" s="24"/>
    </row>
    <row r="51" spans="1:15" x14ac:dyDescent="0.25">
      <c r="B51" s="326"/>
      <c r="C51" s="327"/>
      <c r="D51" s="328"/>
      <c r="E51" s="329"/>
      <c r="F51" s="329"/>
      <c r="G51" s="329"/>
      <c r="H51" s="329"/>
      <c r="I51" s="329"/>
      <c r="J51" s="329"/>
      <c r="K51" s="329"/>
      <c r="L51" s="330"/>
      <c r="O51" s="24"/>
    </row>
    <row r="52" spans="1:15" x14ac:dyDescent="0.25">
      <c r="B52" s="326"/>
      <c r="C52" s="327"/>
      <c r="D52" s="328"/>
      <c r="E52" s="329"/>
      <c r="F52" s="329"/>
      <c r="G52" s="329"/>
      <c r="H52" s="329"/>
      <c r="I52" s="329"/>
      <c r="J52" s="329"/>
      <c r="K52" s="329"/>
      <c r="L52" s="330"/>
      <c r="O52" s="24"/>
    </row>
    <row r="53" spans="1:15" x14ac:dyDescent="0.25">
      <c r="B53" s="326"/>
      <c r="C53" s="327"/>
      <c r="D53" s="328"/>
      <c r="E53" s="329"/>
      <c r="F53" s="329"/>
      <c r="G53" s="329"/>
      <c r="H53" s="329"/>
      <c r="I53" s="329"/>
      <c r="J53" s="329"/>
      <c r="K53" s="329"/>
      <c r="L53" s="330"/>
      <c r="O53" s="24"/>
    </row>
    <row r="54" spans="1:15" x14ac:dyDescent="0.25">
      <c r="B54" s="326" t="str">
        <f>AddPub!B54</f>
        <v>Commentaire 5</v>
      </c>
      <c r="C54" s="327"/>
      <c r="D54" s="328"/>
      <c r="E54" s="329"/>
      <c r="F54" s="329"/>
      <c r="G54" s="329"/>
      <c r="H54" s="329"/>
      <c r="I54" s="329"/>
      <c r="J54" s="329"/>
      <c r="K54" s="329"/>
      <c r="L54" s="330"/>
      <c r="O54" s="24"/>
    </row>
    <row r="55" spans="1:15" x14ac:dyDescent="0.25">
      <c r="B55" s="326"/>
      <c r="C55" s="327"/>
      <c r="D55" s="328"/>
      <c r="E55" s="329"/>
      <c r="F55" s="329"/>
      <c r="G55" s="329"/>
      <c r="H55" s="329"/>
      <c r="I55" s="329"/>
      <c r="J55" s="329"/>
      <c r="K55" s="329"/>
      <c r="L55" s="330"/>
      <c r="O55" s="24"/>
    </row>
    <row r="56" spans="1:15" x14ac:dyDescent="0.25">
      <c r="B56" s="326"/>
      <c r="C56" s="327"/>
      <c r="D56" s="328"/>
      <c r="E56" s="329"/>
      <c r="F56" s="329"/>
      <c r="G56" s="329"/>
      <c r="H56" s="329"/>
      <c r="I56" s="329"/>
      <c r="J56" s="329"/>
      <c r="K56" s="329"/>
      <c r="L56" s="330"/>
      <c r="O56" s="24"/>
    </row>
    <row r="57" spans="1:15" x14ac:dyDescent="0.25">
      <c r="B57" s="326"/>
      <c r="C57" s="327"/>
      <c r="D57" s="328"/>
      <c r="E57" s="329"/>
      <c r="F57" s="329"/>
      <c r="G57" s="329"/>
      <c r="H57" s="329"/>
      <c r="I57" s="329"/>
      <c r="J57" s="329"/>
      <c r="K57" s="329"/>
      <c r="L57" s="330"/>
      <c r="O57" s="24"/>
    </row>
    <row r="58" spans="1:15" x14ac:dyDescent="0.25">
      <c r="B58" s="326"/>
      <c r="C58" s="327"/>
      <c r="D58" s="328"/>
      <c r="E58" s="329"/>
      <c r="F58" s="329"/>
      <c r="G58" s="329"/>
      <c r="H58" s="329"/>
      <c r="I58" s="329"/>
      <c r="J58" s="329"/>
      <c r="K58" s="329"/>
      <c r="L58" s="330"/>
      <c r="O58" s="24"/>
    </row>
    <row r="59" spans="1:15" x14ac:dyDescent="0.25">
      <c r="B59" s="326"/>
      <c r="C59" s="327"/>
      <c r="D59" s="328"/>
      <c r="E59" s="329"/>
      <c r="F59" s="329"/>
      <c r="G59" s="329"/>
      <c r="H59" s="329"/>
      <c r="I59" s="329"/>
      <c r="J59" s="329"/>
      <c r="K59" s="329"/>
      <c r="L59" s="330"/>
      <c r="O59" s="24"/>
    </row>
    <row r="60" spans="1:15" x14ac:dyDescent="0.25">
      <c r="B60" s="326"/>
      <c r="C60" s="327"/>
      <c r="D60" s="328"/>
      <c r="E60" s="329"/>
      <c r="F60" s="329"/>
      <c r="G60" s="329"/>
      <c r="H60" s="329"/>
      <c r="I60" s="329"/>
      <c r="J60" s="329"/>
      <c r="K60" s="329"/>
      <c r="L60" s="330"/>
      <c r="O60" s="24"/>
    </row>
    <row r="61" spans="1:15" x14ac:dyDescent="0.25">
      <c r="B61" s="326"/>
      <c r="C61" s="327"/>
      <c r="D61" s="328"/>
      <c r="E61" s="329"/>
      <c r="F61" s="329"/>
      <c r="G61" s="329"/>
      <c r="H61" s="329"/>
      <c r="I61" s="329"/>
      <c r="J61" s="329"/>
      <c r="K61" s="329"/>
      <c r="L61" s="330"/>
      <c r="O61" s="24"/>
    </row>
    <row r="62" spans="1:15" x14ac:dyDescent="0.25">
      <c r="B62" s="326"/>
      <c r="C62" s="327"/>
      <c r="D62" s="328"/>
      <c r="E62" s="329"/>
      <c r="F62" s="329"/>
      <c r="G62" s="329"/>
      <c r="H62" s="329"/>
      <c r="I62" s="329"/>
      <c r="J62" s="329"/>
      <c r="K62" s="329"/>
      <c r="L62" s="330"/>
      <c r="O62" s="24"/>
    </row>
    <row r="63" spans="1:15" x14ac:dyDescent="0.25">
      <c r="B63" s="334"/>
      <c r="C63" s="335"/>
      <c r="D63" s="336"/>
      <c r="E63" s="337"/>
      <c r="F63" s="337"/>
      <c r="G63" s="337"/>
      <c r="H63" s="337"/>
      <c r="I63" s="337"/>
      <c r="J63" s="337"/>
      <c r="K63" s="337"/>
      <c r="L63" s="338"/>
      <c r="O63" s="24"/>
    </row>
    <row r="64" spans="1:15" s="35" customFormat="1" x14ac:dyDescent="0.25">
      <c r="A64" s="52"/>
      <c r="B64" s="16"/>
      <c r="N64" s="53"/>
    </row>
  </sheetData>
  <sheetProtection algorithmName="SHA-512" hashValue="YoBjUZaJPXHSW/4Y3rauci/ePoht45OVupuT/+w+7kJfg5/iabCOREyFEFDt28eVVXxbPOCL62Kg4PguqkjItA==" saltValue="cV120HG+ZYUFoUCVdb1ayg==" spinCount="100000" sheet="1" objects="1" scenarios="1" selectLockedCells="1"/>
  <mergeCells count="22">
    <mergeCell ref="B4:L4"/>
    <mergeCell ref="B9:L9"/>
    <mergeCell ref="B5:L5"/>
    <mergeCell ref="B6:L6"/>
    <mergeCell ref="E13:L13"/>
    <mergeCell ref="B7:L7"/>
    <mergeCell ref="B54:C63"/>
    <mergeCell ref="D54:D63"/>
    <mergeCell ref="E54:L63"/>
    <mergeCell ref="B34:C43"/>
    <mergeCell ref="B11:L11"/>
    <mergeCell ref="D34:D43"/>
    <mergeCell ref="E34:L43"/>
    <mergeCell ref="B44:C53"/>
    <mergeCell ref="D44:D53"/>
    <mergeCell ref="E44:L53"/>
    <mergeCell ref="B14:C23"/>
    <mergeCell ref="D14:D23"/>
    <mergeCell ref="E14:L23"/>
    <mergeCell ref="B24:C33"/>
    <mergeCell ref="D24:D33"/>
    <mergeCell ref="E24:L33"/>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8387C22B-CAC6-4038-BA40-BB55512DCB63}">
      <formula1>1000</formula1>
    </dataValidation>
    <dataValidation allowBlank="1" showInputMessage="1" showErrorMessage="1" sqref="D14:D63" xr:uid="{E0C3604B-52EB-4987-B420-9297E7E8D18A}"/>
  </dataValidations>
  <printOptions horizontalCentered="1"/>
  <pageMargins left="0.25" right="0.25" top="0.75" bottom="0.75" header="0.3" footer="0.3"/>
  <pageSetup scale="76"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P28"/>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85.5703125" style="3" hidden="1" customWidth="1"/>
    <col min="16" max="16" width="116.85546875" style="3" hidden="1" customWidth="1"/>
    <col min="17" max="17" width="9.42578125" style="3" customWidth="1"/>
    <col min="18" max="16384" width="9.42578125" style="3"/>
  </cols>
  <sheetData>
    <row r="1" spans="1:16" x14ac:dyDescent="0.25">
      <c r="O1" s="14" t="s">
        <v>269</v>
      </c>
      <c r="P1" s="14" t="s">
        <v>269</v>
      </c>
    </row>
    <row r="2" spans="1:16" x14ac:dyDescent="0.25">
      <c r="B2" s="15" t="s">
        <v>0</v>
      </c>
      <c r="C2" s="15"/>
      <c r="D2" s="15"/>
      <c r="O2" s="1" t="s">
        <v>69</v>
      </c>
      <c r="P2" s="14" t="s">
        <v>79</v>
      </c>
    </row>
    <row r="3" spans="1:16" x14ac:dyDescent="0.25">
      <c r="B3" s="6"/>
      <c r="C3" s="6"/>
      <c r="D3" s="6"/>
      <c r="O3" s="1"/>
      <c r="P3" s="1"/>
    </row>
    <row r="4" spans="1:16" s="1" customFormat="1" ht="14.1" customHeight="1" x14ac:dyDescent="0.25">
      <c r="A4" s="16"/>
      <c r="B4" s="241" t="str">
        <f>Info!B4</f>
        <v>QUESTIONNAIRE À L’INTENTION DES SYNDICATS</v>
      </c>
      <c r="C4" s="242"/>
      <c r="D4" s="242"/>
      <c r="E4" s="242"/>
      <c r="F4" s="242"/>
      <c r="G4" s="242"/>
      <c r="H4" s="242"/>
      <c r="I4" s="242"/>
      <c r="J4" s="242"/>
      <c r="K4" s="242"/>
      <c r="L4" s="243"/>
      <c r="M4" s="10"/>
      <c r="N4" s="10"/>
      <c r="O4" s="9"/>
      <c r="P4" s="9"/>
    </row>
    <row r="5" spans="1:16" s="1" customFormat="1" x14ac:dyDescent="0.25">
      <c r="A5" s="16"/>
      <c r="B5" s="244" t="str">
        <f>Info!B5</f>
        <v>GC-2025-001</v>
      </c>
      <c r="C5" s="245"/>
      <c r="D5" s="245"/>
      <c r="E5" s="245"/>
      <c r="F5" s="245"/>
      <c r="G5" s="245"/>
      <c r="H5" s="245"/>
      <c r="I5" s="245"/>
      <c r="J5" s="245"/>
      <c r="K5" s="245"/>
      <c r="L5" s="246"/>
      <c r="M5" s="10"/>
      <c r="N5" s="10"/>
      <c r="O5" s="9"/>
      <c r="P5" s="9"/>
    </row>
    <row r="6" spans="1:16" s="9" customFormat="1" ht="14.1" customHeight="1" x14ac:dyDescent="0.25">
      <c r="A6" s="16"/>
      <c r="B6" s="247" t="str">
        <f>Info!B6</f>
        <v>PRODUITS DE LÉGUMES</v>
      </c>
      <c r="C6" s="248"/>
      <c r="D6" s="248"/>
      <c r="E6" s="248"/>
      <c r="F6" s="248"/>
      <c r="G6" s="248"/>
      <c r="H6" s="248"/>
      <c r="I6" s="248"/>
      <c r="J6" s="248"/>
      <c r="K6" s="248"/>
      <c r="L6" s="249"/>
      <c r="O6" s="17"/>
      <c r="P6" s="17"/>
    </row>
    <row r="7" spans="1:16" s="9" customFormat="1" ht="14.1" customHeight="1" x14ac:dyDescent="0.25">
      <c r="A7" s="16"/>
      <c r="B7" s="331" t="str">
        <f>IF(Intro!$G$19="English",O7,P7)</f>
        <v>Toute information dans ce questionnaire se rapporte aux MARCHANDISES CONGELÉES seulement</v>
      </c>
      <c r="C7" s="332"/>
      <c r="D7" s="332"/>
      <c r="E7" s="332"/>
      <c r="F7" s="332"/>
      <c r="G7" s="332"/>
      <c r="H7" s="332"/>
      <c r="I7" s="332"/>
      <c r="J7" s="332"/>
      <c r="K7" s="332"/>
      <c r="L7" s="333"/>
      <c r="O7" s="165" t="s">
        <v>333</v>
      </c>
      <c r="P7" s="165" t="s">
        <v>334</v>
      </c>
    </row>
    <row r="8" spans="1:16" s="9" customFormat="1" x14ac:dyDescent="0.25">
      <c r="A8" s="16"/>
      <c r="B8" s="18"/>
      <c r="C8" s="18"/>
      <c r="D8" s="18"/>
      <c r="E8" s="19"/>
      <c r="F8" s="19"/>
      <c r="G8" s="19"/>
      <c r="H8" s="19"/>
      <c r="I8" s="19"/>
      <c r="J8" s="19"/>
      <c r="K8" s="19"/>
      <c r="L8" s="19"/>
      <c r="O8" s="17"/>
      <c r="P8" s="17"/>
    </row>
    <row r="9" spans="1:16" x14ac:dyDescent="0.25">
      <c r="B9" s="168" t="str">
        <f>IF(Intro!$G$19="English",O9,P9)</f>
        <v>CONFIRMATION DES DONNÉES DÉCLARÉES</v>
      </c>
      <c r="C9" s="169"/>
      <c r="D9" s="169"/>
      <c r="E9" s="169"/>
      <c r="F9" s="169"/>
      <c r="G9" s="169"/>
      <c r="H9" s="169"/>
      <c r="I9" s="169"/>
      <c r="J9" s="169"/>
      <c r="K9" s="169"/>
      <c r="L9" s="170"/>
      <c r="O9" s="3" t="s">
        <v>32</v>
      </c>
      <c r="P9" s="3" t="s">
        <v>19</v>
      </c>
    </row>
    <row r="10" spans="1:16" x14ac:dyDescent="0.25">
      <c r="B10" s="44"/>
      <c r="C10" s="45"/>
      <c r="D10" s="45"/>
      <c r="E10" s="45"/>
      <c r="F10" s="45"/>
      <c r="G10" s="45"/>
      <c r="H10" s="45"/>
      <c r="I10" s="45"/>
      <c r="J10" s="45"/>
      <c r="K10" s="45"/>
      <c r="L10" s="11"/>
    </row>
    <row r="11" spans="1:16" x14ac:dyDescent="0.25">
      <c r="B11" s="44"/>
      <c r="J11" s="111" t="str">
        <f>IF(Intro!$G$19="English",O11,P11)</f>
        <v>Sélectionnez oui ou non</v>
      </c>
      <c r="L11" s="11"/>
      <c r="O11" s="3" t="s">
        <v>158</v>
      </c>
      <c r="P11" s="3" t="s">
        <v>249</v>
      </c>
    </row>
    <row r="12" spans="1:16" s="29" customFormat="1" ht="30" customHeight="1" x14ac:dyDescent="0.25">
      <c r="A12" s="46"/>
      <c r="B12" s="386" t="str">
        <f>IF(Intro!$G$19="English",O12,P12)</f>
        <v>Confirmez que toutes les données déclarées dans ce questionnaire concernent les marchandises congelées telles que définies dans l’onglet « Intro ».</v>
      </c>
      <c r="C12" s="387"/>
      <c r="D12" s="387"/>
      <c r="E12" s="387"/>
      <c r="F12" s="387"/>
      <c r="G12" s="387"/>
      <c r="H12" s="387"/>
      <c r="I12" s="388"/>
      <c r="J12" s="110"/>
      <c r="K12" s="47"/>
      <c r="L12" s="48"/>
      <c r="O12" s="29" t="s">
        <v>335</v>
      </c>
      <c r="P12" s="29" t="s">
        <v>336</v>
      </c>
    </row>
    <row r="13" spans="1:16" s="29" customFormat="1" ht="14.25" customHeight="1" x14ac:dyDescent="0.25">
      <c r="A13" s="46"/>
      <c r="B13" s="386" t="str">
        <f>IF(Intro!$G$19="English",O13,P13)</f>
        <v>Confirmez que toutes les données déclarées ne concernent que les membres de votre syndicat employés dans la production des marchandises au Canada.</v>
      </c>
      <c r="C13" s="387"/>
      <c r="D13" s="387"/>
      <c r="E13" s="387"/>
      <c r="F13" s="387"/>
      <c r="G13" s="387"/>
      <c r="H13" s="387"/>
      <c r="I13" s="388"/>
      <c r="J13" s="222"/>
      <c r="K13" s="47"/>
      <c r="L13" s="48"/>
      <c r="O13" s="29" t="s">
        <v>196</v>
      </c>
      <c r="P13" s="29" t="s">
        <v>197</v>
      </c>
    </row>
    <row r="14" spans="1:16" s="29" customFormat="1" ht="14.25" customHeight="1" x14ac:dyDescent="0.25">
      <c r="A14" s="46"/>
      <c r="B14" s="389"/>
      <c r="C14" s="390"/>
      <c r="D14" s="390"/>
      <c r="E14" s="390"/>
      <c r="F14" s="390"/>
      <c r="G14" s="390"/>
      <c r="H14" s="390"/>
      <c r="I14" s="391"/>
      <c r="J14" s="223"/>
      <c r="K14" s="47"/>
      <c r="L14" s="48"/>
    </row>
    <row r="15" spans="1:16" s="29" customFormat="1" x14ac:dyDescent="0.25">
      <c r="A15" s="46"/>
      <c r="B15" s="180" t="str">
        <f>IF(Intro!$G$19="English",O15,P15)</f>
        <v>Confirmez que toutes les valeurs déclarées dans ce questionnaire sont en dollars canadiens.</v>
      </c>
      <c r="C15" s="181"/>
      <c r="D15" s="181"/>
      <c r="E15" s="181" t="e">
        <f>IF(SUM(#REF!)&lt;&gt;0,"X","-")</f>
        <v>#REF!</v>
      </c>
      <c r="F15" s="181" t="e">
        <f>IF(SUM(#REF!)&lt;&gt;0,"X","-")</f>
        <v>#REF!</v>
      </c>
      <c r="G15" s="181" t="e">
        <f>IF(SUM(#REF!)&lt;&gt;0,"X","-")</f>
        <v>#REF!</v>
      </c>
      <c r="H15" s="181" t="e">
        <f>IF(SUM(#REF!)&lt;&gt;0,"X","-")</f>
        <v>#REF!</v>
      </c>
      <c r="I15" s="181" t="e">
        <f>IF(SUM(#REF!)&lt;&gt;0,"X","-")</f>
        <v>#REF!</v>
      </c>
      <c r="J15" s="166"/>
      <c r="K15" s="32"/>
      <c r="L15" s="49"/>
      <c r="O15" s="29" t="s">
        <v>174</v>
      </c>
      <c r="P15" s="29" t="s">
        <v>175</v>
      </c>
    </row>
    <row r="16" spans="1:16" s="29" customFormat="1" x14ac:dyDescent="0.25">
      <c r="A16" s="46"/>
      <c r="B16" s="180" t="str">
        <f>IF(Intro!$G$19="English",O16,P16)</f>
        <v>Confirmez que tous les renseignements déclarés le sont selon l’année civile.</v>
      </c>
      <c r="C16" s="181"/>
      <c r="D16" s="181"/>
      <c r="E16" s="181" t="e">
        <f>IF(SUM(#REF!)&lt;&gt;0,"X","-")</f>
        <v>#REF!</v>
      </c>
      <c r="F16" s="181" t="e">
        <f>IF(SUM(#REF!)&lt;&gt;0,"X","-")</f>
        <v>#REF!</v>
      </c>
      <c r="G16" s="181" t="e">
        <f>IF(SUM(#REF!)&lt;&gt;0,"X","-")</f>
        <v>#REF!</v>
      </c>
      <c r="H16" s="181" t="e">
        <f>IF(SUM(#REF!)&lt;&gt;0,"X","-")</f>
        <v>#REF!</v>
      </c>
      <c r="I16" s="181" t="e">
        <f>IF(SUM(#REF!)&lt;&gt;0,"X","-")</f>
        <v>#REF!</v>
      </c>
      <c r="J16" s="166"/>
      <c r="K16" s="47"/>
      <c r="L16" s="48"/>
      <c r="O16" s="29" t="s">
        <v>65</v>
      </c>
      <c r="P16" s="29" t="s">
        <v>66</v>
      </c>
    </row>
    <row r="17" spans="1:16" x14ac:dyDescent="0.25">
      <c r="B17" s="44"/>
      <c r="L17" s="11"/>
    </row>
    <row r="18" spans="1:16" x14ac:dyDescent="0.25">
      <c r="B18" s="194" t="str">
        <f>IF(Intro!$G$19="English",O18,P18)</f>
        <v>Si non, expliquez.</v>
      </c>
      <c r="C18" s="322"/>
      <c r="D18" s="322"/>
      <c r="E18" s="322"/>
      <c r="F18" s="322"/>
      <c r="G18" s="322"/>
      <c r="H18" s="322"/>
      <c r="I18" s="322"/>
      <c r="J18" s="322"/>
      <c r="K18" s="322"/>
      <c r="L18" s="196"/>
      <c r="O18" s="92" t="s">
        <v>241</v>
      </c>
      <c r="P18" s="9" t="s">
        <v>242</v>
      </c>
    </row>
    <row r="19" spans="1:16" s="29" customFormat="1" x14ac:dyDescent="0.25">
      <c r="A19" s="46"/>
      <c r="B19" s="57"/>
      <c r="C19" s="93"/>
      <c r="D19" s="93"/>
      <c r="E19" s="93"/>
      <c r="F19" s="93"/>
      <c r="G19" s="93"/>
      <c r="H19" s="93"/>
      <c r="I19" s="93"/>
      <c r="J19" s="93"/>
      <c r="K19" s="93"/>
      <c r="L19" s="48"/>
      <c r="O19" s="9"/>
      <c r="P19" s="9"/>
    </row>
    <row r="20" spans="1:16" s="14" customFormat="1" x14ac:dyDescent="0.25">
      <c r="A20" s="13"/>
      <c r="B20" s="304"/>
      <c r="C20" s="385"/>
      <c r="D20" s="385"/>
      <c r="E20" s="385"/>
      <c r="F20" s="385"/>
      <c r="G20" s="385"/>
      <c r="H20" s="385"/>
      <c r="I20" s="385"/>
      <c r="J20" s="385"/>
      <c r="K20" s="385"/>
      <c r="L20" s="306"/>
      <c r="M20" s="29"/>
      <c r="O20" s="10"/>
      <c r="P20" s="10"/>
    </row>
    <row r="21" spans="1:16" s="14" customFormat="1" x14ac:dyDescent="0.25">
      <c r="A21" s="13"/>
      <c r="B21" s="304"/>
      <c r="C21" s="385"/>
      <c r="D21" s="385"/>
      <c r="E21" s="385"/>
      <c r="F21" s="385"/>
      <c r="G21" s="385"/>
      <c r="H21" s="385"/>
      <c r="I21" s="385"/>
      <c r="J21" s="385"/>
      <c r="K21" s="385"/>
      <c r="L21" s="306"/>
      <c r="M21" s="29"/>
      <c r="O21" s="10"/>
      <c r="P21" s="10"/>
    </row>
    <row r="22" spans="1:16" s="14" customFormat="1" x14ac:dyDescent="0.25">
      <c r="A22" s="13"/>
      <c r="B22" s="304"/>
      <c r="C22" s="385"/>
      <c r="D22" s="385"/>
      <c r="E22" s="385"/>
      <c r="F22" s="385"/>
      <c r="G22" s="385"/>
      <c r="H22" s="385"/>
      <c r="I22" s="385"/>
      <c r="J22" s="385"/>
      <c r="K22" s="385"/>
      <c r="L22" s="306"/>
      <c r="M22" s="29"/>
      <c r="O22" s="10"/>
      <c r="P22" s="10"/>
    </row>
    <row r="23" spans="1:16" s="14" customFormat="1" x14ac:dyDescent="0.25">
      <c r="A23" s="13"/>
      <c r="B23" s="304"/>
      <c r="C23" s="385"/>
      <c r="D23" s="385"/>
      <c r="E23" s="385"/>
      <c r="F23" s="385"/>
      <c r="G23" s="385"/>
      <c r="H23" s="385"/>
      <c r="I23" s="385"/>
      <c r="J23" s="385"/>
      <c r="K23" s="385"/>
      <c r="L23" s="306"/>
      <c r="M23" s="29"/>
      <c r="O23" s="10"/>
      <c r="P23" s="10"/>
    </row>
    <row r="24" spans="1:16" s="14" customFormat="1" x14ac:dyDescent="0.25">
      <c r="A24" s="13"/>
      <c r="B24" s="304"/>
      <c r="C24" s="385"/>
      <c r="D24" s="385"/>
      <c r="E24" s="385"/>
      <c r="F24" s="385"/>
      <c r="G24" s="385"/>
      <c r="H24" s="385"/>
      <c r="I24" s="385"/>
      <c r="J24" s="385"/>
      <c r="K24" s="385"/>
      <c r="L24" s="306"/>
      <c r="M24" s="29"/>
      <c r="O24" s="10"/>
      <c r="P24" s="10"/>
    </row>
    <row r="25" spans="1:16" s="14" customFormat="1" x14ac:dyDescent="0.25">
      <c r="A25" s="13"/>
      <c r="B25" s="304"/>
      <c r="C25" s="385"/>
      <c r="D25" s="385"/>
      <c r="E25" s="385"/>
      <c r="F25" s="385"/>
      <c r="G25" s="385"/>
      <c r="H25" s="385"/>
      <c r="I25" s="385"/>
      <c r="J25" s="385"/>
      <c r="K25" s="385"/>
      <c r="L25" s="306"/>
      <c r="M25" s="29"/>
      <c r="O25" s="10"/>
      <c r="P25" s="10"/>
    </row>
    <row r="26" spans="1:16" s="14" customFormat="1" x14ac:dyDescent="0.25">
      <c r="A26" s="13"/>
      <c r="B26" s="304"/>
      <c r="C26" s="385"/>
      <c r="D26" s="385"/>
      <c r="E26" s="385"/>
      <c r="F26" s="385"/>
      <c r="G26" s="385"/>
      <c r="H26" s="385"/>
      <c r="I26" s="385"/>
      <c r="J26" s="385"/>
      <c r="K26" s="385"/>
      <c r="L26" s="306"/>
      <c r="M26" s="29"/>
      <c r="O26" s="10"/>
      <c r="P26" s="10"/>
    </row>
    <row r="27" spans="1:16" s="14" customFormat="1" x14ac:dyDescent="0.25">
      <c r="A27" s="13"/>
      <c r="B27" s="304"/>
      <c r="C27" s="385"/>
      <c r="D27" s="385"/>
      <c r="E27" s="385"/>
      <c r="F27" s="385"/>
      <c r="G27" s="385"/>
      <c r="H27" s="385"/>
      <c r="I27" s="385"/>
      <c r="J27" s="385"/>
      <c r="K27" s="385"/>
      <c r="L27" s="306"/>
      <c r="M27" s="29"/>
      <c r="O27" s="10"/>
      <c r="P27" s="10"/>
    </row>
    <row r="28" spans="1:16" x14ac:dyDescent="0.25">
      <c r="B28" s="12"/>
      <c r="C28" s="50"/>
      <c r="D28" s="50"/>
      <c r="E28" s="50"/>
      <c r="F28" s="50"/>
      <c r="G28" s="50"/>
      <c r="H28" s="50"/>
      <c r="I28" s="50"/>
      <c r="J28" s="50"/>
      <c r="K28" s="50"/>
      <c r="L28" s="51"/>
    </row>
  </sheetData>
  <sheetProtection algorithmName="SHA-512" hashValue="hI+CVWrX76HuJwFD/IZIhZDe/YCQfie41UNIeWNioG4PKKgiLsjOpnUtJKH/wim1brPgbDa193Rrvs1aKrNv/A==" saltValue="EaBacUA7KYS51+u8Qre43w==" spinCount="100000" sheet="1" objects="1" scenarios="1" selectLockedCells="1"/>
  <mergeCells count="12">
    <mergeCell ref="B18:L18"/>
    <mergeCell ref="B20:L27"/>
    <mergeCell ref="B15:I15"/>
    <mergeCell ref="B16:I16"/>
    <mergeCell ref="B4:L4"/>
    <mergeCell ref="B5:L5"/>
    <mergeCell ref="B9:L9"/>
    <mergeCell ref="B6:L6"/>
    <mergeCell ref="B12:I12"/>
    <mergeCell ref="B13:I14"/>
    <mergeCell ref="J13:J14"/>
    <mergeCell ref="B7:L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 xr:uid="{22A54203-4580-44FB-B9B8-3E22A5B43907}">
      <formula1>1000</formula1>
    </dataValidation>
  </dataValidations>
  <printOptions horizontalCentered="1"/>
  <pageMargins left="0.25" right="0.25" top="0.75" bottom="0.75" header="0.3" footer="0.3"/>
  <pageSetup scale="76"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6C510AE-0E58-413E-9968-409A8C25706D}">
          <x14:formula1>
            <xm:f>Variables!$D$29:$D$30</xm:f>
          </x14:formula1>
          <xm:sqref>J13:J14</xm:sqref>
        </x14:dataValidation>
        <x14:dataValidation type="list" allowBlank="1" showInputMessage="1" showErrorMessage="1" xr:uid="{3DF0D363-6DA1-423A-832F-05328B0E2D32}">
          <x14:formula1>
            <xm:f>Variables!$D$29:$D$30</xm:f>
          </x14:formula1>
          <xm:sqref>J12 J15:J16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16C3-B9B3-4B37-84BB-EA5C846ADC9A}">
  <sheetPr>
    <tabColor rgb="FFFF0000"/>
  </sheetPr>
  <dimension ref="A1:L26"/>
  <sheetViews>
    <sheetView workbookViewId="0"/>
  </sheetViews>
  <sheetFormatPr defaultRowHeight="15" x14ac:dyDescent="0.25"/>
  <cols>
    <col min="2" max="2" width="2.7109375" customWidth="1"/>
    <col min="3" max="3" width="34" customWidth="1"/>
    <col min="4" max="6" width="10" customWidth="1"/>
    <col min="7" max="8" width="0" hidden="1" customWidth="1"/>
    <col min="9" max="9" width="2.85546875" customWidth="1"/>
    <col min="10" max="10" width="41.28515625" customWidth="1"/>
    <col min="11" max="11" width="2.7109375" customWidth="1"/>
  </cols>
  <sheetData>
    <row r="1" spans="1:12" x14ac:dyDescent="0.25">
      <c r="A1" s="114"/>
      <c r="B1" s="114"/>
      <c r="C1" s="115"/>
      <c r="D1" s="114"/>
      <c r="E1" s="114"/>
      <c r="F1" s="114"/>
      <c r="G1" s="114"/>
      <c r="H1" s="114"/>
      <c r="I1" s="114"/>
      <c r="J1" s="114"/>
      <c r="K1" s="114"/>
      <c r="L1" s="114"/>
    </row>
    <row r="2" spans="1:12" ht="15.75" thickBot="1" x14ac:dyDescent="0.3">
      <c r="A2" s="114"/>
      <c r="B2" s="114"/>
      <c r="C2" s="116"/>
      <c r="D2" s="114"/>
      <c r="E2" s="114"/>
      <c r="F2" s="114"/>
      <c r="G2" s="114"/>
      <c r="H2" s="114"/>
      <c r="I2" s="114"/>
      <c r="J2" s="114"/>
      <c r="K2" s="114"/>
      <c r="L2" s="114"/>
    </row>
    <row r="3" spans="1:12" x14ac:dyDescent="0.25">
      <c r="A3" s="114"/>
      <c r="B3" s="117"/>
      <c r="C3" s="118"/>
      <c r="D3" s="118"/>
      <c r="E3" s="118"/>
      <c r="F3" s="118"/>
      <c r="G3" s="118"/>
      <c r="H3" s="118"/>
      <c r="I3" s="118"/>
      <c r="J3" s="118"/>
      <c r="K3" s="119"/>
      <c r="L3" s="114"/>
    </row>
    <row r="4" spans="1:12" x14ac:dyDescent="0.25">
      <c r="A4" s="114"/>
      <c r="B4" s="120"/>
      <c r="C4" s="121" t="s">
        <v>342</v>
      </c>
      <c r="D4" s="121"/>
      <c r="E4" s="121"/>
      <c r="F4" s="121"/>
      <c r="G4" s="392" t="s">
        <v>295</v>
      </c>
      <c r="H4" s="392"/>
      <c r="I4" s="121"/>
      <c r="J4" s="121"/>
      <c r="K4" s="122"/>
      <c r="L4" s="114"/>
    </row>
    <row r="5" spans="1:12" x14ac:dyDescent="0.25">
      <c r="A5" s="114"/>
      <c r="B5" s="123"/>
      <c r="C5" s="124">
        <f>Intro!E67</f>
        <v>0</v>
      </c>
      <c r="D5" s="126">
        <v>2023</v>
      </c>
      <c r="E5" s="126">
        <v>2024</v>
      </c>
      <c r="F5" s="126">
        <v>2025</v>
      </c>
      <c r="G5" s="126">
        <v>2025</v>
      </c>
      <c r="H5" s="126">
        <v>2025</v>
      </c>
      <c r="I5" s="127"/>
      <c r="J5" s="127"/>
      <c r="K5" s="128"/>
      <c r="L5" s="114"/>
    </row>
    <row r="6" spans="1:12" x14ac:dyDescent="0.25">
      <c r="A6" s="114"/>
      <c r="B6" s="123"/>
      <c r="C6" s="129"/>
      <c r="D6" s="130"/>
      <c r="E6" s="130"/>
      <c r="F6" s="130"/>
      <c r="G6" s="130"/>
      <c r="H6" s="130"/>
      <c r="I6" s="130"/>
      <c r="J6" s="129"/>
      <c r="K6" s="131"/>
      <c r="L6" s="114"/>
    </row>
    <row r="7" spans="1:12" x14ac:dyDescent="0.25">
      <c r="A7" s="114"/>
      <c r="B7" s="123"/>
      <c r="C7" s="132" t="s">
        <v>296</v>
      </c>
      <c r="D7" s="133">
        <f>Public!H$72</f>
        <v>0</v>
      </c>
      <c r="E7" s="133">
        <f>Public!I$72</f>
        <v>0</v>
      </c>
      <c r="F7" s="133">
        <f>Public!J$72</f>
        <v>0</v>
      </c>
      <c r="G7" s="134"/>
      <c r="H7" s="134"/>
      <c r="I7" s="135"/>
      <c r="J7" s="132" t="s">
        <v>297</v>
      </c>
      <c r="K7" s="131"/>
      <c r="L7" s="114"/>
    </row>
    <row r="8" spans="1:12" x14ac:dyDescent="0.25">
      <c r="A8" s="114"/>
      <c r="B8" s="123"/>
      <c r="C8" s="132" t="s">
        <v>298</v>
      </c>
      <c r="D8" s="133">
        <f>Public!H$73</f>
        <v>0</v>
      </c>
      <c r="E8" s="133">
        <f>Public!I$73</f>
        <v>0</v>
      </c>
      <c r="F8" s="133">
        <f>Public!J$73</f>
        <v>0</v>
      </c>
      <c r="G8" s="134"/>
      <c r="H8" s="134"/>
      <c r="I8" s="130"/>
      <c r="J8" s="132" t="s">
        <v>299</v>
      </c>
      <c r="K8" s="131"/>
      <c r="L8" s="114"/>
    </row>
    <row r="9" spans="1:12" x14ac:dyDescent="0.25">
      <c r="A9" s="114"/>
      <c r="B9" s="136"/>
      <c r="C9" s="137"/>
      <c r="D9" s="138"/>
      <c r="E9" s="138"/>
      <c r="F9" s="138"/>
      <c r="G9" s="138"/>
      <c r="H9" s="138"/>
      <c r="I9" s="139"/>
      <c r="J9" s="137"/>
      <c r="K9" s="131"/>
      <c r="L9" s="114"/>
    </row>
    <row r="10" spans="1:12" x14ac:dyDescent="0.25">
      <c r="A10" s="114"/>
      <c r="B10" s="136"/>
      <c r="C10" s="140" t="s">
        <v>300</v>
      </c>
      <c r="D10" s="134"/>
      <c r="E10" s="134"/>
      <c r="F10" s="134"/>
      <c r="G10" s="134"/>
      <c r="H10" s="134"/>
      <c r="I10" s="135"/>
      <c r="J10" s="140" t="s">
        <v>301</v>
      </c>
      <c r="K10" s="131"/>
      <c r="L10" s="114"/>
    </row>
    <row r="11" spans="1:12" x14ac:dyDescent="0.25">
      <c r="A11" s="114"/>
      <c r="B11" s="136"/>
      <c r="C11" s="141" t="s">
        <v>162</v>
      </c>
      <c r="D11" s="142">
        <f>Pro!E$21</f>
        <v>0</v>
      </c>
      <c r="E11" s="142">
        <f>Pro!F$21</f>
        <v>0</v>
      </c>
      <c r="F11" s="142">
        <f>Pro!G$21</f>
        <v>0</v>
      </c>
      <c r="G11" s="143"/>
      <c r="H11" s="143"/>
      <c r="I11" s="135"/>
      <c r="J11" s="141" t="s">
        <v>28</v>
      </c>
      <c r="K11" s="131"/>
      <c r="L11" s="114"/>
    </row>
    <row r="12" spans="1:12" x14ac:dyDescent="0.25">
      <c r="A12" s="114"/>
      <c r="B12" s="136"/>
      <c r="C12" s="141" t="s">
        <v>183</v>
      </c>
      <c r="D12" s="142">
        <f>Pro!E$22</f>
        <v>0</v>
      </c>
      <c r="E12" s="142">
        <f>Pro!F$22</f>
        <v>0</v>
      </c>
      <c r="F12" s="142">
        <f>Pro!G$22</f>
        <v>0</v>
      </c>
      <c r="G12" s="143"/>
      <c r="H12" s="143"/>
      <c r="I12" s="135"/>
      <c r="J12" s="141" t="s">
        <v>29</v>
      </c>
      <c r="K12" s="131"/>
      <c r="L12" s="114"/>
    </row>
    <row r="13" spans="1:12" x14ac:dyDescent="0.25">
      <c r="A13" s="114"/>
      <c r="B13" s="136"/>
      <c r="C13" s="144" t="s">
        <v>302</v>
      </c>
      <c r="D13" s="145">
        <f>SUM(D11:D12)</f>
        <v>0</v>
      </c>
      <c r="E13" s="145">
        <f t="shared" ref="E13:F13" si="0">SUM(E11:E12)</f>
        <v>0</v>
      </c>
      <c r="F13" s="145">
        <f t="shared" si="0"/>
        <v>0</v>
      </c>
      <c r="G13" s="145">
        <v>0</v>
      </c>
      <c r="H13" s="145">
        <v>0</v>
      </c>
      <c r="I13" s="135"/>
      <c r="J13" s="144" t="s">
        <v>303</v>
      </c>
      <c r="K13" s="131"/>
      <c r="L13" s="114"/>
    </row>
    <row r="14" spans="1:12" x14ac:dyDescent="0.25">
      <c r="A14" s="114"/>
      <c r="B14" s="136"/>
      <c r="C14" s="146"/>
      <c r="D14" s="134"/>
      <c r="E14" s="134"/>
      <c r="F14" s="134"/>
      <c r="G14" s="134"/>
      <c r="H14" s="134"/>
      <c r="I14" s="135"/>
      <c r="J14" s="146"/>
      <c r="K14" s="131"/>
      <c r="L14" s="114"/>
    </row>
    <row r="15" spans="1:12" x14ac:dyDescent="0.25">
      <c r="A15" s="114"/>
      <c r="B15" s="136"/>
      <c r="C15" s="140" t="s">
        <v>304</v>
      </c>
      <c r="D15" s="147"/>
      <c r="E15" s="147"/>
      <c r="F15" s="147"/>
      <c r="G15" s="147"/>
      <c r="H15" s="147"/>
      <c r="I15" s="148"/>
      <c r="J15" s="140" t="s">
        <v>305</v>
      </c>
      <c r="K15" s="131"/>
      <c r="L15" s="114"/>
    </row>
    <row r="16" spans="1:12" x14ac:dyDescent="0.25">
      <c r="A16" s="114"/>
      <c r="B16" s="136"/>
      <c r="C16" s="141" t="s">
        <v>162</v>
      </c>
      <c r="D16" s="142">
        <f>Pro!E$29/1000</f>
        <v>0</v>
      </c>
      <c r="E16" s="142">
        <f>Pro!F$29/1000</f>
        <v>0</v>
      </c>
      <c r="F16" s="142">
        <f>Pro!G$29/1000</f>
        <v>0</v>
      </c>
      <c r="G16" s="143"/>
      <c r="H16" s="143"/>
      <c r="I16" s="148"/>
      <c r="J16" s="141" t="s">
        <v>28</v>
      </c>
      <c r="K16" s="131"/>
      <c r="L16" s="114"/>
    </row>
    <row r="17" spans="1:12" x14ac:dyDescent="0.25">
      <c r="A17" s="114"/>
      <c r="B17" s="136"/>
      <c r="C17" s="141" t="s">
        <v>183</v>
      </c>
      <c r="D17" s="142">
        <f>Pro!E$30/1000</f>
        <v>0</v>
      </c>
      <c r="E17" s="142">
        <f>Pro!F$30/1000</f>
        <v>0</v>
      </c>
      <c r="F17" s="142">
        <f>Pro!G$30/1000</f>
        <v>0</v>
      </c>
      <c r="G17" s="143"/>
      <c r="H17" s="143"/>
      <c r="I17" s="135"/>
      <c r="J17" s="141" t="s">
        <v>29</v>
      </c>
      <c r="K17" s="131"/>
      <c r="L17" s="114"/>
    </row>
    <row r="18" spans="1:12" x14ac:dyDescent="0.25">
      <c r="A18" s="114"/>
      <c r="B18" s="136"/>
      <c r="C18" s="144" t="s">
        <v>306</v>
      </c>
      <c r="D18" s="145">
        <f>SUM(D16:D17)</f>
        <v>0</v>
      </c>
      <c r="E18" s="145">
        <f t="shared" ref="E18:F18" si="1">SUM(E16:E17)</f>
        <v>0</v>
      </c>
      <c r="F18" s="145">
        <f t="shared" si="1"/>
        <v>0</v>
      </c>
      <c r="G18" s="145">
        <v>0</v>
      </c>
      <c r="H18" s="145">
        <v>0</v>
      </c>
      <c r="I18" s="135"/>
      <c r="J18" s="144" t="s">
        <v>307</v>
      </c>
      <c r="K18" s="131"/>
      <c r="L18" s="114"/>
    </row>
    <row r="19" spans="1:12" x14ac:dyDescent="0.25">
      <c r="A19" s="114"/>
      <c r="B19" s="136"/>
      <c r="C19" s="149"/>
      <c r="D19" s="134"/>
      <c r="E19" s="134"/>
      <c r="F19" s="134"/>
      <c r="G19" s="134"/>
      <c r="H19" s="134"/>
      <c r="I19" s="135"/>
      <c r="J19" s="149"/>
      <c r="K19" s="131"/>
      <c r="L19" s="114"/>
    </row>
    <row r="20" spans="1:12" x14ac:dyDescent="0.25">
      <c r="A20" s="114"/>
      <c r="B20" s="136"/>
      <c r="C20" s="140" t="s">
        <v>308</v>
      </c>
      <c r="D20" s="134"/>
      <c r="E20" s="134"/>
      <c r="F20" s="134"/>
      <c r="G20" s="134"/>
      <c r="H20" s="134"/>
      <c r="I20" s="135"/>
      <c r="J20" s="140" t="s">
        <v>309</v>
      </c>
      <c r="K20" s="131"/>
      <c r="L20" s="114"/>
    </row>
    <row r="21" spans="1:12" x14ac:dyDescent="0.25">
      <c r="A21" s="114"/>
      <c r="B21" s="136"/>
      <c r="C21" s="150" t="s">
        <v>162</v>
      </c>
      <c r="D21" s="142">
        <f>Pro!E$35/1000</f>
        <v>0</v>
      </c>
      <c r="E21" s="142">
        <f>Pro!F$35/1000</f>
        <v>0</v>
      </c>
      <c r="F21" s="142">
        <f>Pro!G$35/1000</f>
        <v>0</v>
      </c>
      <c r="G21" s="143"/>
      <c r="H21" s="143"/>
      <c r="I21" s="135"/>
      <c r="J21" s="150" t="s">
        <v>28</v>
      </c>
      <c r="K21" s="131"/>
      <c r="L21" s="114"/>
    </row>
    <row r="22" spans="1:12" x14ac:dyDescent="0.25">
      <c r="A22" s="114"/>
      <c r="B22" s="136"/>
      <c r="C22" s="141" t="s">
        <v>183</v>
      </c>
      <c r="D22" s="142">
        <f>Pro!E$36/1000</f>
        <v>0</v>
      </c>
      <c r="E22" s="142">
        <f>Pro!F$36/1000</f>
        <v>0</v>
      </c>
      <c r="F22" s="142">
        <f>Pro!G$36/1000</f>
        <v>0</v>
      </c>
      <c r="G22" s="143"/>
      <c r="H22" s="143"/>
      <c r="I22" s="148"/>
      <c r="J22" s="141" t="s">
        <v>29</v>
      </c>
      <c r="K22" s="131"/>
      <c r="L22" s="114"/>
    </row>
    <row r="23" spans="1:12" x14ac:dyDescent="0.25">
      <c r="A23" s="114"/>
      <c r="B23" s="136"/>
      <c r="C23" s="144" t="s">
        <v>310</v>
      </c>
      <c r="D23" s="145">
        <f>SUM(D21:D22)</f>
        <v>0</v>
      </c>
      <c r="E23" s="145">
        <f t="shared" ref="E23:F23" si="2">SUM(E21:E22)</f>
        <v>0</v>
      </c>
      <c r="F23" s="145">
        <f t="shared" si="2"/>
        <v>0</v>
      </c>
      <c r="G23" s="145">
        <v>0</v>
      </c>
      <c r="H23" s="145">
        <v>0</v>
      </c>
      <c r="I23" s="135"/>
      <c r="J23" s="144" t="s">
        <v>311</v>
      </c>
      <c r="K23" s="131"/>
      <c r="L23" s="114"/>
    </row>
    <row r="24" spans="1:12" x14ac:dyDescent="0.25">
      <c r="A24" s="114"/>
      <c r="B24" s="123"/>
      <c r="C24" s="151" t="s">
        <v>312</v>
      </c>
      <c r="D24" s="130"/>
      <c r="E24" s="130"/>
      <c r="F24" s="130"/>
      <c r="G24" s="130"/>
      <c r="H24" s="130"/>
      <c r="I24" s="130"/>
      <c r="J24" s="130"/>
      <c r="K24" s="131"/>
      <c r="L24" s="114"/>
    </row>
    <row r="25" spans="1:12" ht="15.75" thickBot="1" x14ac:dyDescent="0.3">
      <c r="A25" s="114"/>
      <c r="B25" s="152"/>
      <c r="C25" s="153"/>
      <c r="D25" s="154"/>
      <c r="E25" s="154"/>
      <c r="F25" s="154"/>
      <c r="G25" s="154"/>
      <c r="H25" s="154"/>
      <c r="I25" s="154"/>
      <c r="J25" s="154"/>
      <c r="K25" s="155"/>
      <c r="L25" s="114"/>
    </row>
    <row r="26" spans="1:12" x14ac:dyDescent="0.25">
      <c r="A26" s="114"/>
      <c r="B26" s="114"/>
      <c r="C26" s="114"/>
      <c r="D26" s="114"/>
      <c r="E26" s="114"/>
      <c r="F26" s="114"/>
      <c r="G26" s="114"/>
      <c r="H26" s="114"/>
      <c r="I26" s="114"/>
      <c r="J26" s="114"/>
      <c r="K26" s="114"/>
      <c r="L26" s="114"/>
    </row>
  </sheetData>
  <sheetProtection algorithmName="SHA-512" hashValue="Jmm07wzsAWDDJOjGlLA7oFbhRLrVBMNA+ILy9bL/b4/bZckCFiFxuCRX3/D4AGn9Owvo2PqPS8PouTl9Cow37g==" saltValue="4rNvJ3clnyLktLt4xj08mw==" spinCount="100000" sheet="1" objects="1" scenarios="1" selectLockedCells="1"/>
  <mergeCells count="1">
    <mergeCell ref="G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Variables</vt:lpstr>
      <vt:lpstr>Intro</vt:lpstr>
      <vt:lpstr>Info</vt:lpstr>
      <vt:lpstr>Public</vt:lpstr>
      <vt:lpstr>AddPub</vt:lpstr>
      <vt:lpstr>Pro</vt:lpstr>
      <vt:lpstr>AddPro</vt:lpstr>
      <vt:lpstr>Confirm</vt:lpstr>
      <vt:lpstr>DB</vt:lpstr>
      <vt:lpstr>DBImpact</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Dao, Thy</cp:lastModifiedBy>
  <cp:lastPrinted>2025-08-06T15:47:31Z</cp:lastPrinted>
  <dcterms:created xsi:type="dcterms:W3CDTF">2023-04-17T11:32:06Z</dcterms:created>
  <dcterms:modified xsi:type="dcterms:W3CDTF">2026-03-23T15:20:18Z</dcterms:modified>
</cp:coreProperties>
</file>