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IMA\RR-2025-005\Working Files\Research\Questionnaires\Final to Website\"/>
    </mc:Choice>
  </mc:AlternateContent>
  <xr:revisionPtr revIDLastSave="0" documentId="13_ncr:1_{325491F6-5A9C-452F-83D8-2A100486BAE5}" xr6:coauthVersionLast="47" xr6:coauthVersionMax="47" xr10:uidLastSave="{00000000-0000-0000-0000-000000000000}"/>
  <workbookProtection workbookAlgorithmName="SHA-512" workbookHashValue="meJTn5aQ8IDMJimOh6y/uejh2wCei6m8QCAHEa5RoFUEFy/O9OTVMPznH3DvuBhCEOZUf1Oo7vsrFg6pCQIKaA==" workbookSaltValue="a1fFHelOBVkJZmI+1EvobA==" workbookSpinCount="100000" lockStructure="1"/>
  <bookViews>
    <workbookView xWindow="-120" yWindow="-120" windowWidth="29040" windowHeight="15720" tabRatio="867" firstSheet="1" activeTab="1" xr2:uid="{28C13B86-152E-4458-AD7D-0C762FA22288}"/>
  </bookViews>
  <sheets>
    <sheet name="Variables" sheetId="24" state="hidden" r:id="rId1"/>
    <sheet name="Intro" sheetId="25" r:id="rId2"/>
    <sheet name="Info" sheetId="26" r:id="rId3"/>
    <sheet name="Public" sheetId="27" r:id="rId4"/>
    <sheet name="Grades|Nuances" sheetId="37" state="hidden" r:id="rId5"/>
    <sheet name="AddPub" sheetId="28" r:id="rId6"/>
    <sheet name="Pro 1" sheetId="29" r:id="rId7"/>
    <sheet name="Pro 2" sheetId="30" r:id="rId8"/>
    <sheet name="AddPro" sheetId="33" r:id="rId9"/>
    <sheet name="Confirm" sheetId="34" r:id="rId10"/>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8">AddPro!$B$1:$L$62</definedName>
    <definedName name="_xlnm.Print_Area" localSheetId="5">AddPub!$B$1:$L$62</definedName>
    <definedName name="_xlnm.Print_Area" localSheetId="9">Confirm!$A$1:$L$43</definedName>
    <definedName name="_xlnm.Print_Area" localSheetId="4">'Grades|Nuances'!$B$1:$L$40</definedName>
    <definedName name="_xlnm.Print_Area" localSheetId="2">Info!$A$1:$M$48</definedName>
    <definedName name="_xlnm.Print_Area" localSheetId="1">Intro!$A$1:$M$108</definedName>
    <definedName name="_xlnm.Print_Area" localSheetId="6">'Pro 1'!$A$1:$J$107</definedName>
    <definedName name="_xlnm.Print_Area" localSheetId="7">'Pro 2'!$A$1:$L$186</definedName>
    <definedName name="_xlnm.Print_Area" localSheetId="3">Public!$A$1:$M$255</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30" l="1"/>
  <c r="O56" i="30"/>
  <c r="J81" i="30"/>
  <c r="J82" i="30" s="1"/>
  <c r="I81" i="30"/>
  <c r="I82" i="30" s="1"/>
  <c r="H81" i="30"/>
  <c r="H82" i="30" s="1"/>
  <c r="J39" i="30"/>
  <c r="I39" i="30"/>
  <c r="J51" i="30"/>
  <c r="I51" i="30"/>
  <c r="H51" i="30"/>
  <c r="J48" i="30"/>
  <c r="I48" i="30"/>
  <c r="H48" i="30"/>
  <c r="J45" i="30"/>
  <c r="I45" i="30"/>
  <c r="H45" i="30"/>
  <c r="J42" i="30"/>
  <c r="I42" i="30"/>
  <c r="H42" i="30"/>
  <c r="I24" i="29"/>
  <c r="H24" i="29"/>
  <c r="G24" i="29"/>
  <c r="I23" i="29"/>
  <c r="H23" i="29"/>
  <c r="G23" i="29"/>
  <c r="I21" i="29"/>
  <c r="H21" i="29"/>
  <c r="G21" i="29"/>
  <c r="C20" i="24"/>
  <c r="P213" i="27"/>
  <c r="B28" i="30"/>
  <c r="B30" i="30"/>
  <c r="B26" i="30"/>
  <c r="B24" i="30"/>
  <c r="P73" i="27" l="1"/>
  <c r="B21" i="26"/>
  <c r="B6" i="26" l="1"/>
  <c r="H10" i="25"/>
  <c r="B10" i="25"/>
  <c r="O12" i="37" l="1"/>
  <c r="B12" i="37" s="1"/>
  <c r="K14" i="37"/>
  <c r="I14" i="37"/>
  <c r="G14" i="37"/>
  <c r="F14" i="37"/>
  <c r="D14" i="37"/>
  <c r="B14" i="37"/>
  <c r="O33" i="26" l="1"/>
  <c r="B33" i="26" s="1"/>
  <c r="P33" i="26"/>
  <c r="P28" i="26"/>
  <c r="O28" i="26"/>
  <c r="D33" i="26"/>
  <c r="D28" i="26"/>
  <c r="E38" i="34" l="1"/>
  <c r="F34" i="34"/>
  <c r="G34" i="34"/>
  <c r="F35" i="34"/>
  <c r="G35" i="34"/>
  <c r="F36" i="34"/>
  <c r="G36" i="34"/>
  <c r="F37" i="34"/>
  <c r="G37" i="34"/>
  <c r="E37" i="34"/>
  <c r="E36" i="34"/>
  <c r="E35" i="34"/>
  <c r="E34" i="34"/>
  <c r="D12" i="33"/>
  <c r="E12" i="33"/>
  <c r="D12" i="28"/>
  <c r="E12" i="28"/>
  <c r="P40" i="25"/>
  <c r="B12" i="29"/>
  <c r="P107" i="30" l="1"/>
  <c r="O107" i="30"/>
  <c r="B16" i="34"/>
  <c r="B6" i="37"/>
  <c r="B6" i="25"/>
  <c r="E44" i="30" l="1"/>
  <c r="E50" i="30" s="1"/>
  <c r="E41" i="30"/>
  <c r="E47" i="30" l="1"/>
  <c r="O213" i="27" l="1"/>
  <c r="O40" i="25"/>
  <c r="M54" i="29"/>
  <c r="B53" i="33"/>
  <c r="B43" i="33"/>
  <c r="B33" i="33"/>
  <c r="B23" i="33"/>
  <c r="B13" i="33"/>
  <c r="D27" i="24"/>
  <c r="D26" i="24"/>
  <c r="E51" i="30" l="1"/>
  <c r="E49" i="30"/>
  <c r="B49" i="30"/>
  <c r="B37" i="34" s="1"/>
  <c r="B8" i="33"/>
  <c r="B18" i="30"/>
  <c r="B2" i="29"/>
  <c r="B2" i="33" s="1"/>
  <c r="B225" i="27"/>
  <c r="B210" i="27"/>
  <c r="B12" i="27"/>
  <c r="B39" i="26"/>
  <c r="D44" i="26"/>
  <c r="B24" i="26"/>
  <c r="B19" i="26"/>
  <c r="B8" i="26"/>
  <c r="B4" i="26"/>
  <c r="B4" i="37" s="1"/>
  <c r="B74" i="25"/>
  <c r="B92" i="25"/>
  <c r="B52" i="25"/>
  <c r="B46" i="25"/>
  <c r="B38" i="25"/>
  <c r="C29" i="25"/>
  <c r="B25" i="25"/>
  <c r="B5" i="25"/>
  <c r="C8" i="24"/>
  <c r="P12" i="37"/>
  <c r="B2" i="30" l="1"/>
  <c r="B11" i="34" l="1"/>
  <c r="B53" i="28" l="1"/>
  <c r="B43" i="28"/>
  <c r="B33" i="28"/>
  <c r="B23" i="28"/>
  <c r="P8" i="27"/>
  <c r="O8" i="27"/>
  <c r="O73" i="27"/>
  <c r="P184" i="27"/>
  <c r="O184" i="27"/>
  <c r="B184" i="27" l="1"/>
  <c r="J105" i="25"/>
  <c r="E106" i="25"/>
  <c r="J106" i="25"/>
  <c r="P133" i="30"/>
  <c r="B198" i="27"/>
  <c r="P43" i="25" l="1"/>
  <c r="E42" i="25" s="1"/>
  <c r="O43" i="25"/>
  <c r="P42" i="25"/>
  <c r="O42" i="25"/>
  <c r="B42" i="25"/>
  <c r="E40" i="30"/>
  <c r="E42" i="30"/>
  <c r="E43" i="30"/>
  <c r="E45" i="30"/>
  <c r="E46" i="30"/>
  <c r="E48" i="30"/>
  <c r="E52" i="30"/>
  <c r="D40" i="26" l="1"/>
  <c r="B40" i="26"/>
  <c r="O133" i="30" l="1"/>
  <c r="K75" i="27"/>
  <c r="I75" i="27"/>
  <c r="G75" i="27"/>
  <c r="E75" i="27"/>
  <c r="C75" i="27"/>
  <c r="O28" i="27"/>
  <c r="P12" i="34" l="1"/>
  <c r="O12" i="34"/>
  <c r="O228" i="27" l="1"/>
  <c r="O64" i="30"/>
  <c r="P64" i="30"/>
  <c r="N54" i="29"/>
  <c r="P228" i="27"/>
  <c r="P28" i="27"/>
  <c r="B106" i="25" l="1"/>
  <c r="B44" i="26" l="1"/>
  <c r="G109" i="30" l="1"/>
  <c r="C109" i="30"/>
  <c r="F33" i="34" l="1"/>
  <c r="G33" i="34"/>
  <c r="B38" i="34"/>
  <c r="B40" i="30"/>
  <c r="B34" i="34" s="1"/>
  <c r="E33" i="34"/>
  <c r="B133" i="30" l="1"/>
  <c r="B107" i="30"/>
  <c r="B64" i="30"/>
  <c r="H23" i="30"/>
  <c r="B21" i="30"/>
  <c r="E102" i="30"/>
  <c r="B102" i="30"/>
  <c r="F100" i="30"/>
  <c r="L98" i="30"/>
  <c r="K98" i="30"/>
  <c r="J98" i="30"/>
  <c r="I98" i="30"/>
  <c r="H98" i="30"/>
  <c r="G98" i="30"/>
  <c r="F98" i="30"/>
  <c r="E98" i="30"/>
  <c r="D98" i="30"/>
  <c r="B98" i="30"/>
  <c r="G100" i="30" l="1"/>
  <c r="H100" i="30" s="1"/>
  <c r="B28" i="27" l="1"/>
  <c r="B6" i="29" l="1"/>
  <c r="E31" i="34"/>
  <c r="B29" i="34"/>
  <c r="B27" i="34"/>
  <c r="B14" i="34"/>
  <c r="I13" i="34"/>
  <c r="H13" i="34"/>
  <c r="G13" i="34"/>
  <c r="F13" i="34"/>
  <c r="E13" i="34"/>
  <c r="B13" i="34"/>
  <c r="B12" i="34"/>
  <c r="B9" i="34"/>
  <c r="B8" i="34"/>
  <c r="B10" i="33"/>
  <c r="B174" i="30"/>
  <c r="B160" i="30"/>
  <c r="B147" i="30"/>
  <c r="B56" i="30"/>
  <c r="B85" i="30"/>
  <c r="G82" i="30"/>
  <c r="B82" i="30"/>
  <c r="G81" i="30"/>
  <c r="B81" i="30"/>
  <c r="H79" i="30"/>
  <c r="B77" i="30"/>
  <c r="B52" i="30"/>
  <c r="B46" i="30"/>
  <c r="B36" i="34" s="1"/>
  <c r="B43" i="30"/>
  <c r="B35" i="34" s="1"/>
  <c r="E39" i="30"/>
  <c r="B39" i="30"/>
  <c r="H37" i="30"/>
  <c r="B35" i="30"/>
  <c r="B16" i="30"/>
  <c r="B15" i="30"/>
  <c r="B14" i="30"/>
  <c r="B13" i="30"/>
  <c r="B12" i="30"/>
  <c r="B95" i="29"/>
  <c r="B81" i="29"/>
  <c r="B67" i="29"/>
  <c r="B54" i="29"/>
  <c r="B41" i="29"/>
  <c r="B28" i="29"/>
  <c r="B24" i="29"/>
  <c r="B23" i="29"/>
  <c r="F22" i="29"/>
  <c r="B22" i="29"/>
  <c r="F21" i="29"/>
  <c r="B21" i="29"/>
  <c r="F20" i="29"/>
  <c r="B20" i="29"/>
  <c r="F19" i="29"/>
  <c r="B19" i="29"/>
  <c r="B33" i="34" s="1"/>
  <c r="G17" i="29"/>
  <c r="B15" i="29"/>
  <c r="N10" i="29"/>
  <c r="B10" i="29" s="1"/>
  <c r="B10" i="30" s="1"/>
  <c r="B13" i="28"/>
  <c r="B10" i="28"/>
  <c r="B8" i="28"/>
  <c r="B242" i="27"/>
  <c r="B228" i="27"/>
  <c r="B213" i="27"/>
  <c r="B73" i="27"/>
  <c r="J46" i="27"/>
  <c r="G46" i="27"/>
  <c r="E46" i="27"/>
  <c r="C46" i="27"/>
  <c r="B42" i="27"/>
  <c r="B15" i="27"/>
  <c r="B10" i="27"/>
  <c r="B9" i="27"/>
  <c r="B8" i="27"/>
  <c r="B8" i="37" s="1"/>
  <c r="B26" i="26"/>
  <c r="L24" i="26"/>
  <c r="K24" i="26"/>
  <c r="J24" i="26"/>
  <c r="I24" i="26"/>
  <c r="H24" i="26"/>
  <c r="G24" i="26"/>
  <c r="F24" i="26"/>
  <c r="E24" i="26"/>
  <c r="C24" i="26"/>
  <c r="L19" i="26"/>
  <c r="K19" i="26"/>
  <c r="J19" i="26"/>
  <c r="I19" i="26"/>
  <c r="H19" i="26"/>
  <c r="G19" i="26"/>
  <c r="F19" i="26"/>
  <c r="E19" i="26"/>
  <c r="C19" i="26"/>
  <c r="B15" i="26"/>
  <c r="B12" i="26"/>
  <c r="B10" i="26"/>
  <c r="L8" i="26"/>
  <c r="K8" i="26"/>
  <c r="J8" i="26"/>
  <c r="I8" i="26"/>
  <c r="H8" i="26"/>
  <c r="G8" i="26"/>
  <c r="F8" i="26"/>
  <c r="E8" i="26"/>
  <c r="C8" i="26"/>
  <c r="E105" i="25"/>
  <c r="B105" i="25"/>
  <c r="B103" i="25"/>
  <c r="L101" i="25"/>
  <c r="K101" i="25"/>
  <c r="J101" i="25"/>
  <c r="I101" i="25"/>
  <c r="H101" i="25"/>
  <c r="G101" i="25"/>
  <c r="E101" i="25"/>
  <c r="D101" i="25"/>
  <c r="C101" i="25"/>
  <c r="B96" i="25"/>
  <c r="B98" i="25"/>
  <c r="B95" i="25"/>
  <c r="B94" i="25"/>
  <c r="L92" i="25"/>
  <c r="K92" i="25"/>
  <c r="J92" i="25"/>
  <c r="I92" i="25"/>
  <c r="H92" i="25"/>
  <c r="G92" i="25"/>
  <c r="E92" i="25"/>
  <c r="D92" i="25"/>
  <c r="C92" i="25"/>
  <c r="B89" i="25"/>
  <c r="B86" i="25"/>
  <c r="B84" i="25"/>
  <c r="B82" i="25"/>
  <c r="B80" i="25"/>
  <c r="B78" i="25"/>
  <c r="B76" i="25"/>
  <c r="B62" i="25"/>
  <c r="B61" i="25"/>
  <c r="B58" i="25"/>
  <c r="B56" i="25"/>
  <c r="B54" i="25"/>
  <c r="P48" i="25"/>
  <c r="O48" i="25"/>
  <c r="B40" i="25"/>
  <c r="B35" i="25"/>
  <c r="B27" i="25"/>
  <c r="L25" i="25"/>
  <c r="K25" i="25"/>
  <c r="J25" i="25"/>
  <c r="I25" i="25"/>
  <c r="H25" i="25"/>
  <c r="G25" i="25"/>
  <c r="E25" i="25"/>
  <c r="D25" i="25"/>
  <c r="C25" i="25"/>
  <c r="B6" i="33" l="1"/>
  <c r="B6" i="27"/>
  <c r="B6" i="28"/>
  <c r="B6" i="30"/>
  <c r="B6" i="34"/>
  <c r="D48" i="25"/>
  <c r="B4" i="27"/>
  <c r="B4" i="29"/>
  <c r="B4" i="30"/>
  <c r="B4" i="34"/>
  <c r="B4" i="28"/>
  <c r="B4" i="33"/>
  <c r="B8" i="30"/>
  <c r="B8" i="29"/>
  <c r="B9" i="30"/>
  <c r="B9" i="29"/>
  <c r="H17" i="29"/>
  <c r="I17" i="29" s="1"/>
  <c r="E14" i="34"/>
  <c r="I37" i="30"/>
  <c r="I79" i="30"/>
  <c r="J79" i="30" s="1"/>
  <c r="F31" i="34"/>
  <c r="G31" i="34" s="1"/>
  <c r="B5" i="26" l="1"/>
  <c r="F14" i="34"/>
  <c r="J37" i="30"/>
  <c r="H14" i="34" s="1"/>
  <c r="B5" i="33" l="1"/>
  <c r="B5" i="37"/>
  <c r="B5" i="30"/>
  <c r="B5" i="29"/>
  <c r="B5" i="28"/>
  <c r="B5" i="27"/>
  <c r="B5" i="34"/>
  <c r="G14" i="34"/>
  <c r="I1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4BE00987-F307-4B3C-B9A0-83C4940519AC}">
      <text>
        <r>
          <rPr>
            <b/>
            <sz val="9"/>
            <color indexed="81"/>
            <rFont val="Tahoma"/>
            <family val="2"/>
          </rPr>
          <t>Link to specific CBSA SOR or MIF page</t>
        </r>
      </text>
    </comment>
  </commentList>
</comments>
</file>

<file path=xl/sharedStrings.xml><?xml version="1.0" encoding="utf-8"?>
<sst xmlns="http://schemas.openxmlformats.org/spreadsheetml/2006/main" count="469" uniqueCount="334">
  <si>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</si>
  <si>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</si>
  <si>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</si>
  <si>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</si>
  <si>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</si>
  <si>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</si>
  <si>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</si>
  <si>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</si>
  <si>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</si>
  <si>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</si>
  <si>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</si>
  <si>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</si>
  <si>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</si>
  <si>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</si>
  <si>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</si>
  <si>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</si>
  <si>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</si>
  <si>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</si>
  <si>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</si>
  <si>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</si>
  <si>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</si>
  <si>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</si>
  <si>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</si>
  <si>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</si>
  <si>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</si>
  <si>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</si>
  <si>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</si>
  <si>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</si>
  <si>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</si>
  <si>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</si>
  <si>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</si>
  <si>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</si>
  <si>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</si>
  <si>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</si>
  <si>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</si>
  <si>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</si>
  <si>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</si>
  <si>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</si>
  <si>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</si>
  <si>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</si>
  <si>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</si>
  <si>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</si>
  <si>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</si>
  <si>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</si>
  <si>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</si>
  <si>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</si>
  <si>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</si>
  <si>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</si>
  <si>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</si>
  <si>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</si>
  <si>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</si>
  <si>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</si>
  <si>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</si>
  <si>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</si>
  <si>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</si>
  <si>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</si>
  <si>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</si>
  <si>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</si>
  <si>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</si>
  <si>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</si>
  <si>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</si>
  <si>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</si>
  <si>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</si>
  <si>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</si>
  <si>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</si>
  <si>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</si>
  <si>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</si>
  <si>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</si>
  <si>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</si>
  <si>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</si>
  <si>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</si>
  <si>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</si>
  <si>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</si>
  <si>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</si>
  <si>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</si>
  <si>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</si>
  <si>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</si>
  <si>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</si>
  <si>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</si>
  <si>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</si>
  <si>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</si>
  <si>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</si>
  <si>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</si>
  <si>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</si>
  <si>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</si>
  <si>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</si>
  <si>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</si>
  <si>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</si>
  <si>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</si>
  <si>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</si>
  <si>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</si>
  <si>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</si>
  <si>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</si>
  <si>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</si>
  <si>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</si>
  <si>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</si>
  <si>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</si>
  <si>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</si>
  <si>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</si>
  <si>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</si>
  <si>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</si>
  <si>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</si>
  <si>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</si>
  <si>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</si>
  <si>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</si>
  <si>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</si>
  <si>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</si>
  <si>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</si>
  <si>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</si>
  <si>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</si>
  <si>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</si>
  <si>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</si>
  <si>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</si>
  <si>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</si>
  <si>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</si>
  <si>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</si>
  <si>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</si>
  <si>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</si>
  <si>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</si>
  <si>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</si>
  <si>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</si>
  <si>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</si>
  <si>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</si>
  <si>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</si>
  <si>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</si>
  <si>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</si>
  <si>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</si>
  <si>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</si>
  <si>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</si>
  <si>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</si>
  <si>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</si>
  <si>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</si>
  <si>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</si>
  <si>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</si>
  <si>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</si>
  <si>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</si>
  <si>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</si>
  <si>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</si>
  <si>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</si>
  <si>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</si>
  <si>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</si>
  <si>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</si>
  <si>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</si>
  <si>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</si>
  <si>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</si>
  <si>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</si>
  <si>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</si>
  <si>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</si>
  <si>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</si>
  <si>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</si>
  <si>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</si>
  <si>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</si>
  <si>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</si>
  <si>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</si>
  <si>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</si>
  <si>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</si>
  <si>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</si>
  <si>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</si>
  <si>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</si>
  <si>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</si>
  <si>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</si>
  <si>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</si>
  <si>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</si>
  <si>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</si>
  <si>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</si>
  <si>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</si>
  <si>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</si>
  <si>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</si>
  <si>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Date of change</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</si>
  <si>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</si>
  <si>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</si>
  <si>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</si>
  <si>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</si>
  <si>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</si>
  <si>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</si>
  <si>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</si>
  <si>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</si>
  <si>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</si>
  <si>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</si>
  <si>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</si>
  <si>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</si>
  <si>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</si>
  <si>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</si>
  <si>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</si>
  <si>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</si>
  <si>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</si>
  <si>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</si>
  <si>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</si>
  <si>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</si>
  <si>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</si>
  <si>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</si>
  <si>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</si>
  <si>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</si>
  <si>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</si>
  <si>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</si>
  <si>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</si>
  <si>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</si>
  <si>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</si>
  <si>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</si>
  <si>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</si>
  <si>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</si>
  <si>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</si>
  <si>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</si>
  <si>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</si>
  <si>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</si>
  <si>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</si>
  <si>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</si>
  <si>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</si>
  <si>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</si>
  <si>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</si>
  <si>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</si>
  <si>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</si>
  <si>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</si>
  <si>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</si>
  <si>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</si>
  <si>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Date de modification</t>
  </si>
  <si>
    <t>First Year of POR</t>
  </si>
  <si>
    <t>Last Day of POR</t>
  </si>
  <si>
    <t>Last Year of POR</t>
  </si>
  <si>
    <t>Analyst 1</t>
  </si>
  <si>
    <t>Analyst 2</t>
  </si>
  <si>
    <t>Unit of measure (plural)</t>
  </si>
  <si>
    <t>tonnes</t>
  </si>
  <si>
    <t>Unit of measure (singular)</t>
  </si>
  <si>
    <t>tonne</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</si>
  <si>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</si>
  <si>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</si>
  <si>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</si>
  <si>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</si>
  <si>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</si>
  <si>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</si>
  <si>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</si>
  <si>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</si>
  <si>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</si>
  <si>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</si>
  <si>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</si>
  <si>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</si>
  <si>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</si>
  <si>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</si>
  <si>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</si>
  <si>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</si>
  <si>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</si>
  <si>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</si>
  <si>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</si>
  <si>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</si>
  <si>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</si>
  <si>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</si>
  <si>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</si>
  <si>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</si>
  <si>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</si>
  <si>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</si>
  <si>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</si>
  <si>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</si>
  <si>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</si>
  <si>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</si>
  <si>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</si>
  <si>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</si>
  <si>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</si>
  <si>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</si>
  <si>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</si>
  <si>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</si>
  <si>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</si>
  <si>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Export sales to the United States of America</t>
  </si>
  <si>
    <t xml:space="preserve">Ventes à l'exportation aux États-Unis d'Amérique </t>
  </si>
  <si>
    <t>HS codes/Codes SH</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</si>
  <si>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</si>
  <si>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</si>
  <si>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</si>
  <si>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</si>
  <si>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</si>
  <si>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</si>
  <si>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</si>
  <si>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</si>
  <si>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</si>
  <si>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</si>
  <si>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</si>
  <si>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</si>
  <si>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</si>
  <si>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</si>
  <si>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</si>
  <si>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</si>
  <si>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</si>
  <si>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</si>
  <si>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</si>
  <si>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</si>
  <si>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</si>
  <si>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</si>
  <si>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</si>
  <si>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</si>
  <si>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</si>
  <si>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</si>
  <si>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 dumping et le subventionnement</t>
  </si>
  <si>
    <t>When adding or modifying columns, please ensure the total of all column widths in a tab equals 1760 pixels to allow for consistent scaling when exported to PDF.</t>
  </si>
  <si>
    <t>i.e. columns B-L should be 160 pixels each.</t>
  </si>
  <si>
    <t>hiddenc</t>
  </si>
  <si>
    <t>Subject Countries (incl. French pronouns: de la, du, des)</t>
  </si>
  <si>
    <t>Production of the goods</t>
  </si>
  <si>
    <t>Production des marchandises</t>
  </si>
  <si>
    <t>Complete the following table for your firm's production of the goods and other products made with the same equipment.</t>
  </si>
  <si>
    <t>Remplir le tableau suivant pour la production des marchandises par votre entreprise et d'autres produits fabriqués avec le même équipement.</t>
  </si>
  <si>
    <t>Production of other products made with the same equipment</t>
  </si>
  <si>
    <t>Production d'autres produits fabriqués avec le même équipement</t>
  </si>
  <si>
    <t>Additional Product Info</t>
  </si>
  <si>
    <t>Your firm's sales volume of the goods divided by your firm's total sales volume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</si>
  <si>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</si>
  <si>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</si>
  <si>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</si>
  <si>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</si>
  <si>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Le volume des ventes des marchandises de votre entreprise divisé par le volume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</si>
  <si>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</si>
  <si>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</si>
  <si>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RR-2025-005</t>
  </si>
  <si>
    <t>RR2-25-005</t>
  </si>
  <si>
    <t>OCTG I</t>
  </si>
  <si>
    <t>dumping and the subsidizing</t>
  </si>
  <si>
    <t>FTPP I</t>
  </si>
  <si>
    <t>China</t>
  </si>
  <si>
    <t>la Chine</t>
  </si>
  <si>
    <t>31 décembre 2025</t>
  </si>
  <si>
    <t>December 31 2025</t>
  </si>
  <si>
    <t>March 31, 2026</t>
  </si>
  <si>
    <t>31 mars 2026</t>
  </si>
  <si>
    <t>Rebecca Campbell</t>
  </si>
  <si>
    <t xml:space="preserve">François Thivierge </t>
  </si>
  <si>
    <t xml:space="preserve">francois.thivierge@tribunal.gc.ca. </t>
  </si>
  <si>
    <t>613-558-4329</t>
  </si>
  <si>
    <t>343-550-4453</t>
  </si>
  <si>
    <t>https://www.cbsa-asfc.gc.ca/sima-lmsi/er-rre/octg12020/octg12020-de-eng.html#toc3-1</t>
  </si>
  <si>
    <t>https://www.cbsa-asfc.gc.ca/sima-lmsi/er-rre/octg12020/octg12020-de-fra.html#toc3-1</t>
  </si>
  <si>
    <t>rebecca.campbell@tribunal.gc.ca</t>
  </si>
  <si>
    <t>de la Chine</t>
  </si>
  <si>
    <r>
      <rPr>
        <b/>
        <sz val="10.5"/>
        <color theme="1"/>
        <rFont val="Calibri"/>
        <family val="2"/>
        <scheme val="minor"/>
      </rPr>
      <t>OCTG I:</t>
    </r>
    <r>
      <rPr>
        <sz val="10.5"/>
        <color theme="1"/>
        <rFont val="Calibri"/>
        <family val="2"/>
        <scheme val="minor"/>
      </rPr>
      <t xml:space="preserve"> Oil country tubular goods, including, in particular, casing and tubing, made of carbon or alloy steel, welded or seamless, heat treated or not heat 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 treated or not heat treated, in lengths of up to 3.66 m (12 feet), and coupling stock.</t>
    </r>
  </si>
  <si>
    <r>
      <rPr>
        <b/>
        <sz val="10.5"/>
        <color theme="1"/>
        <rFont val="Calibri"/>
        <family val="2"/>
        <scheme val="minor"/>
      </rPr>
      <t xml:space="preserve">FTPP I: </t>
    </r>
    <r>
      <rPr>
        <sz val="10.5"/>
        <color theme="1"/>
        <rFont val="Calibri"/>
        <family val="2"/>
        <scheme val="minor"/>
      </rPr>
      <t>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 sources pour manchons.</t>
    </r>
  </si>
  <si>
    <t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</si>
</sst>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b/>
      <sz val="9"/>
      <color indexed="81"/>
      <name val="Tahoma"/>
      <family val="2"/>
    </font>
    <font>
      <sz val="10.5"/>
      <color rgb="FF0070C0"/>
      <name val="Calibri"/>
      <family val="2"/>
      <scheme val="minor"/>
    </font>
    <font>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92D050"/>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24" fillId="0" borderId="0" applyNumberFormat="0" applyFill="0" applyBorder="0" applyAlignment="0" applyProtection="0"/>
  </cellStyleXfs>
  <cellXfs count="409">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4" borderId="13" xfId="2" applyNumberFormat="1" applyFont="1" applyFill="1" applyBorder="1" applyAlignment="1" applyProtection="1">
      <alignment horizontal="right" vertical="center" wrapText="1"/>
      <protection locked="0"/>
    </xf>
    <xf numFmtId="165" fontId="11" fillId="5" borderId="13" xfId="2" applyNumberFormat="1" applyFont="1" applyFill="1" applyBorder="1" applyAlignment="1" applyProtection="1">
      <alignment horizontal="right" vertical="top" wrapText="1"/>
    </xf>
    <xf numFmtId="165" fontId="11" fillId="4" borderId="40" xfId="2" applyNumberFormat="1" applyFont="1" applyFill="1" applyBorder="1" applyAlignment="1" applyProtection="1">
      <alignment horizontal="right" vertical="top" wrapText="1"/>
      <protection locked="0"/>
    </xf>
    <xf numFmtId="165" fontId="11" fillId="4" borderId="40" xfId="2" applyNumberFormat="1" applyFont="1" applyFill="1" applyBorder="1" applyAlignment="1" applyProtection="1">
      <alignment horizontal="right" vertical="center" wrapText="1"/>
      <protection locked="0"/>
    </xf>
    <xf numFmtId="165" fontId="11" fillId="5" borderId="40" xfId="2" applyNumberFormat="1" applyFont="1" applyFill="1" applyBorder="1" applyAlignment="1" applyProtection="1">
      <alignment vertical="top" wrapText="1"/>
    </xf>
    <xf numFmtId="165" fontId="11" fillId="5" borderId="40"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65" fontId="11" fillId="4" borderId="41" xfId="2" applyNumberFormat="1" applyFont="1" applyFill="1" applyBorder="1" applyAlignment="1" applyProtection="1">
      <alignment horizontal="right" vertical="center" wrapText="1"/>
      <protection locked="0"/>
    </xf>
    <xf numFmtId="165" fontId="11" fillId="5" borderId="44" xfId="2" applyNumberFormat="1" applyFont="1" applyFill="1" applyBorder="1" applyAlignment="1" applyProtection="1">
      <alignment horizontal="right" vertical="center" wrapText="1"/>
    </xf>
    <xf numFmtId="165" fontId="11" fillId="4" borderId="46" xfId="2" applyNumberFormat="1" applyFont="1" applyFill="1" applyBorder="1" applyAlignment="1" applyProtection="1">
      <alignment horizontal="right" vertical="center" wrapText="1"/>
      <protection locked="0"/>
    </xf>
    <xf numFmtId="165" fontId="11" fillId="5" borderId="47" xfId="2" applyNumberFormat="1" applyFont="1" applyFill="1" applyBorder="1" applyAlignment="1" applyProtection="1">
      <alignment horizontal="right" vertical="center" wrapText="1"/>
    </xf>
    <xf numFmtId="1" fontId="11" fillId="5" borderId="13" xfId="1" applyNumberFormat="1" applyFont="1" applyFill="1" applyBorder="1" applyAlignment="1" applyProtection="1">
      <alignment horizontal="center" vertical="top" wrapText="1"/>
    </xf>
    <xf numFmtId="0" fontId="8" fillId="2" borderId="0" xfId="0" applyFont="1" applyFill="1" applyBorder="1" applyAlignment="1">
      <alignment vertical="center"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0" fontId="10" fillId="6" borderId="0" xfId="0" applyFont="1" applyFill="1"/>
    <xf numFmtId="0" fontId="10" fillId="6" borderId="0" xfId="0" applyFont="1" applyFill="1" applyAlignment="1">
      <alignment wrapText="1"/>
    </xf>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20" fillId="6" borderId="0" xfId="0" applyFont="1" applyFill="1"/>
    <xf numFmtId="0" fontId="20" fillId="0" borderId="0" xfId="0" applyFont="1"/>
    <xf numFmtId="0" fontId="10" fillId="0" borderId="0" xfId="0" applyFont="1" applyAlignment="1">
      <alignment horizontal="left"/>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9" fillId="2" borderId="0" xfId="0" applyFont="1" applyFill="1" applyAlignment="1">
      <alignment vertical="center"/>
    </xf>
    <xf numFmtId="165" fontId="11" fillId="4" borderId="47" xfId="2" applyNumberFormat="1" applyFont="1" applyFill="1" applyBorder="1" applyAlignment="1" applyProtection="1">
      <alignment horizontal="right" vertical="center" wrapText="1"/>
      <protection locked="0"/>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wrapText="1"/>
    </xf>
    <xf numFmtId="0" fontId="10" fillId="0" borderId="0" xfId="0" applyFont="1" applyFill="1" applyAlignment="1">
      <alignment vertical="top"/>
    </xf>
    <xf numFmtId="0" fontId="10" fillId="0" borderId="0" xfId="0" quotePrefix="1" applyFont="1" applyAlignment="1">
      <alignment vertical="top"/>
    </xf>
    <xf numFmtId="0" fontId="21"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6" fillId="0" borderId="0" xfId="0" applyFont="1" applyAlignment="1">
      <alignment vertical="top" wrapText="1"/>
    </xf>
    <xf numFmtId="0" fontId="8" fillId="0" borderId="0" xfId="0" applyFont="1" applyAlignment="1">
      <alignment vertical="top" wrapText="1"/>
    </xf>
    <xf numFmtId="0" fontId="8" fillId="0" borderId="4" xfId="0" applyFont="1" applyBorder="1" applyAlignment="1">
      <alignment vertical="top" wrapText="1"/>
    </xf>
    <xf numFmtId="0" fontId="6" fillId="0" borderId="0" xfId="0" applyFont="1" applyAlignment="1">
      <alignment wrapText="1"/>
    </xf>
    <xf numFmtId="15" fontId="10" fillId="0" borderId="0" xfId="0" applyNumberFormat="1" applyFont="1" applyAlignment="1">
      <alignment vertical="top"/>
    </xf>
    <xf numFmtId="15" fontId="10" fillId="0" borderId="0" xfId="0" applyNumberFormat="1" applyFont="1" applyAlignment="1">
      <alignment horizontal="left" vertical="top"/>
    </xf>
    <xf numFmtId="49" fontId="11" fillId="4" borderId="13" xfId="1" applyNumberFormat="1" applyFont="1" applyFill="1" applyBorder="1" applyAlignment="1" applyProtection="1">
      <alignment vertical="center" wrapText="1"/>
      <protection locked="0"/>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3" borderId="0" xfId="0" applyFont="1" applyFill="1" applyAlignment="1">
      <alignment horizontal="center"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Alignment="1">
      <alignment horizontal="center" vertical="top" wrapText="1"/>
    </xf>
    <xf numFmtId="164" fontId="11" fillId="4" borderId="13" xfId="1" applyFont="1" applyFill="1" applyBorder="1" applyAlignment="1" applyProtection="1">
      <alignment vertical="center" wrapText="1"/>
      <protection locked="0"/>
    </xf>
    <xf numFmtId="164" fontId="11" fillId="4" borderId="24" xfId="1" applyFont="1" applyFill="1" applyBorder="1" applyAlignment="1" applyProtection="1">
      <alignment vertical="center" wrapText="1"/>
      <protection locked="0"/>
    </xf>
    <xf numFmtId="165"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1" fillId="4" borderId="13" xfId="1" applyNumberFormat="1" applyFont="1" applyFill="1" applyBorder="1" applyAlignment="1" applyProtection="1">
      <alignment horizontal="center" vertical="center" wrapText="1"/>
      <protection locked="0"/>
    </xf>
    <xf numFmtId="0" fontId="10" fillId="6" borderId="0" xfId="0" applyFont="1" applyFill="1" applyAlignment="1">
      <alignment vertical="top" wrapText="1"/>
    </xf>
    <xf numFmtId="0" fontId="8" fillId="2" borderId="0" xfId="0" applyFont="1" applyFill="1" applyAlignment="1">
      <alignment horizontal="left" vertical="top"/>
    </xf>
    <xf numFmtId="0" fontId="10" fillId="2" borderId="0" xfId="0" applyFont="1" applyFill="1" applyAlignment="1">
      <alignment vertical="top"/>
    </xf>
    <xf numFmtId="0" fontId="10" fillId="10" borderId="0" xfId="0" applyFont="1" applyFill="1" applyAlignment="1">
      <alignment vertical="top"/>
    </xf>
    <xf numFmtId="0" fontId="24" fillId="0" borderId="0" xfId="3"/>
    <xf numFmtId="15" fontId="10" fillId="0" borderId="0" xfId="0" quotePrefix="1" applyNumberFormat="1" applyFont="1" applyAlignment="1">
      <alignment wrapText="1"/>
    </xf>
    <xf numFmtId="0" fontId="10" fillId="2" borderId="0" xfId="0" applyFont="1" applyFill="1" applyAlignment="1">
      <alignment vertical="top"/>
    </xf>
    <xf numFmtId="15" fontId="10" fillId="0" borderId="0" xfId="0" applyNumberFormat="1" applyFont="1" applyAlignment="1">
      <alignment wrapText="1"/>
    </xf>
    <xf numFmtId="0" fontId="10" fillId="2" borderId="6" xfId="0" applyFont="1" applyFill="1" applyBorder="1" applyAlignment="1">
      <alignment horizontal="centerContinuous" vertical="top" wrapText="1"/>
    </xf>
    <xf numFmtId="0" fontId="10" fillId="2" borderId="0" xfId="0" applyFont="1" applyFill="1" applyBorder="1" applyAlignment="1">
      <alignment vertical="top"/>
    </xf>
    <xf numFmtId="0" fontId="21"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8" fillId="7" borderId="13" xfId="0" applyFont="1" applyFill="1" applyBorder="1" applyAlignment="1">
      <alignment horizontal="center" vertical="top" wrapText="1"/>
    </xf>
    <xf numFmtId="0" fontId="8" fillId="7" borderId="24" xfId="0" applyFont="1" applyFill="1" applyBorder="1" applyAlignment="1">
      <alignment horizontal="center" vertical="top" wrapText="1"/>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7" borderId="32" xfId="0" applyFont="1" applyFill="1" applyBorder="1" applyAlignment="1">
      <alignment horizontal="center" vertical="top"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7" borderId="17" xfId="1" applyNumberFormat="1" applyFont="1" applyFill="1" applyBorder="1" applyAlignment="1" applyProtection="1">
      <alignment horizontal="left" vertical="center" wrapText="1" indent="1"/>
    </xf>
    <xf numFmtId="0" fontId="11" fillId="7" borderId="14" xfId="1" applyNumberFormat="1" applyFont="1" applyFill="1" applyBorder="1" applyAlignment="1" applyProtection="1">
      <alignment horizontal="left" vertical="center" wrapText="1" indent="1"/>
    </xf>
    <xf numFmtId="0" fontId="11" fillId="7" borderId="18" xfId="1" applyNumberFormat="1" applyFont="1" applyFill="1" applyBorder="1" applyAlignment="1" applyProtection="1">
      <alignment horizontal="left" vertical="center" wrapText="1" indent="1"/>
    </xf>
    <xf numFmtId="0" fontId="11" fillId="7" borderId="21" xfId="1" applyNumberFormat="1" applyFont="1" applyFill="1" applyBorder="1" applyAlignment="1" applyProtection="1">
      <alignment horizontal="left" vertical="center" wrapText="1" indent="1"/>
    </xf>
    <xf numFmtId="0" fontId="11" fillId="7" borderId="22" xfId="1" applyNumberFormat="1" applyFont="1" applyFill="1" applyBorder="1" applyAlignment="1" applyProtection="1">
      <alignment horizontal="left" vertical="center" wrapText="1" indent="1"/>
    </xf>
    <xf numFmtId="0" fontId="11" fillId="7" borderId="23" xfId="1" applyNumberFormat="1" applyFont="1" applyFill="1" applyBorder="1" applyAlignment="1" applyProtection="1">
      <alignment horizontal="lef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8" fillId="2" borderId="0" xfId="0" applyFont="1" applyFill="1" applyAlignment="1">
      <alignment horizontal="left" vertical="top"/>
    </xf>
    <xf numFmtId="0" fontId="10" fillId="2" borderId="0" xfId="0" applyFont="1" applyFill="1" applyAlignment="1">
      <alignment vertical="top"/>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15" fontId="12" fillId="7" borderId="17" xfId="0" applyNumberFormat="1" applyFont="1" applyFill="1" applyBorder="1" applyAlignment="1">
      <alignment horizontal="left" vertical="center" wrapText="1"/>
    </xf>
    <xf numFmtId="0" fontId="12" fillId="7" borderId="14"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12" fillId="7" borderId="0" xfId="0" applyFont="1" applyFill="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22" xfId="0" applyFont="1" applyFill="1" applyBorder="1" applyAlignment="1">
      <alignment horizontal="left" vertical="center" wrapText="1"/>
    </xf>
    <xf numFmtId="0" fontId="12" fillId="7" borderId="23" xfId="0" applyFont="1" applyFill="1" applyBorder="1" applyAlignment="1">
      <alignment horizontal="left" vertical="center" wrapText="1"/>
    </xf>
    <xf numFmtId="0" fontId="23" fillId="2" borderId="6"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12" fillId="7" borderId="1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9" fillId="2" borderId="32" xfId="0" applyFont="1" applyFill="1" applyBorder="1" applyAlignment="1">
      <alignment horizontal="center" vertical="center"/>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49" fontId="11" fillId="4" borderId="48" xfId="1" applyNumberFormat="1" applyFont="1" applyFill="1" applyBorder="1" applyAlignment="1" applyProtection="1">
      <alignment horizontal="center" vertical="center" wrapText="1"/>
      <protection locked="0"/>
    </xf>
    <xf numFmtId="49" fontId="11" fillId="4" borderId="40" xfId="1" applyNumberFormat="1" applyFont="1" applyFill="1" applyBorder="1" applyAlignment="1" applyProtection="1">
      <alignment horizontal="center" vertical="center" wrapText="1"/>
      <protection locked="0"/>
    </xf>
    <xf numFmtId="49" fontId="11" fillId="4" borderId="54" xfId="1" applyNumberFormat="1" applyFont="1" applyFill="1" applyBorder="1" applyAlignment="1" applyProtection="1">
      <alignment horizontal="center" vertical="center" wrapText="1"/>
      <protection locked="0"/>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17" fillId="8" borderId="3"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7" fillId="8" borderId="5" xfId="0" applyFont="1" applyFill="1" applyBorder="1" applyAlignment="1">
      <alignment horizontal="center" vertical="top"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6" fillId="3" borderId="9" xfId="0" applyFont="1" applyFill="1" applyBorder="1" applyAlignment="1">
      <alignment horizontal="center" vertical="top" wrapText="1"/>
    </xf>
    <xf numFmtId="0" fontId="16" fillId="3" borderId="2" xfId="0" applyFont="1" applyFill="1" applyBorder="1" applyAlignment="1">
      <alignment horizontal="center" vertical="top" wrapText="1"/>
    </xf>
    <xf numFmtId="0" fontId="8" fillId="2" borderId="48" xfId="0" applyFont="1" applyFill="1" applyBorder="1" applyAlignment="1">
      <alignment horizontal="left" vertical="top" wrapText="1"/>
    </xf>
    <xf numFmtId="0" fontId="8" fillId="2" borderId="40" xfId="0" applyFont="1" applyFill="1" applyBorder="1" applyAlignment="1">
      <alignment horizontal="left" vertical="top" wrapText="1"/>
    </xf>
    <xf numFmtId="0" fontId="8" fillId="2" borderId="52" xfId="0" applyFont="1" applyFill="1" applyBorder="1" applyAlignment="1">
      <alignment horizontal="left" vertical="top" wrapText="1"/>
    </xf>
    <xf numFmtId="0" fontId="8" fillId="2" borderId="53"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4"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44" xfId="0" applyFont="1" applyFill="1" applyBorder="1" applyAlignment="1">
      <alignment horizontal="right" vertical="center" wrapText="1" indent="1"/>
    </xf>
    <xf numFmtId="0" fontId="8" fillId="2" borderId="45" xfId="0" applyFont="1" applyFill="1" applyBorder="1" applyAlignment="1">
      <alignment horizontal="right" vertical="center" wrapText="1" indent="1"/>
    </xf>
    <xf numFmtId="0" fontId="8" fillId="2" borderId="41" xfId="0" applyFont="1" applyFill="1" applyBorder="1" applyAlignment="1">
      <alignment horizontal="right" vertical="center" wrapText="1" indent="1"/>
    </xf>
    <xf numFmtId="0" fontId="8" fillId="2" borderId="42" xfId="0" applyFont="1" applyFill="1" applyBorder="1" applyAlignment="1">
      <alignment horizontal="right" vertical="center" wrapText="1" indent="1"/>
    </xf>
    <xf numFmtId="0" fontId="8" fillId="2" borderId="13" xfId="0" applyFont="1" applyFill="1" applyBorder="1" applyAlignment="1">
      <alignment horizontal="right" vertical="center" wrapText="1" indent="1"/>
    </xf>
    <xf numFmtId="0" fontId="8" fillId="2" borderId="43" xfId="0" applyFont="1" applyFill="1" applyBorder="1" applyAlignment="1">
      <alignment horizontal="right" vertical="center" wrapText="1" indent="1"/>
    </xf>
    <xf numFmtId="0" fontId="8" fillId="2" borderId="50"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51" xfId="0" applyFont="1" applyFill="1" applyBorder="1" applyAlignment="1">
      <alignment horizontal="left" vertical="center" wrapText="1" indent="1"/>
    </xf>
    <xf numFmtId="0" fontId="8" fillId="2" borderId="44" xfId="0" applyFont="1" applyFill="1" applyBorder="1" applyAlignment="1">
      <alignment horizontal="left" vertical="center" wrapText="1" indent="1"/>
    </xf>
    <xf numFmtId="1" fontId="11" fillId="4" borderId="15" xfId="2" applyNumberFormat="1" applyFont="1" applyFill="1" applyBorder="1" applyAlignment="1" applyProtection="1">
      <alignment horizontal="right" vertical="center"/>
      <protection locked="0"/>
    </xf>
    <xf numFmtId="1" fontId="11" fillId="4" borderId="16" xfId="2" applyNumberFormat="1" applyFont="1" applyFill="1" applyBorder="1" applyAlignment="1" applyProtection="1">
      <alignment horizontal="right" vertical="center"/>
      <protection locked="0"/>
    </xf>
    <xf numFmtId="0" fontId="9" fillId="7" borderId="29"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5" borderId="13" xfId="2" applyNumberFormat="1" applyFont="1" applyFill="1" applyBorder="1" applyAlignment="1" applyProtection="1">
      <alignment horizontal="right" vertical="center" wrapText="1"/>
    </xf>
    <xf numFmtId="165" fontId="11" fillId="4" borderId="15" xfId="2" applyNumberFormat="1" applyFont="1" applyFill="1" applyBorder="1" applyAlignment="1" applyProtection="1">
      <alignment horizontal="right" vertical="center" wrapText="1"/>
      <protection locked="0"/>
    </xf>
    <xf numFmtId="165" fontId="11" fillId="4" borderId="16" xfId="2" applyNumberFormat="1" applyFont="1" applyFill="1" applyBorder="1" applyAlignment="1" applyProtection="1">
      <alignment horizontal="right" vertical="center" wrapText="1"/>
      <protection locked="0"/>
    </xf>
    <xf numFmtId="0" fontId="8" fillId="2" borderId="13" xfId="0" applyFont="1" applyFill="1" applyBorder="1" applyAlignment="1">
      <alignment horizontal="center" vertical="center" wrapText="1"/>
    </xf>
    <xf numFmtId="0" fontId="12" fillId="7" borderId="13" xfId="0" applyFont="1" applyFill="1" applyBorder="1" applyAlignment="1">
      <alignment horizontal="center" vertical="top" wrapText="1"/>
    </xf>
    <xf numFmtId="0" fontId="8" fillId="2" borderId="49" xfId="0" applyFont="1" applyFill="1" applyBorder="1" applyAlignment="1">
      <alignment horizontal="left" vertical="top" wrapTex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center" wrapText="1"/>
    </xf>
    <xf numFmtId="1" fontId="11" fillId="5" borderId="14" xfId="1" applyNumberFormat="1" applyFont="1" applyFill="1" applyBorder="1" applyAlignment="1" applyProtection="1">
      <alignment horizontal="left" vertical="center" wrapText="1"/>
    </xf>
    <xf numFmtId="1" fontId="11" fillId="5" borderId="37" xfId="1" applyNumberFormat="1" applyFont="1" applyFill="1" applyBorder="1" applyAlignment="1" applyProtection="1">
      <alignment horizontal="left" vertical="center" wrapText="1"/>
    </xf>
    <xf numFmtId="1" fontId="11" fillId="5" borderId="19" xfId="1" applyNumberFormat="1" applyFont="1" applyFill="1" applyBorder="1" applyAlignment="1" applyProtection="1">
      <alignment horizontal="left" vertical="center" wrapText="1"/>
    </xf>
    <xf numFmtId="1" fontId="11" fillId="5" borderId="0" xfId="1" applyNumberFormat="1" applyFont="1" applyFill="1" applyBorder="1" applyAlignment="1" applyProtection="1">
      <alignment horizontal="left" vertical="center" wrapText="1"/>
    </xf>
    <xf numFmtId="1" fontId="11" fillId="5" borderId="4" xfId="1" applyNumberFormat="1" applyFont="1" applyFill="1" applyBorder="1" applyAlignment="1" applyProtection="1">
      <alignment horizontal="left" vertical="center" wrapText="1"/>
    </xf>
    <xf numFmtId="1" fontId="11" fillId="5" borderId="21" xfId="1" applyNumberFormat="1" applyFont="1" applyFill="1" applyBorder="1" applyAlignment="1" applyProtection="1">
      <alignment horizontal="left" vertical="center" wrapText="1"/>
    </xf>
    <xf numFmtId="1" fontId="11" fillId="5" borderId="22" xfId="1" applyNumberFormat="1" applyFont="1" applyFill="1" applyBorder="1" applyAlignment="1" applyProtection="1">
      <alignment horizontal="left" vertical="center" wrapText="1"/>
    </xf>
    <xf numFmtId="1" fontId="11" fillId="5" borderId="39" xfId="1" applyNumberFormat="1" applyFont="1" applyFill="1" applyBorder="1" applyAlignment="1" applyProtection="1">
      <alignment horizontal="left" vertical="center" wrapText="1"/>
    </xf>
    <xf numFmtId="0" fontId="8" fillId="2" borderId="20" xfId="0" applyFont="1" applyFill="1" applyBorder="1" applyAlignment="1">
      <alignment horizontal="left" vertical="center" wrapText="1"/>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2660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6</xdr:row>
      <xdr:rowOff>0</xdr:rowOff>
    </xdr:from>
    <xdr:to>
      <xdr:col>10</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11</xdr:col>
      <xdr:colOff>0</xdr:colOff>
      <xdr:row>6</xdr:row>
      <xdr:rowOff>0</xdr:rowOff>
    </xdr:from>
    <xdr:to>
      <xdr:col>11</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francois.thivierge@tribunal.gc.ca" TargetMode="External"/><Relationship Id="rId1" Type="http://schemas.openxmlformats.org/officeDocument/2006/relationships/hyperlink" Target="mailto:Rebecca.Campbell@tribunal.gc.ca"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7"/>
  <sheetViews>
    <sheetView showGridLines="0" topLeftCell="A8" workbookViewId="0">
      <selection activeCell="B21" sqref="B21"/>
    </sheetView>
  </sheetViews>
  <sheetFormatPr defaultColWidth="9.140625" defaultRowHeight="14.25" x14ac:dyDescent="0.25"/>
  <cols>
    <col min="1" max="1" width="24.42578125" style="79" bestFit="1" customWidth="1"/>
    <col min="2" max="2" width="20.5703125" style="67" bestFit="1" customWidth="1"/>
    <col min="3" max="3" width="22.140625" style="67" bestFit="1" customWidth="1"/>
    <col min="4" max="4" width="12.42578125" style="67" bestFit="1" customWidth="1"/>
    <col min="5" max="16384" width="9.140625" style="67"/>
  </cols>
  <sheetData>
    <row r="1" spans="1:6" s="107" customFormat="1" x14ac:dyDescent="0.25">
      <c r="A1" s="107" t="s">
        <v>139</v>
      </c>
      <c r="B1" s="107" t="s">
        <v>61</v>
      </c>
      <c r="C1" s="107" t="s">
        <v>62</v>
      </c>
      <c r="F1" s="107" t="s">
        <v>63</v>
      </c>
    </row>
    <row r="2" spans="1:6" x14ac:dyDescent="0.25">
      <c r="A2" s="79" t="s">
        <v>64</v>
      </c>
      <c r="B2" s="67" t="s">
        <v>311</v>
      </c>
      <c r="C2" s="67" t="s">
        <v>312</v>
      </c>
      <c r="F2" s="67" t="s">
        <v>161</v>
      </c>
    </row>
    <row r="3" spans="1:6" x14ac:dyDescent="0.25">
      <c r="A3" s="79" t="s">
        <v>65</v>
      </c>
      <c r="B3" s="67" t="s">
        <v>313</v>
      </c>
      <c r="C3" s="67" t="s">
        <v>315</v>
      </c>
      <c r="F3" s="67" t="s">
        <v>159</v>
      </c>
    </row>
    <row r="4" spans="1:6" x14ac:dyDescent="0.25">
      <c r="A4" s="79" t="s">
        <v>127</v>
      </c>
      <c r="B4" s="67" t="s">
        <v>314</v>
      </c>
      <c r="C4" s="67" t="s">
        <v>291</v>
      </c>
      <c r="F4" s="67" t="s">
        <v>160</v>
      </c>
    </row>
    <row r="5" spans="1:6" ht="42.75" x14ac:dyDescent="0.25">
      <c r="A5" s="80" t="s">
        <v>295</v>
      </c>
      <c r="B5" s="67" t="s">
        <v>316</v>
      </c>
      <c r="C5" s="67" t="s">
        <v>330</v>
      </c>
      <c r="D5" s="67" t="s">
        <v>317</v>
      </c>
    </row>
    <row r="6" spans="1:6" x14ac:dyDescent="0.25">
      <c r="A6" s="81" t="s">
        <v>216</v>
      </c>
      <c r="B6" s="82">
        <v>2023</v>
      </c>
      <c r="C6" s="82">
        <v>2023</v>
      </c>
      <c r="F6" s="108" t="s">
        <v>260</v>
      </c>
    </row>
    <row r="7" spans="1:6" x14ac:dyDescent="0.25">
      <c r="A7" s="81" t="s">
        <v>217</v>
      </c>
      <c r="B7" s="101" t="s">
        <v>319</v>
      </c>
      <c r="C7" s="127" t="s">
        <v>318</v>
      </c>
      <c r="F7" s="67" t="s">
        <v>292</v>
      </c>
    </row>
    <row r="8" spans="1:6" x14ac:dyDescent="0.25">
      <c r="A8" s="81" t="s">
        <v>218</v>
      </c>
      <c r="B8" s="82">
        <v>2025</v>
      </c>
      <c r="C8" s="82">
        <f>B8</f>
        <v>2025</v>
      </c>
      <c r="F8" s="67" t="s">
        <v>293</v>
      </c>
    </row>
    <row r="9" spans="1:6" x14ac:dyDescent="0.25">
      <c r="A9" s="79" t="s">
        <v>163</v>
      </c>
      <c r="B9" s="48"/>
      <c r="C9" s="48"/>
      <c r="F9" s="109" t="s">
        <v>261</v>
      </c>
    </row>
    <row r="10" spans="1:6" x14ac:dyDescent="0.25">
      <c r="A10" s="79" t="s">
        <v>164</v>
      </c>
      <c r="B10" s="48"/>
      <c r="C10" s="48"/>
    </row>
    <row r="11" spans="1:6" x14ac:dyDescent="0.25">
      <c r="A11" s="79" t="s">
        <v>66</v>
      </c>
      <c r="B11" s="102" t="s">
        <v>320</v>
      </c>
      <c r="C11" s="101" t="s">
        <v>321</v>
      </c>
    </row>
    <row r="13" spans="1:6" ht="15" x14ac:dyDescent="0.25">
      <c r="A13" s="79" t="s">
        <v>219</v>
      </c>
      <c r="B13" s="67" t="s">
        <v>322</v>
      </c>
      <c r="C13" s="156" t="s">
        <v>329</v>
      </c>
      <c r="D13" s="67" t="s">
        <v>325</v>
      </c>
    </row>
    <row r="14" spans="1:6" ht="15" x14ac:dyDescent="0.25">
      <c r="A14" s="79" t="s">
        <v>220</v>
      </c>
      <c r="B14" s="67" t="s">
        <v>323</v>
      </c>
      <c r="C14" s="156" t="s">
        <v>324</v>
      </c>
      <c r="D14" s="67" t="s">
        <v>326</v>
      </c>
    </row>
    <row r="16" spans="1:6" x14ac:dyDescent="0.25">
      <c r="A16" s="79" t="s">
        <v>69</v>
      </c>
      <c r="B16" s="67" t="s">
        <v>331</v>
      </c>
      <c r="C16" s="67" t="s">
        <v>332</v>
      </c>
    </row>
    <row r="17" spans="1:4" x14ac:dyDescent="0.25">
      <c r="A17" s="152" t="s">
        <v>302</v>
      </c>
      <c r="B17" s="48" t="s">
        <v>327</v>
      </c>
      <c r="C17" s="48" t="s">
        <v>328</v>
      </c>
    </row>
    <row r="19" spans="1:4" x14ac:dyDescent="0.25">
      <c r="A19" s="79" t="s">
        <v>70</v>
      </c>
      <c r="B19" s="83" t="s">
        <v>168</v>
      </c>
      <c r="C19" s="83" t="s">
        <v>215</v>
      </c>
    </row>
    <row r="20" spans="1:4" ht="409.5" x14ac:dyDescent="0.25">
      <c r="A20" s="79" t="s">
        <v>71</v>
      </c>
      <c r="B20" s="157" t="s">
        <v>333</v>
      </c>
      <c r="C20" s="159" t="str">
        <f>+B20</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row>
    <row r="21" spans="1:4" x14ac:dyDescent="0.25">
      <c r="A21" s="79" t="s">
        <v>72</v>
      </c>
      <c r="B21" s="83" t="s">
        <v>264</v>
      </c>
    </row>
    <row r="23" spans="1:4" x14ac:dyDescent="0.25">
      <c r="A23" s="79" t="s">
        <v>221</v>
      </c>
      <c r="B23" s="48" t="s">
        <v>222</v>
      </c>
      <c r="C23" s="48" t="s">
        <v>222</v>
      </c>
    </row>
    <row r="24" spans="1:4" x14ac:dyDescent="0.25">
      <c r="A24" s="79" t="s">
        <v>223</v>
      </c>
      <c r="B24" s="48" t="s">
        <v>224</v>
      </c>
      <c r="C24" s="48" t="s">
        <v>224</v>
      </c>
    </row>
    <row r="26" spans="1:4" x14ac:dyDescent="0.25">
      <c r="A26" s="79" t="s">
        <v>265</v>
      </c>
      <c r="B26" s="67" t="s">
        <v>266</v>
      </c>
      <c r="C26" s="67" t="s">
        <v>268</v>
      </c>
      <c r="D26" s="79" t="str">
        <f>IF(Intro!$G$21="English",B26,C26)</f>
        <v>Yes</v>
      </c>
    </row>
    <row r="27" spans="1:4" x14ac:dyDescent="0.25">
      <c r="B27" s="67" t="s">
        <v>267</v>
      </c>
      <c r="C27" s="67" t="s">
        <v>269</v>
      </c>
      <c r="D27" s="79" t="str">
        <f>IF(Intro!$G$21="English",B27,C27)</f>
        <v>No</v>
      </c>
    </row>
  </sheetData>
  <sheetProtection algorithmName="SHA-512" hashValue="sapzHIILwPGvdVB2BxI7sqDdqnfPhA3E8uCYEvCSLxwS59so6r0w9P8EKPGT701rP1XzTGEtEVsrhndXcA4snw==" saltValue="/63e7G3IhAN+lmnhRk6iHg==" spinCount="100000" sheet="1" objects="1" scenarios="1" selectLockedCells="1"/>
  <phoneticPr fontId="15" type="noConversion"/>
  <dataValidations count="2">
    <dataValidation type="list" allowBlank="1" showInputMessage="1" showErrorMessage="1" sqref="B4" xr:uid="{C8A4D559-9D0C-4F61-B62C-89E348785C89}">
      <formula1>"dumping, dumping and the subsidizing"</formula1>
    </dataValidation>
    <dataValidation type="list" allowBlank="1" showInputMessage="1" showErrorMessage="1" sqref="C4" xr:uid="{3C2CC915-4DF8-48D1-A2E0-6615A61BABAE}">
      <formula1>"le dumping, le dumping et le subventionnement"</formula1>
    </dataValidation>
  </dataValidations>
  <hyperlinks>
    <hyperlink ref="C13" r:id="rId1" display="mailto:Rebecca.Campbell@tribunal.gc.ca" xr:uid="{E49F4E28-CB8F-441C-969B-B6CAB5FD8107}"/>
    <hyperlink ref="C14" r:id="rId2" display="mailto:francois.thivierge@tribunal.gc.ca" xr:uid="{28D54041-BAB0-4F27-91F4-246092AFF95D}"/>
  </hyperlinks>
  <pageMargins left="0.7" right="0.7" top="0.75" bottom="0.75" header="0.3" footer="0.3"/>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2"/>
  <sheetViews>
    <sheetView showGridLines="0" topLeftCell="A6" zoomScaleNormal="100" workbookViewId="0">
      <selection activeCell="J11" sqref="J11"/>
    </sheetView>
  </sheetViews>
  <sheetFormatPr defaultColWidth="9.42578125" defaultRowHeight="14.25" x14ac:dyDescent="0.25"/>
  <cols>
    <col min="1" max="1" width="1.5703125" style="8" customWidth="1"/>
    <col min="2" max="12" width="14.5703125" style="71" customWidth="1"/>
    <col min="13" max="13" width="6.42578125" style="76" customWidth="1"/>
    <col min="14" max="14" width="9.42578125" style="76" customWidth="1"/>
    <col min="15" max="16" width="15.5703125" style="113" hidden="1" customWidth="1"/>
    <col min="17" max="17" width="9.42578125" style="76" customWidth="1"/>
    <col min="18" max="16384" width="9.42578125" style="76"/>
  </cols>
  <sheetData>
    <row r="1" spans="1:16" x14ac:dyDescent="0.25">
      <c r="O1" s="150" t="s">
        <v>294</v>
      </c>
      <c r="P1" s="150" t="s">
        <v>294</v>
      </c>
    </row>
    <row r="2" spans="1:16" x14ac:dyDescent="0.25">
      <c r="B2" s="10" t="s">
        <v>0</v>
      </c>
      <c r="C2" s="10"/>
      <c r="D2" s="10"/>
      <c r="O2" s="9" t="s">
        <v>61</v>
      </c>
      <c r="P2" s="9" t="s">
        <v>73</v>
      </c>
    </row>
    <row r="3" spans="1:16" x14ac:dyDescent="0.25">
      <c r="B3" s="2"/>
      <c r="C3" s="2"/>
      <c r="D3" s="2"/>
      <c r="O3" s="5"/>
      <c r="P3" s="5"/>
    </row>
    <row r="4" spans="1:16" s="5" customFormat="1" x14ac:dyDescent="0.25">
      <c r="A4" s="11"/>
      <c r="B4" s="341" t="str">
        <f>Info!B4</f>
        <v>FOREIGN PRODUCERS' QUESTIONNAIRE</v>
      </c>
      <c r="C4" s="341"/>
      <c r="D4" s="341"/>
      <c r="E4" s="341"/>
      <c r="F4" s="341"/>
      <c r="G4" s="341"/>
      <c r="H4" s="341"/>
      <c r="I4" s="341"/>
      <c r="J4" s="341"/>
      <c r="K4" s="341"/>
      <c r="L4" s="341"/>
      <c r="M4" s="7"/>
      <c r="N4" s="7"/>
      <c r="O4" s="6"/>
      <c r="P4" s="6"/>
    </row>
    <row r="5" spans="1:16" s="5" customFormat="1" x14ac:dyDescent="0.25">
      <c r="A5" s="11"/>
      <c r="B5" s="341" t="str">
        <f>Info!B5</f>
        <v>RR-2025-005</v>
      </c>
      <c r="C5" s="341"/>
      <c r="D5" s="341"/>
      <c r="E5" s="341"/>
      <c r="F5" s="341"/>
      <c r="G5" s="341"/>
      <c r="H5" s="341"/>
      <c r="I5" s="341"/>
      <c r="J5" s="341"/>
      <c r="K5" s="341"/>
      <c r="L5" s="341"/>
      <c r="M5" s="7"/>
      <c r="N5" s="7"/>
      <c r="O5" s="6"/>
      <c r="P5" s="6"/>
    </row>
    <row r="6" spans="1:16" s="6" customFormat="1" x14ac:dyDescent="0.25">
      <c r="A6" s="11"/>
      <c r="B6" s="341" t="str">
        <f>Info!B6</f>
        <v>OCTG I</v>
      </c>
      <c r="C6" s="341"/>
      <c r="D6" s="341"/>
      <c r="E6" s="341"/>
      <c r="F6" s="341"/>
      <c r="G6" s="341"/>
      <c r="H6" s="341"/>
      <c r="I6" s="341"/>
      <c r="J6" s="341"/>
      <c r="K6" s="341"/>
      <c r="L6" s="341"/>
      <c r="O6" s="12"/>
      <c r="P6" s="12"/>
    </row>
    <row r="7" spans="1:16" s="6" customFormat="1" x14ac:dyDescent="0.25">
      <c r="A7" s="11"/>
      <c r="B7" s="13"/>
      <c r="C7" s="13"/>
      <c r="D7" s="13"/>
      <c r="E7" s="14"/>
      <c r="F7" s="14"/>
      <c r="G7" s="14"/>
      <c r="H7" s="14"/>
      <c r="I7" s="14"/>
      <c r="J7" s="14"/>
      <c r="K7" s="14"/>
      <c r="L7" s="14"/>
      <c r="O7" s="12"/>
      <c r="P7" s="12"/>
    </row>
    <row r="8" spans="1:16" x14ac:dyDescent="0.25">
      <c r="B8" s="201" t="str">
        <f>UPPER(IF(Intro!$G$21="English",O8,P8))</f>
        <v>CONFIRMATION OF REPORTED DATA</v>
      </c>
      <c r="C8" s="202"/>
      <c r="D8" s="202"/>
      <c r="E8" s="202"/>
      <c r="F8" s="202"/>
      <c r="G8" s="202"/>
      <c r="H8" s="202"/>
      <c r="I8" s="202"/>
      <c r="J8" s="202"/>
      <c r="K8" s="202"/>
      <c r="L8" s="203"/>
      <c r="O8" s="113" t="s">
        <v>20</v>
      </c>
      <c r="P8" s="113" t="s">
        <v>36</v>
      </c>
    </row>
    <row r="9" spans="1:16" x14ac:dyDescent="0.25">
      <c r="B9" s="201" t="str">
        <f>UPPER(IF(Intro!$G$21="English",O9,P9))</f>
        <v>GENERAL</v>
      </c>
      <c r="C9" s="202"/>
      <c r="D9" s="202"/>
      <c r="E9" s="202"/>
      <c r="F9" s="202"/>
      <c r="G9" s="202"/>
      <c r="H9" s="202"/>
      <c r="I9" s="202"/>
      <c r="J9" s="202"/>
      <c r="K9" s="202"/>
      <c r="L9" s="203"/>
      <c r="O9" s="113" t="s">
        <v>254</v>
      </c>
      <c r="P9" s="116" t="s">
        <v>255</v>
      </c>
    </row>
    <row r="10" spans="1:16" x14ac:dyDescent="0.25">
      <c r="B10" s="84"/>
      <c r="C10" s="31"/>
      <c r="D10" s="31"/>
      <c r="E10" s="31"/>
      <c r="F10" s="31"/>
      <c r="G10" s="31"/>
      <c r="H10" s="31"/>
      <c r="I10" s="31"/>
      <c r="J10" s="31"/>
      <c r="K10" s="31"/>
      <c r="L10" s="85"/>
    </row>
    <row r="11" spans="1:16" s="25" customFormat="1" x14ac:dyDescent="0.25">
      <c r="A11" s="86"/>
      <c r="B11" s="181" t="str">
        <f>IF(Intro!$G$21="English",O11,P11)</f>
        <v>Confirm that all data reported in this questionnaire pertain to the goods as defined in the "Intro" tab.</v>
      </c>
      <c r="C11" s="182"/>
      <c r="D11" s="182"/>
      <c r="E11" s="182"/>
      <c r="F11" s="182"/>
      <c r="G11" s="182"/>
      <c r="H11" s="182"/>
      <c r="I11" s="182"/>
      <c r="J11" s="151"/>
      <c r="K11" s="87"/>
      <c r="L11" s="88"/>
      <c r="O11" s="25" t="s">
        <v>287</v>
      </c>
      <c r="P11" s="25" t="s">
        <v>288</v>
      </c>
    </row>
    <row r="12" spans="1:16" s="25" customFormat="1" ht="15" customHeight="1" x14ac:dyDescent="0.25">
      <c r="A12" s="86"/>
      <c r="B12" s="181" t="str">
        <f>IF(Intro!$G$21="English",O12,P12)</f>
        <v>Confirm that all volumes reported in this questionnaire are in tonnes.</v>
      </c>
      <c r="C12" s="182"/>
      <c r="D12" s="182"/>
      <c r="E12" s="182"/>
      <c r="F12" s="182"/>
      <c r="G12" s="182"/>
      <c r="H12" s="182"/>
      <c r="I12" s="182"/>
      <c r="J12" s="75"/>
      <c r="K12" s="89"/>
      <c r="L12" s="90"/>
      <c r="O12" s="25" t="str">
        <f>"Confirm that all volumes reported in this questionnaire are in "&amp;(Variables!B23)&amp;"."</f>
        <v>Confirm that all volumes reported in this questionnaire are in tonnes.</v>
      </c>
      <c r="P12" s="25" t="str">
        <f>"Confirmez que tous les volumes déclarés dans ce questionnaire sont en "&amp;(Variables!C23)&amp;"."</f>
        <v>Confirmez que tous les volumes déclarés dans ce questionnaire sont en tonnes.</v>
      </c>
    </row>
    <row r="13" spans="1:16" s="25" customFormat="1" x14ac:dyDescent="0.25">
      <c r="A13" s="86"/>
      <c r="B13" s="181" t="str">
        <f>IF(Intro!$G$21="English",O13,P13)</f>
        <v>Confirm that all values reported in this questionnaire are in Canadian dollars.</v>
      </c>
      <c r="C13" s="182"/>
      <c r="D13" s="182"/>
      <c r="E13" s="182" t="str">
        <f>IF(SUM('Pro 2'!E33:E34)&lt;&gt;0,"X","-")</f>
        <v>-</v>
      </c>
      <c r="F13" s="182" t="str">
        <f>IF(SUM('Pro 2'!F33:F34)&lt;&gt;0,"X","-")</f>
        <v>-</v>
      </c>
      <c r="G13" s="182" t="str">
        <f>IF(SUM('Pro 2'!G33:G34)&lt;&gt;0,"X","-")</f>
        <v>-</v>
      </c>
      <c r="H13" s="182" t="str">
        <f>IF(SUM('Pro 2'!H33:H34)&lt;&gt;0,"X","-")</f>
        <v>-</v>
      </c>
      <c r="I13" s="182" t="str">
        <f>IF(SUM('Pro 2'!I33:I34)&lt;&gt;0,"X","-")</f>
        <v>-</v>
      </c>
      <c r="J13" s="75"/>
      <c r="K13" s="89"/>
      <c r="L13" s="90"/>
      <c r="O13" s="25" t="s">
        <v>157</v>
      </c>
      <c r="P13" s="25" t="s">
        <v>158</v>
      </c>
    </row>
    <row r="14" spans="1:16" s="25" customFormat="1" x14ac:dyDescent="0.25">
      <c r="A14" s="86"/>
      <c r="B14" s="181" t="str">
        <f>IF(Intro!$G$21="English",O14,P14)</f>
        <v>Confirm that all information is reported on a calendar-year basis.</v>
      </c>
      <c r="C14" s="182"/>
      <c r="D14" s="182"/>
      <c r="E14" s="182" t="str">
        <f>IF(SUM('Pro 2'!E36:E37)&lt;&gt;0,"X","-")</f>
        <v>-</v>
      </c>
      <c r="F14" s="182" t="str">
        <f>IF(SUM('Pro 2'!F36:F37)&lt;&gt;0,"X","-")</f>
        <v>-</v>
      </c>
      <c r="G14" s="182" t="str">
        <f>IF(SUM('Pro 2'!G36:G37)&lt;&gt;0,"X","-")</f>
        <v>-</v>
      </c>
      <c r="H14" s="182" t="str">
        <f>IF(SUM('Pro 2'!H36:H37)&lt;&gt;0,"X","-")</f>
        <v>X</v>
      </c>
      <c r="I14" s="182" t="str">
        <f>IF(SUM('Pro 2'!I36:I37)&lt;&gt;0,"X","-")</f>
        <v>X</v>
      </c>
      <c r="J14" s="75"/>
      <c r="K14" s="87"/>
      <c r="L14" s="88"/>
      <c r="O14" s="25" t="s">
        <v>59</v>
      </c>
      <c r="P14" s="25" t="s">
        <v>60</v>
      </c>
    </row>
    <row r="15" spans="1:16" x14ac:dyDescent="0.25">
      <c r="B15" s="84"/>
      <c r="C15" s="31"/>
      <c r="D15" s="31"/>
      <c r="E15" s="31"/>
      <c r="F15" s="31"/>
      <c r="G15" s="31"/>
      <c r="H15" s="31"/>
      <c r="I15" s="31"/>
      <c r="J15" s="31"/>
      <c r="K15" s="31"/>
      <c r="L15" s="85"/>
    </row>
    <row r="16" spans="1:16" s="121" customFormat="1" x14ac:dyDescent="0.25">
      <c r="A16" s="8"/>
      <c r="B16" s="190" t="str">
        <f>IF(Intro!$G$21="English",O16,P16)</f>
        <v>If no, explain.</v>
      </c>
      <c r="C16" s="191"/>
      <c r="D16" s="191"/>
      <c r="E16" s="191"/>
      <c r="F16" s="191"/>
      <c r="G16" s="191"/>
      <c r="H16" s="191"/>
      <c r="I16" s="191"/>
      <c r="J16" s="191"/>
      <c r="K16" s="191"/>
      <c r="L16" s="192"/>
      <c r="O16" s="39" t="s">
        <v>276</v>
      </c>
      <c r="P16" s="6" t="s">
        <v>277</v>
      </c>
    </row>
    <row r="17" spans="1:16" s="25" customFormat="1" x14ac:dyDescent="0.25">
      <c r="A17" s="86"/>
      <c r="B17" s="96"/>
      <c r="C17" s="123"/>
      <c r="D17" s="123"/>
      <c r="E17" s="123"/>
      <c r="F17" s="123"/>
      <c r="G17" s="123"/>
      <c r="H17" s="123"/>
      <c r="I17" s="123"/>
      <c r="J17" s="123"/>
      <c r="K17" s="123"/>
      <c r="L17" s="88"/>
      <c r="O17" s="6"/>
      <c r="P17" s="6"/>
    </row>
    <row r="18" spans="1:16" s="9" customFormat="1" x14ac:dyDescent="0.25">
      <c r="A18" s="8"/>
      <c r="B18" s="318"/>
      <c r="C18" s="398"/>
      <c r="D18" s="398"/>
      <c r="E18" s="398"/>
      <c r="F18" s="398"/>
      <c r="G18" s="398"/>
      <c r="H18" s="398"/>
      <c r="I18" s="398"/>
      <c r="J18" s="398"/>
      <c r="K18" s="398"/>
      <c r="L18" s="320"/>
      <c r="M18" s="25"/>
      <c r="O18" s="7"/>
      <c r="P18" s="7"/>
    </row>
    <row r="19" spans="1:16" s="9" customFormat="1" x14ac:dyDescent="0.25">
      <c r="A19" s="8"/>
      <c r="B19" s="318"/>
      <c r="C19" s="398"/>
      <c r="D19" s="398"/>
      <c r="E19" s="398"/>
      <c r="F19" s="398"/>
      <c r="G19" s="398"/>
      <c r="H19" s="398"/>
      <c r="I19" s="398"/>
      <c r="J19" s="398"/>
      <c r="K19" s="398"/>
      <c r="L19" s="320"/>
      <c r="M19" s="25"/>
      <c r="O19" s="7"/>
      <c r="P19" s="7"/>
    </row>
    <row r="20" spans="1:16" s="9" customFormat="1" x14ac:dyDescent="0.25">
      <c r="A20" s="8"/>
      <c r="B20" s="318"/>
      <c r="C20" s="398"/>
      <c r="D20" s="398"/>
      <c r="E20" s="398"/>
      <c r="F20" s="398"/>
      <c r="G20" s="398"/>
      <c r="H20" s="398"/>
      <c r="I20" s="398"/>
      <c r="J20" s="398"/>
      <c r="K20" s="398"/>
      <c r="L20" s="320"/>
      <c r="M20" s="25"/>
      <c r="O20" s="7"/>
      <c r="P20" s="7"/>
    </row>
    <row r="21" spans="1:16" s="9" customFormat="1" x14ac:dyDescent="0.25">
      <c r="A21" s="8"/>
      <c r="B21" s="318"/>
      <c r="C21" s="398"/>
      <c r="D21" s="398"/>
      <c r="E21" s="398"/>
      <c r="F21" s="398"/>
      <c r="G21" s="398"/>
      <c r="H21" s="398"/>
      <c r="I21" s="398"/>
      <c r="J21" s="398"/>
      <c r="K21" s="398"/>
      <c r="L21" s="320"/>
      <c r="M21" s="25"/>
      <c r="O21" s="7"/>
      <c r="P21" s="7"/>
    </row>
    <row r="22" spans="1:16" s="9" customFormat="1" x14ac:dyDescent="0.25">
      <c r="A22" s="8"/>
      <c r="B22" s="318"/>
      <c r="C22" s="398"/>
      <c r="D22" s="398"/>
      <c r="E22" s="398"/>
      <c r="F22" s="398"/>
      <c r="G22" s="398"/>
      <c r="H22" s="398"/>
      <c r="I22" s="398"/>
      <c r="J22" s="398"/>
      <c r="K22" s="398"/>
      <c r="L22" s="320"/>
      <c r="M22" s="25"/>
      <c r="O22" s="7"/>
      <c r="P22" s="7"/>
    </row>
    <row r="23" spans="1:16" s="9" customFormat="1" x14ac:dyDescent="0.25">
      <c r="A23" s="8"/>
      <c r="B23" s="318"/>
      <c r="C23" s="398"/>
      <c r="D23" s="398"/>
      <c r="E23" s="398"/>
      <c r="F23" s="398"/>
      <c r="G23" s="398"/>
      <c r="H23" s="398"/>
      <c r="I23" s="398"/>
      <c r="J23" s="398"/>
      <c r="K23" s="398"/>
      <c r="L23" s="320"/>
      <c r="M23" s="25"/>
      <c r="O23" s="7"/>
      <c r="P23" s="7"/>
    </row>
    <row r="24" spans="1:16" s="9" customFormat="1" x14ac:dyDescent="0.25">
      <c r="A24" s="8"/>
      <c r="B24" s="318"/>
      <c r="C24" s="398"/>
      <c r="D24" s="398"/>
      <c r="E24" s="398"/>
      <c r="F24" s="398"/>
      <c r="G24" s="398"/>
      <c r="H24" s="398"/>
      <c r="I24" s="398"/>
      <c r="J24" s="398"/>
      <c r="K24" s="398"/>
      <c r="L24" s="320"/>
      <c r="M24" s="25"/>
      <c r="O24" s="7"/>
      <c r="P24" s="7"/>
    </row>
    <row r="25" spans="1:16" s="9" customFormat="1" x14ac:dyDescent="0.25">
      <c r="A25" s="8"/>
      <c r="B25" s="318"/>
      <c r="C25" s="398"/>
      <c r="D25" s="398"/>
      <c r="E25" s="398"/>
      <c r="F25" s="398"/>
      <c r="G25" s="398"/>
      <c r="H25" s="398"/>
      <c r="I25" s="398"/>
      <c r="J25" s="398"/>
      <c r="K25" s="398"/>
      <c r="L25" s="320"/>
      <c r="M25" s="25"/>
      <c r="O25" s="7"/>
      <c r="P25" s="7"/>
    </row>
    <row r="26" spans="1:16" s="121" customFormat="1" x14ac:dyDescent="0.25">
      <c r="A26" s="8"/>
      <c r="B26" s="84"/>
      <c r="C26" s="71"/>
      <c r="D26" s="71"/>
      <c r="E26" s="71"/>
      <c r="F26" s="71"/>
      <c r="G26" s="71"/>
      <c r="H26" s="71"/>
      <c r="I26" s="71"/>
      <c r="J26" s="71"/>
      <c r="K26" s="71"/>
      <c r="L26" s="85"/>
    </row>
    <row r="27" spans="1:16" x14ac:dyDescent="0.25">
      <c r="B27" s="201" t="str">
        <f>UPPER(IF(Intro!$G$21="English",O27,P27))</f>
        <v>PRODUCTION AND SALES</v>
      </c>
      <c r="C27" s="202"/>
      <c r="D27" s="202"/>
      <c r="E27" s="202"/>
      <c r="F27" s="202"/>
      <c r="G27" s="202"/>
      <c r="H27" s="202"/>
      <c r="I27" s="202"/>
      <c r="J27" s="202"/>
      <c r="K27" s="202"/>
      <c r="L27" s="203"/>
      <c r="O27" s="113" t="s">
        <v>256</v>
      </c>
      <c r="P27" s="113" t="s">
        <v>257</v>
      </c>
    </row>
    <row r="28" spans="1:16" x14ac:dyDescent="0.25">
      <c r="B28" s="84"/>
      <c r="C28" s="31"/>
      <c r="D28" s="31"/>
      <c r="E28" s="31"/>
      <c r="F28" s="31"/>
      <c r="G28" s="31"/>
      <c r="H28" s="31"/>
      <c r="I28" s="31"/>
      <c r="J28" s="31"/>
      <c r="K28" s="31"/>
      <c r="L28" s="85"/>
    </row>
    <row r="29" spans="1:16" ht="28.5" x14ac:dyDescent="0.25">
      <c r="A29" s="8" t="s">
        <v>162</v>
      </c>
      <c r="B29" s="309" t="str">
        <f>IF(Intro!$G$21="English",O29,P29)</f>
        <v>Note: Public/non-confidential information in this table is automatically generated from the information provided in the "Pro 1" and "Pro 2" tabs. Any changes to this public summary must therefore be made in the "Pro 1" and "Pro 2" tabs.</v>
      </c>
      <c r="C29" s="310"/>
      <c r="D29" s="310"/>
      <c r="E29" s="310"/>
      <c r="F29" s="310"/>
      <c r="G29" s="310"/>
      <c r="H29" s="310"/>
      <c r="I29" s="310"/>
      <c r="J29" s="310"/>
      <c r="K29" s="310"/>
      <c r="L29" s="311"/>
      <c r="O29" s="113" t="s">
        <v>67</v>
      </c>
      <c r="P29" s="113" t="s">
        <v>68</v>
      </c>
    </row>
    <row r="30" spans="1:16" x14ac:dyDescent="0.25">
      <c r="B30" s="84"/>
      <c r="C30" s="31"/>
      <c r="D30" s="31"/>
      <c r="E30" s="31"/>
      <c r="F30" s="31"/>
      <c r="G30" s="31"/>
      <c r="H30" s="31"/>
      <c r="I30" s="31"/>
      <c r="J30" s="31"/>
      <c r="K30" s="31"/>
      <c r="L30" s="85"/>
    </row>
    <row r="31" spans="1:16" x14ac:dyDescent="0.25">
      <c r="B31" s="68"/>
      <c r="C31" s="16"/>
      <c r="D31" s="16"/>
      <c r="E31" s="367">
        <f>Variables!B6</f>
        <v>2023</v>
      </c>
      <c r="F31" s="367">
        <f>E31+1</f>
        <v>2024</v>
      </c>
      <c r="G31" s="367">
        <f>F31+1</f>
        <v>2025</v>
      </c>
      <c r="H31" s="89"/>
      <c r="I31" s="89"/>
      <c r="J31" s="89"/>
      <c r="K31" s="89"/>
      <c r="L31" s="90"/>
      <c r="O31" s="114"/>
    </row>
    <row r="32" spans="1:16" x14ac:dyDescent="0.25">
      <c r="B32" s="68"/>
      <c r="C32" s="16"/>
      <c r="D32" s="16"/>
      <c r="E32" s="368"/>
      <c r="F32" s="368"/>
      <c r="G32" s="368"/>
      <c r="H32" s="89"/>
      <c r="I32" s="89"/>
      <c r="J32" s="89"/>
      <c r="K32" s="89"/>
      <c r="L32" s="90"/>
      <c r="O32" s="114"/>
    </row>
    <row r="33" spans="1:16" s="25" customFormat="1" x14ac:dyDescent="0.25">
      <c r="A33" s="86"/>
      <c r="B33" s="345" t="str">
        <f>'Pro 1'!B19</f>
        <v>Production of the goods</v>
      </c>
      <c r="C33" s="397"/>
      <c r="D33" s="346"/>
      <c r="E33" s="65" t="str">
        <f>IF('Pro 1'!G19&lt;&gt;0,"X","-")</f>
        <v>-</v>
      </c>
      <c r="F33" s="65" t="str">
        <f>IF('Pro 1'!H19&lt;&gt;0,"X","-")</f>
        <v>-</v>
      </c>
      <c r="G33" s="65" t="str">
        <f>IF('Pro 1'!I19&lt;&gt;0,"X","-")</f>
        <v>-</v>
      </c>
      <c r="H33" s="89"/>
      <c r="I33" s="89"/>
      <c r="J33" s="89"/>
      <c r="K33" s="89"/>
      <c r="L33" s="90"/>
    </row>
    <row r="34" spans="1:16" s="25" customFormat="1" ht="14.45" customHeight="1" x14ac:dyDescent="0.25">
      <c r="A34" s="86"/>
      <c r="B34" s="345" t="str">
        <f>'Pro 2'!B40</f>
        <v>Sales in country of production</v>
      </c>
      <c r="C34" s="397"/>
      <c r="D34" s="346"/>
      <c r="E34" s="65" t="str">
        <f>IF(SUM('Pro 2'!H40:H41)&lt;&gt;0,"X","-")</f>
        <v>-</v>
      </c>
      <c r="F34" s="65" t="str">
        <f>IF(SUM('Pro 2'!I40:I41)&lt;&gt;0,"X","-")</f>
        <v>-</v>
      </c>
      <c r="G34" s="65" t="str">
        <f>IF(SUM('Pro 2'!J40:J41)&lt;&gt;0,"X","-")</f>
        <v>-</v>
      </c>
      <c r="H34" s="89"/>
      <c r="I34" s="89"/>
      <c r="J34" s="89"/>
      <c r="K34" s="89"/>
      <c r="L34" s="90"/>
    </row>
    <row r="35" spans="1:16" s="25" customFormat="1" ht="14.45" customHeight="1" x14ac:dyDescent="0.25">
      <c r="A35" s="86"/>
      <c r="B35" s="345" t="str">
        <f>'Pro 2'!B43</f>
        <v>Export sales to Canada</v>
      </c>
      <c r="C35" s="397"/>
      <c r="D35" s="346"/>
      <c r="E35" s="65" t="str">
        <f>IF(SUM('Pro 2'!H43:H44)&lt;&gt;0,"X","-")</f>
        <v>-</v>
      </c>
      <c r="F35" s="65" t="str">
        <f>IF(SUM('Pro 2'!I43:I44)&lt;&gt;0,"X","-")</f>
        <v>-</v>
      </c>
      <c r="G35" s="65" t="str">
        <f>IF(SUM('Pro 2'!J43:J44)&lt;&gt;0,"X","-")</f>
        <v>-</v>
      </c>
      <c r="H35" s="89"/>
      <c r="I35" s="89"/>
      <c r="J35" s="89"/>
      <c r="K35" s="89"/>
      <c r="L35" s="90"/>
    </row>
    <row r="36" spans="1:16" s="25" customFormat="1" ht="14.45" customHeight="1" x14ac:dyDescent="0.25">
      <c r="A36" s="86"/>
      <c r="B36" s="345" t="str">
        <f>'Pro 2'!B46</f>
        <v>Export sales to the United States of America</v>
      </c>
      <c r="C36" s="397"/>
      <c r="D36" s="346"/>
      <c r="E36" s="65" t="str">
        <f>IF(SUM('Pro 2'!H46:H47)&lt;&gt;0,"X","-")</f>
        <v>-</v>
      </c>
      <c r="F36" s="65" t="str">
        <f>IF(SUM('Pro 2'!I46:I47)&lt;&gt;0,"X","-")</f>
        <v>-</v>
      </c>
      <c r="G36" s="65" t="str">
        <f>IF(SUM('Pro 2'!J46:J47)&lt;&gt;0,"X","-")</f>
        <v>-</v>
      </c>
      <c r="H36" s="89"/>
      <c r="I36" s="89"/>
      <c r="J36" s="89"/>
      <c r="K36" s="89"/>
      <c r="L36" s="90"/>
    </row>
    <row r="37" spans="1:16" s="25" customFormat="1" ht="14.45" customHeight="1" x14ac:dyDescent="0.25">
      <c r="A37" s="86"/>
      <c r="B37" s="345" t="str">
        <f>'Pro 2'!B49</f>
        <v>Export sales to all other countries</v>
      </c>
      <c r="C37" s="397"/>
      <c r="D37" s="346"/>
      <c r="E37" s="65" t="str">
        <f>IF(SUM('Pro 2'!H49:H50)&lt;&gt;0,"X","-")</f>
        <v>-</v>
      </c>
      <c r="F37" s="65" t="str">
        <f>IF(SUM('Pro 2'!I49:I50)&lt;&gt;0,"X","-")</f>
        <v>-</v>
      </c>
      <c r="G37" s="65" t="str">
        <f>IF(SUM('Pro 2'!J49:J50)&lt;&gt;0,"X","-")</f>
        <v>-</v>
      </c>
      <c r="H37" s="89"/>
      <c r="I37" s="89"/>
      <c r="J37" s="89"/>
      <c r="K37" s="89"/>
      <c r="L37" s="90"/>
    </row>
    <row r="38" spans="1:16" s="25" customFormat="1" ht="14.45" customHeight="1" x14ac:dyDescent="0.25">
      <c r="A38" s="86"/>
      <c r="B38" s="384" t="str">
        <f>IF(Intro!$G$21="English",O38,P38)</f>
        <v>Export markets</v>
      </c>
      <c r="C38" s="385"/>
      <c r="D38" s="386"/>
      <c r="E38" s="399" t="str">
        <f>IF('Pro 2'!B58="","-",'Pro 2'!B58)</f>
        <v>-</v>
      </c>
      <c r="F38" s="400"/>
      <c r="G38" s="401"/>
      <c r="H38" s="89"/>
      <c r="I38" s="89"/>
      <c r="J38" s="89"/>
      <c r="K38" s="89"/>
      <c r="L38" s="90"/>
      <c r="O38" s="25" t="s">
        <v>258</v>
      </c>
      <c r="P38" s="25" t="s">
        <v>259</v>
      </c>
    </row>
    <row r="39" spans="1:16" s="25" customFormat="1" ht="14.45" customHeight="1" x14ac:dyDescent="0.25">
      <c r="A39" s="86"/>
      <c r="B39" s="175"/>
      <c r="C39" s="176"/>
      <c r="D39" s="408"/>
      <c r="E39" s="402"/>
      <c r="F39" s="403"/>
      <c r="G39" s="404"/>
      <c r="H39" s="89"/>
      <c r="I39" s="89"/>
      <c r="J39" s="89"/>
      <c r="K39" s="89"/>
      <c r="L39" s="90"/>
    </row>
    <row r="40" spans="1:16" s="25" customFormat="1" ht="14.45" customHeight="1" x14ac:dyDescent="0.25">
      <c r="A40" s="86"/>
      <c r="B40" s="175"/>
      <c r="C40" s="176"/>
      <c r="D40" s="408"/>
      <c r="E40" s="402"/>
      <c r="F40" s="403"/>
      <c r="G40" s="404"/>
      <c r="H40" s="89"/>
      <c r="I40" s="89"/>
      <c r="J40" s="89"/>
      <c r="K40" s="89"/>
      <c r="L40" s="90"/>
    </row>
    <row r="41" spans="1:16" s="25" customFormat="1" ht="14.45" customHeight="1" x14ac:dyDescent="0.25">
      <c r="A41" s="86"/>
      <c r="B41" s="387"/>
      <c r="C41" s="388"/>
      <c r="D41" s="389"/>
      <c r="E41" s="405"/>
      <c r="F41" s="406"/>
      <c r="G41" s="407"/>
      <c r="H41" s="89"/>
      <c r="I41" s="89"/>
      <c r="J41" s="89"/>
      <c r="K41" s="89"/>
      <c r="L41" s="90"/>
    </row>
    <row r="42" spans="1:16" x14ac:dyDescent="0.25">
      <c r="B42" s="91"/>
      <c r="C42" s="92"/>
      <c r="D42" s="92"/>
      <c r="E42" s="92"/>
      <c r="F42" s="92"/>
      <c r="G42" s="92"/>
      <c r="H42" s="92"/>
      <c r="I42" s="92"/>
      <c r="J42" s="92"/>
      <c r="K42" s="92"/>
      <c r="L42" s="93"/>
    </row>
  </sheetData>
  <sheetProtection algorithmName="SHA-512" hashValue="4m/Q1xW2XxZyo+TIdrrCpxavMPsLHLEmwRzwGp06WtagolNCOG4coOwUTQgeFlrXH7H5WQamkM0O0pU0gtvurQ==" saltValue="u7Ivm1IhFPKQV/oADlSa7A==" spinCount="100000" sheet="1" objects="1" scenarios="1" selectLockedCells="1"/>
  <mergeCells count="23">
    <mergeCell ref="E38:G41"/>
    <mergeCell ref="B34:D34"/>
    <mergeCell ref="B35:D35"/>
    <mergeCell ref="B36:D36"/>
    <mergeCell ref="B38:D41"/>
    <mergeCell ref="B37:D37"/>
    <mergeCell ref="B11:I11"/>
    <mergeCell ref="E31:E32"/>
    <mergeCell ref="F31:F32"/>
    <mergeCell ref="G31:G32"/>
    <mergeCell ref="B16:L16"/>
    <mergeCell ref="B18:L25"/>
    <mergeCell ref="B33:D33"/>
    <mergeCell ref="B27:L27"/>
    <mergeCell ref="B29:L29"/>
    <mergeCell ref="B12:I12"/>
    <mergeCell ref="B13:I13"/>
    <mergeCell ref="B14:I14"/>
    <mergeCell ref="B8:L8"/>
    <mergeCell ref="B9:L9"/>
    <mergeCell ref="B4:L4"/>
    <mergeCell ref="B5:L5"/>
    <mergeCell ref="B6:L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7"/>
  <sheetViews>
    <sheetView showGridLines="0" tabSelected="1" zoomScaleNormal="100" workbookViewId="0">
      <selection activeCell="G21" sqref="G21:G22"/>
    </sheetView>
  </sheetViews>
  <sheetFormatPr defaultColWidth="9.42578125" defaultRowHeight="14.25" x14ac:dyDescent="0.25"/>
  <cols>
    <col min="1" max="1" width="1.5703125" style="8" customWidth="1"/>
    <col min="2" max="12" width="14.5703125" style="71" customWidth="1"/>
    <col min="13" max="13" width="6.42578125" style="76" customWidth="1"/>
    <col min="14" max="14" width="9.42578125" style="76" customWidth="1"/>
    <col min="15" max="15" width="37.85546875" style="76" hidden="1" customWidth="1"/>
    <col min="16" max="16" width="33" style="76" hidden="1" customWidth="1"/>
    <col min="17" max="23" width="9.42578125" style="76" customWidth="1"/>
    <col min="24" max="16384" width="9.42578125" style="76"/>
  </cols>
  <sheetData>
    <row r="1" spans="1:23" x14ac:dyDescent="0.25">
      <c r="O1" s="76" t="s">
        <v>294</v>
      </c>
      <c r="P1" s="76" t="s">
        <v>294</v>
      </c>
    </row>
    <row r="2" spans="1:23" x14ac:dyDescent="0.25">
      <c r="B2" s="10" t="s">
        <v>0</v>
      </c>
      <c r="C2" s="10"/>
      <c r="O2" s="9" t="s">
        <v>61</v>
      </c>
      <c r="P2" s="9" t="s">
        <v>73</v>
      </c>
    </row>
    <row r="3" spans="1:23" x14ac:dyDescent="0.25">
      <c r="B3" s="2"/>
      <c r="C3" s="2"/>
      <c r="O3" s="5"/>
      <c r="P3" s="5"/>
    </row>
    <row r="4" spans="1:23" s="5" customFormat="1" x14ac:dyDescent="0.25">
      <c r="A4" s="11"/>
      <c r="B4" s="163" t="s">
        <v>225</v>
      </c>
      <c r="C4" s="164"/>
      <c r="D4" s="164"/>
      <c r="E4" s="164"/>
      <c r="F4" s="164"/>
      <c r="G4" s="164"/>
      <c r="H4" s="164"/>
      <c r="I4" s="164"/>
      <c r="J4" s="164"/>
      <c r="K4" s="164"/>
      <c r="L4" s="165"/>
      <c r="M4" s="3"/>
      <c r="N4" s="3"/>
      <c r="O4" s="6"/>
      <c r="P4" s="6"/>
    </row>
    <row r="5" spans="1:23" s="5" customFormat="1" x14ac:dyDescent="0.25">
      <c r="A5" s="11"/>
      <c r="B5" s="166" t="str">
        <f>Variables!B2</f>
        <v>RR-2025-005</v>
      </c>
      <c r="C5" s="167"/>
      <c r="D5" s="167"/>
      <c r="E5" s="167"/>
      <c r="F5" s="167"/>
      <c r="G5" s="167"/>
      <c r="H5" s="167"/>
      <c r="I5" s="167"/>
      <c r="J5" s="167"/>
      <c r="K5" s="167"/>
      <c r="L5" s="168"/>
      <c r="M5" s="3"/>
      <c r="N5" s="3"/>
      <c r="O5" s="6"/>
      <c r="P5" s="6"/>
    </row>
    <row r="6" spans="1:23" s="6" customFormat="1" x14ac:dyDescent="0.25">
      <c r="A6" s="11"/>
      <c r="B6" s="172" t="str">
        <f>UPPER(Variables!B3&amp;" | "&amp;Variables!C3)</f>
        <v>OCTG I | FTPP I</v>
      </c>
      <c r="C6" s="173"/>
      <c r="D6" s="173"/>
      <c r="E6" s="173"/>
      <c r="F6" s="173"/>
      <c r="G6" s="173"/>
      <c r="H6" s="173"/>
      <c r="I6" s="173"/>
      <c r="J6" s="173"/>
      <c r="K6" s="173"/>
      <c r="L6" s="174"/>
      <c r="O6" s="12"/>
      <c r="P6" s="12"/>
    </row>
    <row r="7" spans="1:23" s="6" customFormat="1" x14ac:dyDescent="0.25">
      <c r="A7" s="11"/>
      <c r="B7" s="13"/>
      <c r="C7" s="13"/>
      <c r="D7" s="14"/>
      <c r="E7" s="14"/>
      <c r="F7" s="14"/>
      <c r="G7" s="14"/>
      <c r="H7" s="14"/>
      <c r="I7" s="14"/>
      <c r="J7" s="14"/>
      <c r="K7" s="14"/>
      <c r="L7" s="14"/>
      <c r="O7" s="12"/>
      <c r="P7" s="12"/>
    </row>
    <row r="8" spans="1:23" s="5" customFormat="1" x14ac:dyDescent="0.25">
      <c r="A8" s="11"/>
      <c r="B8" s="169" t="s">
        <v>226</v>
      </c>
      <c r="C8" s="170"/>
      <c r="D8" s="170"/>
      <c r="E8" s="170"/>
      <c r="F8" s="170"/>
      <c r="G8" s="170"/>
      <c r="H8" s="170"/>
      <c r="I8" s="170"/>
      <c r="J8" s="170"/>
      <c r="K8" s="170"/>
      <c r="L8" s="171"/>
      <c r="M8" s="3"/>
      <c r="N8" s="3"/>
      <c r="O8" s="6"/>
      <c r="P8" s="6"/>
    </row>
    <row r="9" spans="1:23" ht="14.1" customHeight="1" x14ac:dyDescent="0.25">
      <c r="B9" s="15"/>
      <c r="C9" s="16"/>
      <c r="D9" s="17"/>
      <c r="E9" s="17"/>
      <c r="F9" s="17"/>
      <c r="G9" s="17"/>
      <c r="H9" s="17"/>
      <c r="I9" s="17"/>
      <c r="J9" s="17"/>
      <c r="K9" s="17"/>
      <c r="L9" s="18"/>
      <c r="O9" s="162" t="s">
        <v>283</v>
      </c>
      <c r="P9" s="162"/>
    </row>
    <row r="10" spans="1:23" s="25" customFormat="1" x14ac:dyDescent="0.25">
      <c r="A10" s="86"/>
      <c r="B10" s="175"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inquiry by helping it better understand the Canadian market for OCTG I. The Tribunal therefore requests a response to this questionnaire from your firm.</v>
      </c>
      <c r="C10" s="176"/>
      <c r="D10" s="176"/>
      <c r="E10" s="176"/>
      <c r="F10" s="176"/>
      <c r="G10" s="66"/>
      <c r="H10" s="177"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 de la Chine. Les connaissances et l'expérience de votre entreprise aideraient le Tribunal à mener correctement son enquête en lui permettant de mieux comprendre le marché canadien de FTPP I. Le Tribunal demande donc à votre entreprise de répondre à ce questionnaire.</v>
      </c>
      <c r="I10" s="177"/>
      <c r="J10" s="177"/>
      <c r="K10" s="177"/>
      <c r="L10" s="178"/>
      <c r="N10" s="128"/>
      <c r="O10" s="162"/>
      <c r="P10" s="162"/>
      <c r="Q10" s="49"/>
      <c r="R10" s="49"/>
      <c r="S10" s="49"/>
      <c r="T10" s="49"/>
      <c r="U10" s="49"/>
      <c r="V10" s="49"/>
      <c r="W10" s="49"/>
    </row>
    <row r="11" spans="1:23" s="25" customFormat="1" x14ac:dyDescent="0.25">
      <c r="A11" s="86"/>
      <c r="B11" s="175"/>
      <c r="C11" s="176"/>
      <c r="D11" s="176"/>
      <c r="E11" s="176"/>
      <c r="F11" s="176"/>
      <c r="G11" s="66"/>
      <c r="H11" s="177"/>
      <c r="I11" s="177"/>
      <c r="J11" s="177"/>
      <c r="K11" s="177"/>
      <c r="L11" s="178"/>
      <c r="N11" s="128"/>
      <c r="O11" s="162"/>
      <c r="P11" s="162"/>
      <c r="Q11" s="49"/>
      <c r="R11" s="49"/>
      <c r="S11" s="49"/>
      <c r="T11" s="49"/>
      <c r="U11" s="49"/>
      <c r="V11" s="49"/>
      <c r="W11" s="49"/>
    </row>
    <row r="12" spans="1:23" s="25" customFormat="1" x14ac:dyDescent="0.25">
      <c r="A12" s="86"/>
      <c r="B12" s="175"/>
      <c r="C12" s="176"/>
      <c r="D12" s="176"/>
      <c r="E12" s="176"/>
      <c r="F12" s="176"/>
      <c r="G12" s="66"/>
      <c r="H12" s="177"/>
      <c r="I12" s="177"/>
      <c r="J12" s="177"/>
      <c r="K12" s="177"/>
      <c r="L12" s="178"/>
      <c r="N12" s="128"/>
      <c r="O12" s="162"/>
      <c r="P12" s="162"/>
      <c r="Q12" s="49"/>
      <c r="R12" s="49"/>
      <c r="S12" s="49"/>
      <c r="T12" s="49"/>
      <c r="U12" s="49"/>
      <c r="V12" s="49"/>
      <c r="W12" s="49"/>
    </row>
    <row r="13" spans="1:23" s="25" customFormat="1" x14ac:dyDescent="0.25">
      <c r="A13" s="86"/>
      <c r="B13" s="175"/>
      <c r="C13" s="176"/>
      <c r="D13" s="176"/>
      <c r="E13" s="176"/>
      <c r="F13" s="176"/>
      <c r="G13" s="66"/>
      <c r="H13" s="177"/>
      <c r="I13" s="177"/>
      <c r="J13" s="177"/>
      <c r="K13" s="177"/>
      <c r="L13" s="178"/>
      <c r="N13" s="128"/>
      <c r="O13" s="162"/>
      <c r="P13" s="162"/>
      <c r="Q13" s="49"/>
      <c r="R13" s="49"/>
      <c r="S13" s="49"/>
      <c r="T13" s="49"/>
      <c r="U13" s="49"/>
      <c r="V13" s="49"/>
      <c r="W13" s="49"/>
    </row>
    <row r="14" spans="1:23" s="25" customFormat="1" x14ac:dyDescent="0.25">
      <c r="A14" s="86"/>
      <c r="B14" s="175"/>
      <c r="C14" s="176"/>
      <c r="D14" s="176"/>
      <c r="E14" s="176"/>
      <c r="F14" s="176"/>
      <c r="G14" s="66"/>
      <c r="H14" s="177"/>
      <c r="I14" s="177"/>
      <c r="J14" s="177"/>
      <c r="K14" s="177"/>
      <c r="L14" s="178"/>
      <c r="N14" s="128"/>
      <c r="O14" s="162"/>
      <c r="P14" s="162"/>
      <c r="Q14" s="49"/>
      <c r="R14" s="49"/>
      <c r="S14" s="49"/>
      <c r="T14" s="49"/>
      <c r="U14" s="49"/>
      <c r="V14" s="49"/>
      <c r="W14" s="49"/>
    </row>
    <row r="15" spans="1:23" s="25" customFormat="1" x14ac:dyDescent="0.25">
      <c r="A15" s="86"/>
      <c r="B15" s="175"/>
      <c r="C15" s="176"/>
      <c r="D15" s="176"/>
      <c r="E15" s="176"/>
      <c r="F15" s="176"/>
      <c r="G15" s="66"/>
      <c r="H15" s="177"/>
      <c r="I15" s="177"/>
      <c r="J15" s="177"/>
      <c r="K15" s="177"/>
      <c r="L15" s="178"/>
      <c r="N15" s="128"/>
      <c r="O15" s="162"/>
      <c r="P15" s="162"/>
      <c r="Q15" s="49"/>
      <c r="R15" s="49"/>
      <c r="S15" s="49"/>
      <c r="T15" s="49"/>
      <c r="U15" s="49"/>
      <c r="V15" s="49"/>
      <c r="W15" s="49"/>
    </row>
    <row r="16" spans="1:23" s="25" customFormat="1" x14ac:dyDescent="0.25">
      <c r="A16" s="86"/>
      <c r="B16" s="175"/>
      <c r="C16" s="176"/>
      <c r="D16" s="176"/>
      <c r="E16" s="176"/>
      <c r="F16" s="176"/>
      <c r="G16" s="66"/>
      <c r="H16" s="177"/>
      <c r="I16" s="177"/>
      <c r="J16" s="177"/>
      <c r="K16" s="177"/>
      <c r="L16" s="178"/>
      <c r="N16" s="128"/>
      <c r="O16" s="162"/>
      <c r="P16" s="162"/>
      <c r="Q16" s="49"/>
      <c r="R16" s="49"/>
      <c r="S16" s="49"/>
      <c r="T16" s="49"/>
      <c r="U16" s="49"/>
      <c r="V16" s="49"/>
      <c r="W16" s="49"/>
    </row>
    <row r="17" spans="1:23" s="25" customFormat="1" x14ac:dyDescent="0.25">
      <c r="A17" s="86"/>
      <c r="B17" s="97"/>
      <c r="C17" s="98"/>
      <c r="D17" s="98"/>
      <c r="E17" s="98"/>
      <c r="F17" s="98"/>
      <c r="G17" s="98"/>
      <c r="H17" s="98"/>
      <c r="I17" s="98"/>
      <c r="J17" s="98"/>
      <c r="K17" s="98"/>
      <c r="L17" s="99"/>
      <c r="N17" s="49"/>
      <c r="O17" s="162"/>
      <c r="P17" s="162"/>
      <c r="Q17" s="49"/>
      <c r="R17" s="49"/>
      <c r="S17" s="49"/>
      <c r="T17" s="49"/>
      <c r="U17" s="49"/>
      <c r="V17" s="49"/>
      <c r="W17" s="49"/>
    </row>
    <row r="18" spans="1:23" s="6" customFormat="1" x14ac:dyDescent="0.25">
      <c r="A18" s="11"/>
      <c r="B18" s="13"/>
      <c r="C18" s="13"/>
      <c r="D18" s="14"/>
      <c r="E18" s="14"/>
      <c r="F18" s="14"/>
      <c r="G18" s="14"/>
      <c r="H18" s="14"/>
      <c r="I18" s="14"/>
      <c r="J18" s="14"/>
      <c r="K18" s="14"/>
      <c r="L18" s="14"/>
      <c r="O18" s="12"/>
      <c r="P18" s="12"/>
    </row>
    <row r="19" spans="1:23" s="5" customFormat="1" x14ac:dyDescent="0.25">
      <c r="A19" s="11"/>
      <c r="B19" s="169" t="s">
        <v>227</v>
      </c>
      <c r="C19" s="170"/>
      <c r="D19" s="170"/>
      <c r="E19" s="170"/>
      <c r="F19" s="170"/>
      <c r="G19" s="170"/>
      <c r="H19" s="170"/>
      <c r="I19" s="170"/>
      <c r="J19" s="170"/>
      <c r="K19" s="170"/>
      <c r="L19" s="171"/>
      <c r="M19" s="3"/>
      <c r="N19" s="3"/>
      <c r="O19" s="6"/>
      <c r="P19" s="6"/>
    </row>
    <row r="20" spans="1:23" x14ac:dyDescent="0.25">
      <c r="B20" s="15"/>
      <c r="C20" s="16"/>
      <c r="D20" s="17"/>
      <c r="E20" s="17"/>
      <c r="F20" s="17"/>
      <c r="G20" s="17"/>
      <c r="H20" s="17"/>
      <c r="I20" s="17"/>
      <c r="J20" s="17"/>
      <c r="K20" s="17"/>
      <c r="L20" s="18"/>
    </row>
    <row r="21" spans="1:23" x14ac:dyDescent="0.25">
      <c r="B21" s="204" t="s">
        <v>74</v>
      </c>
      <c r="C21" s="205"/>
      <c r="D21" s="205"/>
      <c r="E21" s="205"/>
      <c r="F21" s="205"/>
      <c r="G21" s="206" t="s">
        <v>61</v>
      </c>
      <c r="H21" s="208" t="s">
        <v>146</v>
      </c>
      <c r="I21" s="208"/>
      <c r="J21" s="208"/>
      <c r="K21" s="208"/>
      <c r="L21" s="209"/>
      <c r="O21" s="72"/>
    </row>
    <row r="22" spans="1:23" x14ac:dyDescent="0.25">
      <c r="B22" s="204"/>
      <c r="C22" s="205"/>
      <c r="D22" s="205"/>
      <c r="E22" s="205"/>
      <c r="F22" s="205"/>
      <c r="G22" s="207"/>
      <c r="H22" s="208"/>
      <c r="I22" s="208"/>
      <c r="J22" s="208"/>
      <c r="K22" s="208"/>
      <c r="L22" s="209"/>
      <c r="O22" s="72"/>
    </row>
    <row r="23" spans="1:23" s="25" customFormat="1" x14ac:dyDescent="0.25">
      <c r="A23" s="86"/>
      <c r="B23" s="97"/>
      <c r="C23" s="98"/>
      <c r="D23" s="98"/>
      <c r="E23" s="98"/>
      <c r="F23" s="98"/>
      <c r="G23" s="98"/>
      <c r="H23" s="98"/>
      <c r="I23" s="98"/>
      <c r="J23" s="98"/>
      <c r="K23" s="98"/>
      <c r="L23" s="99"/>
      <c r="N23" s="49"/>
      <c r="O23" s="76"/>
      <c r="P23" s="76"/>
      <c r="Q23" s="49"/>
      <c r="R23" s="49"/>
      <c r="S23" s="49"/>
      <c r="T23" s="49"/>
      <c r="U23" s="49"/>
      <c r="V23" s="49"/>
      <c r="W23" s="49"/>
    </row>
    <row r="24" spans="1:23" s="6" customFormat="1" x14ac:dyDescent="0.25">
      <c r="A24" s="11"/>
      <c r="B24" s="13"/>
      <c r="C24" s="13"/>
      <c r="D24" s="14"/>
      <c r="E24" s="14"/>
      <c r="F24" s="14"/>
      <c r="G24" s="14"/>
      <c r="H24" s="14"/>
      <c r="I24" s="14"/>
      <c r="J24" s="14"/>
      <c r="K24" s="14"/>
      <c r="L24" s="14"/>
      <c r="O24" s="12"/>
      <c r="P24" s="12"/>
    </row>
    <row r="25" spans="1:23" s="5" customFormat="1" x14ac:dyDescent="0.25">
      <c r="A25" s="11"/>
      <c r="B25" s="201" t="str">
        <f>IF(Intro!$G$21="English",O25,P25)</f>
        <v>DEFINITION OF "THE GOODS"</v>
      </c>
      <c r="C25" s="202" t="str">
        <f>UPPER(IF(Intro!$G$21="English",P25,Q25))</f>
        <v>LA DÉFINITION "DES MARCHANDISES"</v>
      </c>
      <c r="D25" s="202" t="str">
        <f>UPPER(IF(Intro!$G$21="English",Q25,R25))</f>
        <v/>
      </c>
      <c r="E25" s="202" t="str">
        <f>UPPER(IF(Intro!$G$21="English",R25,S25))</f>
        <v/>
      </c>
      <c r="F25" s="202"/>
      <c r="G25" s="202" t="str">
        <f>UPPER(IF(Intro!$G$21="English",S25,T25))</f>
        <v/>
      </c>
      <c r="H25" s="202" t="str">
        <f>UPPER(IF(Intro!$G$21="English",T25,U25))</f>
        <v/>
      </c>
      <c r="I25" s="202" t="str">
        <f>UPPER(IF(Intro!$G$21="English",U25,V25))</f>
        <v/>
      </c>
      <c r="J25" s="202" t="str">
        <f>UPPER(IF(Intro!$G$21="English",V25,W25))</f>
        <v/>
      </c>
      <c r="K25" s="202" t="str">
        <f>UPPER(IF(Intro!$G$21="English",W25,X25))</f>
        <v/>
      </c>
      <c r="L25" s="203" t="str">
        <f>UPPER(IF(Intro!$G$21="English",X25,Y25))</f>
        <v/>
      </c>
      <c r="M25" s="6"/>
      <c r="N25" s="3"/>
      <c r="O25" s="6" t="s">
        <v>228</v>
      </c>
      <c r="P25" s="6" t="s">
        <v>229</v>
      </c>
    </row>
    <row r="26" spans="1:23" x14ac:dyDescent="0.25">
      <c r="B26" s="15"/>
      <c r="C26" s="16"/>
      <c r="D26" s="17"/>
      <c r="E26" s="17"/>
      <c r="F26" s="17"/>
      <c r="G26" s="17"/>
      <c r="H26" s="17"/>
      <c r="I26" s="17"/>
      <c r="J26" s="17"/>
      <c r="K26" s="17"/>
      <c r="L26" s="18"/>
    </row>
    <row r="27" spans="1:23" s="25" customFormat="1" x14ac:dyDescent="0.25">
      <c r="A27" s="86"/>
      <c r="B27" s="190" t="str">
        <f>IF(Intro!$G$21="English",O27,P27)</f>
        <v>References to "the goods" in this questionnaire refer to:</v>
      </c>
      <c r="C27" s="191"/>
      <c r="D27" s="191"/>
      <c r="E27" s="191"/>
      <c r="F27" s="191"/>
      <c r="G27" s="191"/>
      <c r="H27" s="191"/>
      <c r="I27" s="191"/>
      <c r="J27" s="191"/>
      <c r="K27" s="191"/>
      <c r="L27" s="192"/>
      <c r="N27" s="49"/>
      <c r="O27" s="76" t="s">
        <v>120</v>
      </c>
      <c r="P27" s="76" t="s">
        <v>121</v>
      </c>
      <c r="Q27" s="49"/>
      <c r="R27" s="49"/>
      <c r="S27" s="49"/>
      <c r="T27" s="49"/>
      <c r="U27" s="49"/>
      <c r="V27" s="49"/>
      <c r="W27" s="49"/>
    </row>
    <row r="28" spans="1:23" s="25" customFormat="1" x14ac:dyDescent="0.25">
      <c r="A28" s="86"/>
      <c r="B28" s="190"/>
      <c r="C28" s="191"/>
      <c r="D28" s="191"/>
      <c r="E28" s="191"/>
      <c r="F28" s="191"/>
      <c r="G28" s="191"/>
      <c r="H28" s="191"/>
      <c r="I28" s="191"/>
      <c r="J28" s="191"/>
      <c r="K28" s="191"/>
      <c r="L28" s="192"/>
      <c r="N28" s="49"/>
      <c r="O28" s="76"/>
      <c r="P28" s="76"/>
      <c r="Q28" s="49"/>
      <c r="R28" s="49"/>
      <c r="S28" s="49"/>
      <c r="T28" s="49"/>
      <c r="U28" s="49"/>
      <c r="V28" s="49"/>
      <c r="W28" s="49"/>
    </row>
    <row r="29" spans="1:23" s="25" customFormat="1" x14ac:dyDescent="0.25">
      <c r="A29" s="86"/>
      <c r="B29" s="96"/>
      <c r="C29" s="210" t="str">
        <f>IF(Intro!$G$21="English",Variables!B16,Variables!C16)</f>
        <v>OCTG I: Oil country tubular goods, including, in particular, casing and tubing, made of carbon or alloy steel, welded or seamless, heat treated or not heat 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 treated or not heat treated, in lengths of up to 3.66 m (12 feet), and coupling stock.</v>
      </c>
      <c r="D29" s="211"/>
      <c r="E29" s="211"/>
      <c r="F29" s="211"/>
      <c r="G29" s="211"/>
      <c r="H29" s="211"/>
      <c r="I29" s="211"/>
      <c r="J29" s="211"/>
      <c r="K29" s="212"/>
      <c r="L29" s="74"/>
      <c r="N29" s="49"/>
      <c r="O29" s="76"/>
      <c r="P29" s="76"/>
      <c r="Q29" s="49"/>
      <c r="R29" s="49"/>
      <c r="S29" s="49"/>
      <c r="T29" s="49"/>
      <c r="U29" s="49"/>
      <c r="V29" s="49"/>
      <c r="W29" s="49"/>
    </row>
    <row r="30" spans="1:23" s="25" customFormat="1" x14ac:dyDescent="0.25">
      <c r="A30" s="86"/>
      <c r="B30" s="96"/>
      <c r="C30" s="213"/>
      <c r="D30" s="214"/>
      <c r="E30" s="214"/>
      <c r="F30" s="214"/>
      <c r="G30" s="214"/>
      <c r="H30" s="214"/>
      <c r="I30" s="214"/>
      <c r="J30" s="214"/>
      <c r="K30" s="215"/>
      <c r="L30" s="74"/>
      <c r="N30" s="49"/>
      <c r="O30" s="76"/>
      <c r="P30" s="76"/>
      <c r="Q30" s="49"/>
      <c r="R30" s="49"/>
      <c r="S30" s="49"/>
      <c r="T30" s="49"/>
      <c r="U30" s="49"/>
      <c r="V30" s="49"/>
      <c r="W30" s="49"/>
    </row>
    <row r="31" spans="1:23" s="25" customFormat="1" x14ac:dyDescent="0.25">
      <c r="A31" s="86"/>
      <c r="B31" s="96"/>
      <c r="C31" s="213"/>
      <c r="D31" s="214"/>
      <c r="E31" s="214"/>
      <c r="F31" s="214"/>
      <c r="G31" s="214"/>
      <c r="H31" s="214"/>
      <c r="I31" s="214"/>
      <c r="J31" s="214"/>
      <c r="K31" s="215"/>
      <c r="L31" s="74"/>
      <c r="N31" s="49"/>
      <c r="O31" s="76"/>
      <c r="P31" s="76"/>
      <c r="Q31" s="49"/>
      <c r="R31" s="49"/>
      <c r="S31" s="49"/>
      <c r="T31" s="49"/>
      <c r="U31" s="49"/>
      <c r="V31" s="49"/>
      <c r="W31" s="49"/>
    </row>
    <row r="32" spans="1:23" s="25" customFormat="1" x14ac:dyDescent="0.25">
      <c r="A32" s="86"/>
      <c r="B32" s="96"/>
      <c r="C32" s="213"/>
      <c r="D32" s="214"/>
      <c r="E32" s="214"/>
      <c r="F32" s="214"/>
      <c r="G32" s="214"/>
      <c r="H32" s="214"/>
      <c r="I32" s="214"/>
      <c r="J32" s="214"/>
      <c r="K32" s="215"/>
      <c r="L32" s="74"/>
      <c r="N32" s="49"/>
      <c r="O32" s="76"/>
      <c r="P32" s="76"/>
      <c r="Q32" s="49"/>
      <c r="R32" s="49"/>
      <c r="S32" s="49"/>
      <c r="T32" s="49"/>
      <c r="U32" s="49"/>
      <c r="V32" s="49"/>
      <c r="W32" s="49"/>
    </row>
    <row r="33" spans="1:23" s="25" customFormat="1" ht="19.5" customHeight="1" x14ac:dyDescent="0.25">
      <c r="A33" s="86"/>
      <c r="B33" s="96"/>
      <c r="C33" s="216"/>
      <c r="D33" s="217"/>
      <c r="E33" s="217"/>
      <c r="F33" s="217"/>
      <c r="G33" s="217"/>
      <c r="H33" s="217"/>
      <c r="I33" s="217"/>
      <c r="J33" s="217"/>
      <c r="K33" s="218"/>
      <c r="L33" s="74"/>
      <c r="N33" s="49"/>
      <c r="O33" s="76"/>
      <c r="P33" s="76"/>
      <c r="Q33" s="49"/>
      <c r="R33" s="49"/>
      <c r="S33" s="49"/>
      <c r="T33" s="49"/>
      <c r="U33" s="49"/>
      <c r="V33" s="49"/>
      <c r="W33" s="49"/>
    </row>
    <row r="34" spans="1:23" s="25" customFormat="1" x14ac:dyDescent="0.25">
      <c r="A34" s="86"/>
      <c r="B34" s="190"/>
      <c r="C34" s="191"/>
      <c r="D34" s="191"/>
      <c r="E34" s="191"/>
      <c r="F34" s="191"/>
      <c r="G34" s="191"/>
      <c r="H34" s="191"/>
      <c r="I34" s="191"/>
      <c r="J34" s="191"/>
      <c r="K34" s="191"/>
      <c r="L34" s="192"/>
      <c r="N34" s="49"/>
      <c r="O34" s="76"/>
      <c r="P34" s="76"/>
      <c r="Q34" s="49"/>
      <c r="R34" s="49"/>
      <c r="S34" s="49"/>
      <c r="T34" s="49"/>
      <c r="U34" s="49"/>
      <c r="V34" s="49"/>
      <c r="W34" s="49"/>
    </row>
    <row r="35" spans="1:23" s="25" customFormat="1" x14ac:dyDescent="0.25">
      <c r="A35" s="86"/>
      <c r="B35" s="190" t="str">
        <f>IF(Intro!$G$21="English",O35,P35)</f>
        <v>For additional details, view the "Info" tab.</v>
      </c>
      <c r="C35" s="191"/>
      <c r="D35" s="191"/>
      <c r="E35" s="191"/>
      <c r="F35" s="191"/>
      <c r="G35" s="191"/>
      <c r="H35" s="191"/>
      <c r="I35" s="191"/>
      <c r="J35" s="191"/>
      <c r="K35" s="191"/>
      <c r="L35" s="192"/>
      <c r="N35" s="49"/>
      <c r="O35" s="76" t="s">
        <v>188</v>
      </c>
      <c r="P35" s="76" t="s">
        <v>189</v>
      </c>
      <c r="Q35" s="49"/>
      <c r="R35" s="49"/>
      <c r="S35" s="49"/>
      <c r="T35" s="49"/>
      <c r="U35" s="49"/>
      <c r="V35" s="49"/>
      <c r="W35" s="49"/>
    </row>
    <row r="36" spans="1:23" s="25" customFormat="1" x14ac:dyDescent="0.25">
      <c r="A36" s="86"/>
      <c r="B36" s="97"/>
      <c r="C36" s="98"/>
      <c r="D36" s="98"/>
      <c r="E36" s="98"/>
      <c r="F36" s="98"/>
      <c r="G36" s="98"/>
      <c r="H36" s="98"/>
      <c r="I36" s="98"/>
      <c r="J36" s="98"/>
      <c r="K36" s="98"/>
      <c r="L36" s="99"/>
      <c r="N36" s="49"/>
      <c r="O36" s="76"/>
      <c r="P36" s="76"/>
      <c r="Q36" s="49"/>
      <c r="R36" s="49"/>
      <c r="S36" s="49"/>
      <c r="T36" s="49"/>
      <c r="U36" s="49"/>
      <c r="V36" s="49"/>
      <c r="W36" s="49"/>
    </row>
    <row r="37" spans="1:23" s="6" customFormat="1" x14ac:dyDescent="0.25">
      <c r="A37" s="11"/>
      <c r="B37" s="13"/>
      <c r="C37" s="13"/>
      <c r="D37" s="14"/>
      <c r="E37" s="14"/>
      <c r="F37" s="14"/>
      <c r="G37" s="14"/>
      <c r="H37" s="14"/>
      <c r="I37" s="14"/>
      <c r="J37" s="14"/>
      <c r="K37" s="14"/>
      <c r="L37" s="14"/>
      <c r="O37" s="12"/>
      <c r="P37" s="12"/>
    </row>
    <row r="38" spans="1:23" s="5" customFormat="1" x14ac:dyDescent="0.25">
      <c r="A38" s="11"/>
      <c r="B38" s="169" t="str">
        <f>IF(Intro!$G$21="English",O38,P38)</f>
        <v>DO YOU NEED TO COMPLETE THIS QUESTIONNAIRE?</v>
      </c>
      <c r="C38" s="170"/>
      <c r="D38" s="170"/>
      <c r="E38" s="170"/>
      <c r="F38" s="170"/>
      <c r="G38" s="170"/>
      <c r="H38" s="170"/>
      <c r="I38" s="170"/>
      <c r="J38" s="170"/>
      <c r="K38" s="170"/>
      <c r="L38" s="171"/>
      <c r="M38" s="3"/>
      <c r="N38" s="3"/>
      <c r="O38" s="76" t="s">
        <v>230</v>
      </c>
      <c r="P38" s="76" t="s">
        <v>278</v>
      </c>
    </row>
    <row r="39" spans="1:23" x14ac:dyDescent="0.25">
      <c r="B39" s="15"/>
      <c r="C39" s="16"/>
      <c r="D39" s="17"/>
      <c r="E39" s="17"/>
      <c r="F39" s="17"/>
      <c r="G39" s="17"/>
      <c r="H39" s="17"/>
      <c r="I39" s="17"/>
      <c r="J39" s="17"/>
      <c r="K39" s="17"/>
      <c r="L39" s="18"/>
    </row>
    <row r="40" spans="1:23" s="25" customFormat="1" x14ac:dyDescent="0.25">
      <c r="A40" s="86"/>
      <c r="B40" s="190" t="str">
        <f>IF(Intro!$G$21="English",O40,P40)</f>
        <v>Has your firm produced the goods at any time since January 1, 2023?</v>
      </c>
      <c r="C40" s="191"/>
      <c r="D40" s="191"/>
      <c r="E40" s="191"/>
      <c r="F40" s="191"/>
      <c r="G40" s="191"/>
      <c r="H40" s="191"/>
      <c r="I40" s="191"/>
      <c r="J40" s="191"/>
      <c r="K40" s="191"/>
      <c r="L40" s="192"/>
      <c r="N40" s="49"/>
      <c r="O40" s="72" t="str">
        <f>"Has your firm produced the goods at any time since January 1, "&amp;Variables!B6&amp;"?"</f>
        <v>Has your firm produced the goods at any time since January 1, 2023?</v>
      </c>
      <c r="P40" s="76" t="str">
        <f>"Votre entreprise a-t-elle produit les marchandises à tout moment depuis le 1er janvier "&amp;Variables!B6&amp;"?"</f>
        <v>Votre entreprise a-t-elle produit les marchandises à tout moment depuis le 1er janvier 2023?</v>
      </c>
      <c r="Q40" s="49"/>
      <c r="R40" s="49"/>
      <c r="S40" s="49"/>
      <c r="T40" s="49"/>
      <c r="U40" s="49"/>
      <c r="V40" s="49"/>
      <c r="W40" s="49"/>
    </row>
    <row r="41" spans="1:23" s="25" customFormat="1" x14ac:dyDescent="0.25">
      <c r="A41" s="86"/>
      <c r="B41" s="96"/>
      <c r="C41" s="87"/>
      <c r="D41" s="87"/>
      <c r="E41" s="87"/>
      <c r="F41" s="87"/>
      <c r="G41" s="87"/>
      <c r="H41" s="87"/>
      <c r="I41" s="87"/>
      <c r="J41" s="87"/>
      <c r="K41" s="87"/>
      <c r="L41" s="88"/>
      <c r="N41" s="49"/>
      <c r="O41" s="76" t="s">
        <v>134</v>
      </c>
      <c r="P41" s="76" t="s">
        <v>281</v>
      </c>
      <c r="Q41" s="49"/>
      <c r="R41" s="49"/>
      <c r="S41" s="49"/>
      <c r="T41" s="49"/>
      <c r="U41" s="49"/>
      <c r="V41" s="49"/>
      <c r="W41" s="49"/>
    </row>
    <row r="42" spans="1:23" x14ac:dyDescent="0.25">
      <c r="B42" s="225" t="str">
        <f>IF(Intro!$G$21="English",O41,P41)</f>
        <v>Select Yes or No</v>
      </c>
      <c r="C42" s="226"/>
      <c r="D42" s="199" t="s">
        <v>266</v>
      </c>
      <c r="E42" s="193" t="str">
        <f>IF(D42="Yes",O42,IF(D42="Oui",P42,IF(D42="No",O43,IF(D42="Non",P43,""))))</f>
        <v>Yes. Complete all tabs in this questionnaire and return by March 31, 2026.</v>
      </c>
      <c r="F42" s="194"/>
      <c r="G42" s="194"/>
      <c r="H42" s="194"/>
      <c r="I42" s="194"/>
      <c r="J42" s="194"/>
      <c r="K42" s="195"/>
      <c r="L42" s="88"/>
      <c r="O42" s="76" t="str">
        <f>"Yes. Complete all tabs in this questionnaire and return by "&amp;Variables!B11&amp;"."</f>
        <v>Yes. Complete all tabs in this questionnaire and return by March 31, 2026.</v>
      </c>
      <c r="P42" s="76" t="str">
        <f>"Oui. Remplissez tous les onglets de ce questionnaire et retournez-le avant le "&amp;Variables!C11&amp;"."</f>
        <v>Oui. Remplissez tous les onglets de ce questionnaire et retournez-le avant le 31 mars 2026.</v>
      </c>
    </row>
    <row r="43" spans="1:23" x14ac:dyDescent="0.25">
      <c r="B43" s="225"/>
      <c r="C43" s="226"/>
      <c r="D43" s="200"/>
      <c r="E43" s="196"/>
      <c r="F43" s="197"/>
      <c r="G43" s="197"/>
      <c r="H43" s="197"/>
      <c r="I43" s="197"/>
      <c r="J43" s="197"/>
      <c r="K43" s="198"/>
      <c r="L43" s="88"/>
      <c r="O43" s="76" t="str">
        <f>"No. Complete this tab only and return by "&amp;Variables!B11&amp;"."</f>
        <v>No. Complete this tab only and return by March 31, 2026.</v>
      </c>
      <c r="P43" s="76" t="str">
        <f>"Non. Remplissez cet onglet uniquement et retournez-le avant le "&amp;Variables!C11&amp;"."</f>
        <v>Non. Remplissez cet onglet uniquement et retournez-le avant le 31 mars 2026.</v>
      </c>
    </row>
    <row r="44" spans="1:23" s="25" customFormat="1" x14ac:dyDescent="0.25">
      <c r="A44" s="86"/>
      <c r="B44" s="97"/>
      <c r="C44" s="98"/>
      <c r="D44" s="98"/>
      <c r="E44" s="98"/>
      <c r="F44" s="98"/>
      <c r="G44" s="98"/>
      <c r="H44" s="98"/>
      <c r="I44" s="98"/>
      <c r="J44" s="98"/>
      <c r="K44" s="98"/>
      <c r="L44" s="99"/>
      <c r="N44" s="49"/>
      <c r="O44" s="76"/>
      <c r="P44" s="76"/>
      <c r="Q44" s="49"/>
      <c r="R44" s="49"/>
      <c r="S44" s="49"/>
      <c r="T44" s="49"/>
      <c r="U44" s="49"/>
      <c r="V44" s="49"/>
      <c r="W44" s="49"/>
    </row>
    <row r="45" spans="1:23" s="6" customFormat="1" x14ac:dyDescent="0.25">
      <c r="A45" s="11"/>
      <c r="B45" s="13"/>
      <c r="C45" s="13"/>
      <c r="D45" s="14"/>
      <c r="E45" s="14"/>
      <c r="F45" s="14"/>
      <c r="G45" s="14"/>
      <c r="H45" s="14"/>
      <c r="I45" s="14"/>
      <c r="J45" s="14"/>
      <c r="K45" s="14"/>
      <c r="L45" s="14"/>
      <c r="O45" s="12"/>
      <c r="P45" s="12"/>
    </row>
    <row r="46" spans="1:23" s="5" customFormat="1" x14ac:dyDescent="0.25">
      <c r="A46" s="11"/>
      <c r="B46" s="169" t="str">
        <f>IF(Intro!$G$21="English",O46,P46)</f>
        <v>QUESTIONNAIRE DUE DATE</v>
      </c>
      <c r="C46" s="170"/>
      <c r="D46" s="170"/>
      <c r="E46" s="170"/>
      <c r="F46" s="170"/>
      <c r="G46" s="170"/>
      <c r="H46" s="170"/>
      <c r="I46" s="170"/>
      <c r="J46" s="170"/>
      <c r="K46" s="170"/>
      <c r="L46" s="171"/>
      <c r="M46" s="6"/>
      <c r="N46" s="3"/>
      <c r="O46" s="6" t="s">
        <v>1</v>
      </c>
      <c r="P46" s="6" t="s">
        <v>2</v>
      </c>
    </row>
    <row r="47" spans="1:23" x14ac:dyDescent="0.25">
      <c r="B47" s="19"/>
      <c r="C47" s="20"/>
      <c r="D47" s="21"/>
      <c r="E47" s="21"/>
      <c r="F47" s="21"/>
      <c r="G47" s="21"/>
      <c r="H47" s="21"/>
      <c r="I47" s="21"/>
      <c r="J47" s="21"/>
      <c r="K47" s="21"/>
      <c r="L47" s="22"/>
    </row>
    <row r="48" spans="1:23" s="25" customFormat="1" x14ac:dyDescent="0.25">
      <c r="A48" s="86"/>
      <c r="B48" s="96"/>
      <c r="D48" s="219" t="str">
        <f>IF(Intro!$G$21="English",O48,P48)</f>
        <v>March 31, 2026</v>
      </c>
      <c r="E48" s="220"/>
      <c r="F48" s="220"/>
      <c r="G48" s="220"/>
      <c r="H48" s="220"/>
      <c r="I48" s="220"/>
      <c r="J48" s="221"/>
      <c r="K48" s="21"/>
      <c r="L48" s="90"/>
      <c r="N48" s="49"/>
      <c r="O48" s="32" t="str">
        <f>Variables!B11</f>
        <v>March 31, 2026</v>
      </c>
      <c r="P48" s="32" t="str">
        <f>Variables!C11</f>
        <v>31 mars 2026</v>
      </c>
      <c r="Q48" s="49"/>
      <c r="R48" s="49"/>
      <c r="S48" s="49"/>
      <c r="T48" s="49"/>
      <c r="U48" s="49"/>
      <c r="V48" s="49"/>
      <c r="W48" s="49"/>
    </row>
    <row r="49" spans="1:23" s="25" customFormat="1" x14ac:dyDescent="0.25">
      <c r="A49" s="86"/>
      <c r="B49" s="96"/>
      <c r="D49" s="222"/>
      <c r="E49" s="223"/>
      <c r="F49" s="223"/>
      <c r="G49" s="223"/>
      <c r="H49" s="223"/>
      <c r="I49" s="223"/>
      <c r="J49" s="224"/>
      <c r="K49" s="21"/>
      <c r="L49" s="90"/>
      <c r="N49" s="49"/>
      <c r="O49" s="32"/>
      <c r="P49" s="32"/>
      <c r="Q49" s="49"/>
      <c r="R49" s="49"/>
      <c r="S49" s="49"/>
      <c r="T49" s="49"/>
      <c r="U49" s="49"/>
      <c r="V49" s="49"/>
      <c r="W49" s="49"/>
    </row>
    <row r="50" spans="1:23" s="25" customFormat="1" x14ac:dyDescent="0.25">
      <c r="A50" s="86"/>
      <c r="B50" s="97"/>
      <c r="C50" s="98"/>
      <c r="D50" s="98"/>
      <c r="E50" s="98"/>
      <c r="F50" s="98"/>
      <c r="G50" s="98"/>
      <c r="H50" s="98"/>
      <c r="I50" s="98"/>
      <c r="J50" s="98"/>
      <c r="K50" s="98"/>
      <c r="L50" s="99"/>
      <c r="N50" s="49"/>
      <c r="O50" s="76"/>
      <c r="P50" s="76"/>
      <c r="Q50" s="49"/>
      <c r="R50" s="49"/>
      <c r="S50" s="49"/>
      <c r="T50" s="49"/>
      <c r="U50" s="49"/>
      <c r="V50" s="49"/>
      <c r="W50" s="49"/>
    </row>
    <row r="51" spans="1:23" s="6" customFormat="1" x14ac:dyDescent="0.25">
      <c r="A51" s="11"/>
      <c r="B51" s="13"/>
      <c r="C51" s="13"/>
      <c r="D51" s="14"/>
      <c r="E51" s="14"/>
      <c r="F51" s="14"/>
      <c r="G51" s="14"/>
      <c r="H51" s="14"/>
      <c r="I51" s="14"/>
      <c r="J51" s="14"/>
      <c r="K51" s="14"/>
      <c r="L51" s="14"/>
      <c r="O51" s="12"/>
      <c r="P51" s="12"/>
    </row>
    <row r="52" spans="1:23" x14ac:dyDescent="0.25">
      <c r="B52" s="169" t="str">
        <f>IF(Intro!$G$21="English",O52,P52)</f>
        <v>FIRM INFORMATION</v>
      </c>
      <c r="C52" s="170"/>
      <c r="D52" s="170"/>
      <c r="E52" s="170"/>
      <c r="F52" s="170"/>
      <c r="G52" s="170"/>
      <c r="H52" s="170"/>
      <c r="I52" s="170"/>
      <c r="J52" s="170"/>
      <c r="K52" s="170"/>
      <c r="L52" s="171"/>
      <c r="M52" s="25"/>
      <c r="O52" s="76" t="s">
        <v>7</v>
      </c>
      <c r="P52" s="76" t="s">
        <v>8</v>
      </c>
    </row>
    <row r="53" spans="1:23" x14ac:dyDescent="0.25">
      <c r="B53" s="15"/>
      <c r="C53" s="16"/>
      <c r="D53" s="17"/>
      <c r="E53" s="17"/>
      <c r="F53" s="17"/>
      <c r="G53" s="17"/>
      <c r="H53" s="17"/>
      <c r="I53" s="17"/>
      <c r="J53" s="17"/>
      <c r="K53" s="17"/>
      <c r="L53" s="18"/>
    </row>
    <row r="54" spans="1:23" x14ac:dyDescent="0.25">
      <c r="B54" s="181" t="str">
        <f>IF(Intro!$G$21="English",O54,P54)</f>
        <v>Firm Name (In English and French, if applicable)</v>
      </c>
      <c r="C54" s="182"/>
      <c r="D54" s="182"/>
      <c r="E54" s="183"/>
      <c r="F54" s="183"/>
      <c r="G54" s="183"/>
      <c r="H54" s="183"/>
      <c r="I54" s="183"/>
      <c r="J54" s="183"/>
      <c r="K54" s="183"/>
      <c r="L54" s="184"/>
      <c r="O54" s="72" t="s">
        <v>144</v>
      </c>
      <c r="P54" s="76" t="s">
        <v>145</v>
      </c>
    </row>
    <row r="55" spans="1:23" x14ac:dyDescent="0.25">
      <c r="B55" s="181"/>
      <c r="C55" s="182"/>
      <c r="D55" s="182"/>
      <c r="E55" s="183"/>
      <c r="F55" s="183"/>
      <c r="G55" s="183"/>
      <c r="H55" s="183"/>
      <c r="I55" s="183"/>
      <c r="J55" s="183"/>
      <c r="K55" s="183"/>
      <c r="L55" s="184"/>
      <c r="O55" s="72"/>
    </row>
    <row r="56" spans="1:23" x14ac:dyDescent="0.25">
      <c r="B56" s="181" t="str">
        <f>IF(Intro!$G$21="English",O56,P56)</f>
        <v>Firm Address</v>
      </c>
      <c r="C56" s="182"/>
      <c r="D56" s="182"/>
      <c r="E56" s="183"/>
      <c r="F56" s="183"/>
      <c r="G56" s="183"/>
      <c r="H56" s="183"/>
      <c r="I56" s="183"/>
      <c r="J56" s="183"/>
      <c r="K56" s="183"/>
      <c r="L56" s="184"/>
      <c r="O56" s="72" t="s">
        <v>9</v>
      </c>
      <c r="P56" s="76" t="s">
        <v>10</v>
      </c>
    </row>
    <row r="57" spans="1:23" x14ac:dyDescent="0.25">
      <c r="B57" s="181"/>
      <c r="C57" s="182"/>
      <c r="D57" s="182"/>
      <c r="E57" s="183"/>
      <c r="F57" s="183"/>
      <c r="G57" s="183"/>
      <c r="H57" s="183"/>
      <c r="I57" s="183"/>
      <c r="J57" s="183"/>
      <c r="K57" s="183"/>
      <c r="L57" s="184"/>
      <c r="O57" s="72"/>
    </row>
    <row r="58" spans="1:23" x14ac:dyDescent="0.25">
      <c r="B58" s="181" t="str">
        <f>IF(Intro!$G$21="English",O58,P58)</f>
        <v>Website Address</v>
      </c>
      <c r="C58" s="182"/>
      <c r="D58" s="182"/>
      <c r="E58" s="183"/>
      <c r="F58" s="183"/>
      <c r="G58" s="183"/>
      <c r="H58" s="183"/>
      <c r="I58" s="183"/>
      <c r="J58" s="183"/>
      <c r="K58" s="183"/>
      <c r="L58" s="184"/>
      <c r="O58" s="72" t="s">
        <v>11</v>
      </c>
      <c r="P58" s="76" t="s">
        <v>12</v>
      </c>
    </row>
    <row r="59" spans="1:23" x14ac:dyDescent="0.25">
      <c r="B59" s="181"/>
      <c r="C59" s="182"/>
      <c r="D59" s="182"/>
      <c r="E59" s="183"/>
      <c r="F59" s="183"/>
      <c r="G59" s="183"/>
      <c r="H59" s="183"/>
      <c r="I59" s="183"/>
      <c r="J59" s="183"/>
      <c r="K59" s="183"/>
      <c r="L59" s="184"/>
      <c r="O59" s="72"/>
    </row>
    <row r="60" spans="1:23" x14ac:dyDescent="0.25">
      <c r="B60" s="19"/>
      <c r="C60" s="20"/>
      <c r="D60" s="21"/>
      <c r="E60" s="21"/>
      <c r="F60" s="21"/>
      <c r="G60" s="21"/>
      <c r="H60" s="21"/>
      <c r="I60" s="21"/>
      <c r="J60" s="21"/>
      <c r="K60" s="21"/>
      <c r="L60" s="22"/>
    </row>
    <row r="61" spans="1:23" s="25" customFormat="1" x14ac:dyDescent="0.25">
      <c r="A61" s="86"/>
      <c r="B61" s="34" t="str">
        <f>IF(Intro!$G$21="English",O61,P61)</f>
        <v xml:space="preserve">If your firm has more than one location, facility or outlet, submit a consolidated response to the questionnaire.
</v>
      </c>
      <c r="C61" s="73"/>
      <c r="D61" s="73"/>
      <c r="E61" s="73"/>
      <c r="F61" s="73"/>
      <c r="G61" s="73"/>
      <c r="H61" s="73"/>
      <c r="I61" s="73"/>
      <c r="J61" s="73"/>
      <c r="K61" s="73"/>
      <c r="L61" s="74"/>
      <c r="N61" s="49"/>
      <c r="O61" s="76" t="s">
        <v>135</v>
      </c>
      <c r="P61" s="76" t="s">
        <v>136</v>
      </c>
      <c r="Q61" s="49"/>
      <c r="R61" s="49"/>
      <c r="S61" s="49"/>
      <c r="T61" s="49"/>
      <c r="U61" s="49"/>
      <c r="V61" s="49"/>
      <c r="W61" s="49"/>
    </row>
    <row r="62" spans="1:23" x14ac:dyDescent="0.25">
      <c r="B62" s="232" t="str">
        <f>IF(Intro!$G$21="English",O62,P62)</f>
        <v>Provide the names and addresses of other locations, facilities, and outlets in Canada on behalf of which your company is responding.</v>
      </c>
      <c r="C62" s="233"/>
      <c r="D62" s="233"/>
      <c r="E62" s="238"/>
      <c r="F62" s="238"/>
      <c r="G62" s="238"/>
      <c r="H62" s="238"/>
      <c r="I62" s="238"/>
      <c r="J62" s="238"/>
      <c r="K62" s="238"/>
      <c r="L62" s="239"/>
      <c r="M62" s="25"/>
      <c r="O62" s="227" t="s">
        <v>75</v>
      </c>
      <c r="P62" s="228" t="s">
        <v>76</v>
      </c>
    </row>
    <row r="63" spans="1:23" s="121" customFormat="1" x14ac:dyDescent="0.25">
      <c r="A63" s="8"/>
      <c r="B63" s="234"/>
      <c r="C63" s="235"/>
      <c r="D63" s="235"/>
      <c r="E63" s="240"/>
      <c r="F63" s="240"/>
      <c r="G63" s="240"/>
      <c r="H63" s="240"/>
      <c r="I63" s="240"/>
      <c r="J63" s="240"/>
      <c r="K63" s="240"/>
      <c r="L63" s="241"/>
      <c r="M63" s="25"/>
      <c r="O63" s="227"/>
      <c r="P63" s="228"/>
    </row>
    <row r="64" spans="1:23" s="121" customFormat="1" x14ac:dyDescent="0.25">
      <c r="A64" s="8"/>
      <c r="B64" s="234"/>
      <c r="C64" s="235"/>
      <c r="D64" s="235"/>
      <c r="E64" s="240"/>
      <c r="F64" s="240"/>
      <c r="G64" s="240"/>
      <c r="H64" s="240"/>
      <c r="I64" s="240"/>
      <c r="J64" s="240"/>
      <c r="K64" s="240"/>
      <c r="L64" s="241"/>
      <c r="M64" s="25"/>
      <c r="O64" s="227"/>
      <c r="P64" s="228"/>
    </row>
    <row r="65" spans="1:23" s="121" customFormat="1" x14ac:dyDescent="0.25">
      <c r="A65" s="8"/>
      <c r="B65" s="234"/>
      <c r="C65" s="235"/>
      <c r="D65" s="235"/>
      <c r="E65" s="240"/>
      <c r="F65" s="240"/>
      <c r="G65" s="240"/>
      <c r="H65" s="240"/>
      <c r="I65" s="240"/>
      <c r="J65" s="240"/>
      <c r="K65" s="240"/>
      <c r="L65" s="241"/>
      <c r="M65" s="25"/>
      <c r="O65" s="227"/>
      <c r="P65" s="228"/>
    </row>
    <row r="66" spans="1:23" s="121" customFormat="1" x14ac:dyDescent="0.25">
      <c r="A66" s="8"/>
      <c r="B66" s="234"/>
      <c r="C66" s="235"/>
      <c r="D66" s="235"/>
      <c r="E66" s="240"/>
      <c r="F66" s="240"/>
      <c r="G66" s="240"/>
      <c r="H66" s="240"/>
      <c r="I66" s="240"/>
      <c r="J66" s="240"/>
      <c r="K66" s="240"/>
      <c r="L66" s="241"/>
      <c r="M66" s="25"/>
      <c r="O66" s="227"/>
      <c r="P66" s="228"/>
    </row>
    <row r="67" spans="1:23" s="121" customFormat="1" x14ac:dyDescent="0.25">
      <c r="A67" s="8"/>
      <c r="B67" s="234"/>
      <c r="C67" s="235"/>
      <c r="D67" s="235"/>
      <c r="E67" s="240"/>
      <c r="F67" s="240"/>
      <c r="G67" s="240"/>
      <c r="H67" s="240"/>
      <c r="I67" s="240"/>
      <c r="J67" s="240"/>
      <c r="K67" s="240"/>
      <c r="L67" s="241"/>
      <c r="M67" s="25"/>
      <c r="O67" s="227"/>
      <c r="P67" s="228"/>
    </row>
    <row r="68" spans="1:23" x14ac:dyDescent="0.25">
      <c r="B68" s="234"/>
      <c r="C68" s="235"/>
      <c r="D68" s="235"/>
      <c r="E68" s="240"/>
      <c r="F68" s="240"/>
      <c r="G68" s="240"/>
      <c r="H68" s="240"/>
      <c r="I68" s="240"/>
      <c r="J68" s="240"/>
      <c r="K68" s="240"/>
      <c r="L68" s="241"/>
      <c r="M68" s="25"/>
      <c r="O68" s="227"/>
      <c r="P68" s="228"/>
    </row>
    <row r="69" spans="1:23" x14ac:dyDescent="0.25">
      <c r="B69" s="234"/>
      <c r="C69" s="235"/>
      <c r="D69" s="235"/>
      <c r="E69" s="240"/>
      <c r="F69" s="240"/>
      <c r="G69" s="240"/>
      <c r="H69" s="240"/>
      <c r="I69" s="240"/>
      <c r="J69" s="240"/>
      <c r="K69" s="240"/>
      <c r="L69" s="241"/>
      <c r="M69" s="25"/>
      <c r="O69" s="227"/>
      <c r="P69" s="228"/>
    </row>
    <row r="70" spans="1:23" x14ac:dyDescent="0.25">
      <c r="B70" s="234"/>
      <c r="C70" s="235"/>
      <c r="D70" s="235"/>
      <c r="E70" s="240"/>
      <c r="F70" s="240"/>
      <c r="G70" s="240"/>
      <c r="H70" s="240"/>
      <c r="I70" s="240"/>
      <c r="J70" s="240"/>
      <c r="K70" s="240"/>
      <c r="L70" s="241"/>
      <c r="M70" s="25"/>
      <c r="O70" s="227"/>
      <c r="P70" s="228"/>
    </row>
    <row r="71" spans="1:23" x14ac:dyDescent="0.25">
      <c r="B71" s="236"/>
      <c r="C71" s="237"/>
      <c r="D71" s="237"/>
      <c r="E71" s="242"/>
      <c r="F71" s="242"/>
      <c r="G71" s="242"/>
      <c r="H71" s="242"/>
      <c r="I71" s="242"/>
      <c r="J71" s="242"/>
      <c r="K71" s="242"/>
      <c r="L71" s="243"/>
      <c r="M71" s="25"/>
      <c r="O71" s="227"/>
      <c r="P71" s="228"/>
    </row>
    <row r="72" spans="1:23" s="25" customFormat="1" x14ac:dyDescent="0.25">
      <c r="A72" s="86"/>
      <c r="B72" s="97"/>
      <c r="C72" s="98"/>
      <c r="D72" s="98"/>
      <c r="E72" s="98"/>
      <c r="F72" s="98"/>
      <c r="G72" s="98"/>
      <c r="H72" s="98"/>
      <c r="I72" s="98"/>
      <c r="J72" s="98"/>
      <c r="K72" s="98"/>
      <c r="L72" s="99"/>
      <c r="N72" s="49"/>
      <c r="O72" s="76"/>
      <c r="P72" s="76"/>
      <c r="Q72" s="49"/>
      <c r="R72" s="49"/>
      <c r="S72" s="49"/>
      <c r="T72" s="49"/>
      <c r="U72" s="49"/>
      <c r="V72" s="49"/>
      <c r="W72" s="49"/>
    </row>
    <row r="74" spans="1:23" x14ac:dyDescent="0.25">
      <c r="B74" s="169" t="str">
        <f>IF(Intro!$G$21="English",O74,P74)</f>
        <v>CERTIFICATION</v>
      </c>
      <c r="C74" s="170"/>
      <c r="D74" s="170"/>
      <c r="E74" s="170"/>
      <c r="F74" s="170"/>
      <c r="G74" s="170"/>
      <c r="H74" s="170"/>
      <c r="I74" s="170"/>
      <c r="J74" s="170"/>
      <c r="K74" s="170"/>
      <c r="L74" s="171"/>
      <c r="M74" s="25"/>
      <c r="O74" s="76" t="s">
        <v>5</v>
      </c>
      <c r="P74" s="76" t="s">
        <v>6</v>
      </c>
    </row>
    <row r="75" spans="1:23" x14ac:dyDescent="0.25">
      <c r="B75" s="15"/>
      <c r="C75" s="16"/>
      <c r="D75" s="17"/>
      <c r="E75" s="17"/>
      <c r="F75" s="17"/>
      <c r="G75" s="17"/>
      <c r="H75" s="17"/>
      <c r="I75" s="17"/>
      <c r="J75" s="17"/>
      <c r="K75" s="17"/>
      <c r="L75" s="18"/>
    </row>
    <row r="76" spans="1:23" s="25" customFormat="1" x14ac:dyDescent="0.25">
      <c r="A76" s="86"/>
      <c r="B76" s="190" t="str">
        <f>IF(Intro!$G$21="English",O76,P76)</f>
        <v>The undersigned certifies that the information supplied herein is complete and correct to the best of his/her knowledge and belief.</v>
      </c>
      <c r="C76" s="191"/>
      <c r="D76" s="191"/>
      <c r="E76" s="191"/>
      <c r="F76" s="191"/>
      <c r="G76" s="191"/>
      <c r="H76" s="191"/>
      <c r="I76" s="191"/>
      <c r="J76" s="191"/>
      <c r="K76" s="191"/>
      <c r="L76" s="192"/>
      <c r="N76" s="49"/>
      <c r="O76" s="76" t="s">
        <v>180</v>
      </c>
      <c r="P76" s="76" t="s">
        <v>181</v>
      </c>
      <c r="Q76" s="49"/>
      <c r="R76" s="49"/>
      <c r="S76" s="49"/>
      <c r="T76" s="49"/>
      <c r="U76" s="49"/>
      <c r="V76" s="49"/>
      <c r="W76" s="49"/>
    </row>
    <row r="77" spans="1:23" s="25" customFormat="1" x14ac:dyDescent="0.25">
      <c r="A77" s="86"/>
      <c r="B77" s="96"/>
      <c r="C77" s="87"/>
      <c r="D77" s="87"/>
      <c r="E77" s="87"/>
      <c r="F77" s="87"/>
      <c r="G77" s="87"/>
      <c r="H77" s="87"/>
      <c r="I77" s="87"/>
      <c r="J77" s="87"/>
      <c r="K77" s="87"/>
      <c r="L77" s="88"/>
      <c r="N77" s="49"/>
      <c r="O77" s="76"/>
      <c r="P77" s="76"/>
      <c r="Q77" s="49"/>
      <c r="R77" s="49"/>
      <c r="S77" s="49"/>
      <c r="T77" s="49"/>
      <c r="U77" s="49"/>
      <c r="V77" s="49"/>
      <c r="W77" s="49"/>
    </row>
    <row r="78" spans="1:23" x14ac:dyDescent="0.25">
      <c r="B78" s="181" t="str">
        <f>IF(Intro!$G$21="English",O78,P78)</f>
        <v>Name of Authorized Official</v>
      </c>
      <c r="C78" s="182"/>
      <c r="D78" s="182"/>
      <c r="E78" s="183"/>
      <c r="F78" s="183"/>
      <c r="G78" s="183"/>
      <c r="H78" s="183"/>
      <c r="I78" s="183"/>
      <c r="J78" s="183"/>
      <c r="K78" s="183"/>
      <c r="L78" s="184"/>
      <c r="O78" s="72" t="s">
        <v>13</v>
      </c>
      <c r="P78" s="76" t="s">
        <v>14</v>
      </c>
    </row>
    <row r="79" spans="1:23" x14ac:dyDescent="0.25">
      <c r="B79" s="181"/>
      <c r="C79" s="182"/>
      <c r="D79" s="182"/>
      <c r="E79" s="183"/>
      <c r="F79" s="183"/>
      <c r="G79" s="183"/>
      <c r="H79" s="183"/>
      <c r="I79" s="183"/>
      <c r="J79" s="183"/>
      <c r="K79" s="183"/>
      <c r="L79" s="184"/>
      <c r="O79" s="72"/>
    </row>
    <row r="80" spans="1:23" x14ac:dyDescent="0.25">
      <c r="B80" s="181" t="str">
        <f>IF(Intro!$G$21="English",O80,P80)</f>
        <v>Title of Authorized Official</v>
      </c>
      <c r="C80" s="182"/>
      <c r="D80" s="182"/>
      <c r="E80" s="183"/>
      <c r="F80" s="183"/>
      <c r="G80" s="183"/>
      <c r="H80" s="183"/>
      <c r="I80" s="183"/>
      <c r="J80" s="183"/>
      <c r="K80" s="183"/>
      <c r="L80" s="184"/>
      <c r="O80" s="72" t="s">
        <v>15</v>
      </c>
      <c r="P80" s="76" t="s">
        <v>16</v>
      </c>
    </row>
    <row r="81" spans="1:23" x14ac:dyDescent="0.25">
      <c r="B81" s="181"/>
      <c r="C81" s="182"/>
      <c r="D81" s="182"/>
      <c r="E81" s="183"/>
      <c r="F81" s="183"/>
      <c r="G81" s="183"/>
      <c r="H81" s="183"/>
      <c r="I81" s="183"/>
      <c r="J81" s="183"/>
      <c r="K81" s="183"/>
      <c r="L81" s="184"/>
      <c r="O81" s="72"/>
    </row>
    <row r="82" spans="1:23" x14ac:dyDescent="0.25">
      <c r="B82" s="181" t="str">
        <f>IF(Intro!$G$21="English",O82,P82)</f>
        <v>E-mail Address</v>
      </c>
      <c r="C82" s="182"/>
      <c r="D82" s="182"/>
      <c r="E82" s="183"/>
      <c r="F82" s="183"/>
      <c r="G82" s="183"/>
      <c r="H82" s="183"/>
      <c r="I82" s="183"/>
      <c r="J82" s="183"/>
      <c r="K82" s="183"/>
      <c r="L82" s="184"/>
      <c r="O82" s="72" t="s">
        <v>17</v>
      </c>
      <c r="P82" s="76" t="s">
        <v>39</v>
      </c>
    </row>
    <row r="83" spans="1:23" x14ac:dyDescent="0.25">
      <c r="B83" s="181"/>
      <c r="C83" s="182"/>
      <c r="D83" s="182"/>
      <c r="E83" s="183"/>
      <c r="F83" s="183"/>
      <c r="G83" s="183"/>
      <c r="H83" s="183"/>
      <c r="I83" s="183"/>
      <c r="J83" s="183"/>
      <c r="K83" s="183"/>
      <c r="L83" s="184"/>
      <c r="O83" s="72"/>
    </row>
    <row r="84" spans="1:23" x14ac:dyDescent="0.25">
      <c r="B84" s="181" t="str">
        <f>IF(Intro!$G$21="English",O84,P84)</f>
        <v>Telephone</v>
      </c>
      <c r="C84" s="182"/>
      <c r="D84" s="182"/>
      <c r="E84" s="183"/>
      <c r="F84" s="183"/>
      <c r="G84" s="183"/>
      <c r="H84" s="183"/>
      <c r="I84" s="183"/>
      <c r="J84" s="183"/>
      <c r="K84" s="183"/>
      <c r="L84" s="184"/>
      <c r="O84" s="72" t="s">
        <v>18</v>
      </c>
      <c r="P84" s="76" t="s">
        <v>19</v>
      </c>
    </row>
    <row r="85" spans="1:23" x14ac:dyDescent="0.25">
      <c r="B85" s="181"/>
      <c r="C85" s="182"/>
      <c r="D85" s="182"/>
      <c r="E85" s="183"/>
      <c r="F85" s="183"/>
      <c r="G85" s="183"/>
      <c r="H85" s="183"/>
      <c r="I85" s="183"/>
      <c r="J85" s="183"/>
      <c r="K85" s="183"/>
      <c r="L85" s="184"/>
      <c r="O85" s="72"/>
    </row>
    <row r="86" spans="1:23" x14ac:dyDescent="0.25">
      <c r="B86" s="181" t="str">
        <f>IF(Intro!$G$21="English",O86,P86)</f>
        <v>Date</v>
      </c>
      <c r="C86" s="182"/>
      <c r="D86" s="182"/>
      <c r="E86" s="183"/>
      <c r="F86" s="183"/>
      <c r="G86" s="183"/>
      <c r="H86" s="183"/>
      <c r="I86" s="183"/>
      <c r="J86" s="183"/>
      <c r="K86" s="183"/>
      <c r="L86" s="184"/>
      <c r="M86" s="25"/>
      <c r="O86" s="72" t="s">
        <v>21</v>
      </c>
      <c r="P86" s="76" t="s">
        <v>21</v>
      </c>
    </row>
    <row r="87" spans="1:23" x14ac:dyDescent="0.25">
      <c r="B87" s="181"/>
      <c r="C87" s="182"/>
      <c r="D87" s="182"/>
      <c r="E87" s="183"/>
      <c r="F87" s="183"/>
      <c r="G87" s="183"/>
      <c r="H87" s="183"/>
      <c r="I87" s="183"/>
      <c r="J87" s="183"/>
      <c r="K87" s="183"/>
      <c r="L87" s="184"/>
      <c r="M87" s="25"/>
      <c r="O87" s="72"/>
    </row>
    <row r="88" spans="1:23" s="25" customFormat="1" x14ac:dyDescent="0.25">
      <c r="A88" s="86"/>
      <c r="B88" s="96"/>
      <c r="C88" s="87"/>
      <c r="D88" s="87"/>
      <c r="E88" s="87"/>
      <c r="F88" s="87"/>
      <c r="G88" s="87"/>
      <c r="H88" s="87"/>
      <c r="I88" s="87"/>
      <c r="J88" s="87"/>
      <c r="K88" s="87"/>
      <c r="L88" s="88"/>
      <c r="N88" s="49"/>
      <c r="O88" s="76"/>
      <c r="P88" s="76"/>
      <c r="Q88" s="49"/>
      <c r="R88" s="49"/>
      <c r="S88" s="49"/>
      <c r="T88" s="49"/>
      <c r="U88" s="49"/>
      <c r="V88" s="49"/>
      <c r="W88" s="49"/>
    </row>
    <row r="89" spans="1:23" ht="30" customHeight="1" x14ac:dyDescent="0.25">
      <c r="B89" s="229" t="str">
        <f>IF(Intro!$G$21="English",O89,P89)</f>
        <v>I understand that checking this box constitutes my legally binding signature.</v>
      </c>
      <c r="C89" s="230"/>
      <c r="D89" s="230"/>
      <c r="E89" s="230"/>
      <c r="F89" s="230"/>
      <c r="G89" s="230"/>
      <c r="H89" s="231"/>
      <c r="I89" s="103"/>
      <c r="J89" s="28"/>
      <c r="K89" s="28"/>
      <c r="L89" s="29"/>
      <c r="O89" s="72" t="s">
        <v>37</v>
      </c>
      <c r="P89" s="76" t="s">
        <v>38</v>
      </c>
    </row>
    <row r="90" spans="1:23" s="25" customFormat="1" x14ac:dyDescent="0.25">
      <c r="A90" s="86"/>
      <c r="B90" s="97"/>
      <c r="C90" s="98"/>
      <c r="D90" s="98"/>
      <c r="E90" s="98"/>
      <c r="F90" s="98"/>
      <c r="G90" s="98"/>
      <c r="H90" s="98"/>
      <c r="I90" s="98"/>
      <c r="J90" s="98"/>
      <c r="K90" s="98"/>
      <c r="L90" s="99"/>
      <c r="N90" s="49"/>
      <c r="O90" s="76"/>
      <c r="P90" s="76"/>
      <c r="Q90" s="49"/>
      <c r="R90" s="49"/>
      <c r="S90" s="49"/>
      <c r="T90" s="49"/>
      <c r="U90" s="49"/>
      <c r="V90" s="49"/>
      <c r="W90" s="49"/>
    </row>
    <row r="91" spans="1:23" s="6" customFormat="1" x14ac:dyDescent="0.25">
      <c r="A91" s="11"/>
      <c r="B91" s="13"/>
      <c r="C91" s="13"/>
      <c r="D91" s="14"/>
      <c r="E91" s="14"/>
      <c r="F91" s="14"/>
      <c r="G91" s="14"/>
      <c r="H91" s="14"/>
      <c r="I91" s="14"/>
      <c r="J91" s="14"/>
      <c r="K91" s="14"/>
      <c r="L91" s="14"/>
      <c r="O91" s="12"/>
      <c r="P91" s="12"/>
    </row>
    <row r="92" spans="1:23" s="5" customFormat="1" x14ac:dyDescent="0.25">
      <c r="A92" s="11"/>
      <c r="B92" s="169" t="str">
        <f>IF(Intro!$G$21="English",O92,P92)</f>
        <v>SUBMITTING THE QUESTIONNAIRE RESPONSE</v>
      </c>
      <c r="C92" s="170" t="str">
        <f>UPPER(IF(Intro!$G$21="English",P92,Q92))</f>
        <v>TRANSMISSION DU QUESTIONNAIRE REMPLI</v>
      </c>
      <c r="D92" s="170" t="str">
        <f>UPPER(IF(Intro!$G$21="English",Q92,R92))</f>
        <v/>
      </c>
      <c r="E92" s="170" t="str">
        <f>UPPER(IF(Intro!$G$21="English",R92,S92))</f>
        <v/>
      </c>
      <c r="F92" s="170"/>
      <c r="G92" s="170" t="str">
        <f>UPPER(IF(Intro!$G$21="English",S92,T92))</f>
        <v/>
      </c>
      <c r="H92" s="170" t="str">
        <f>UPPER(IF(Intro!$G$21="English",T92,U92))</f>
        <v/>
      </c>
      <c r="I92" s="170" t="str">
        <f>UPPER(IF(Intro!$G$21="English",U92,V92))</f>
        <v/>
      </c>
      <c r="J92" s="170" t="str">
        <f>UPPER(IF(Intro!$G$21="English",V92,W92))</f>
        <v/>
      </c>
      <c r="K92" s="170" t="str">
        <f>UPPER(IF(Intro!$G$21="English",W92,X92))</f>
        <v/>
      </c>
      <c r="L92" s="171" t="str">
        <f>UPPER(IF(Intro!$G$21="English",X92,Y92))</f>
        <v/>
      </c>
      <c r="M92" s="6"/>
      <c r="N92" s="3"/>
      <c r="O92" s="6" t="s">
        <v>42</v>
      </c>
      <c r="P92" s="6" t="s">
        <v>3</v>
      </c>
    </row>
    <row r="93" spans="1:23" x14ac:dyDescent="0.25">
      <c r="B93" s="15"/>
      <c r="C93" s="16"/>
      <c r="D93" s="17"/>
      <c r="E93" s="17"/>
      <c r="F93" s="17"/>
      <c r="G93" s="17"/>
      <c r="H93" s="17"/>
      <c r="I93" s="17"/>
      <c r="J93" s="17"/>
      <c r="K93" s="17"/>
      <c r="L93" s="18"/>
    </row>
    <row r="94" spans="1:23" s="25" customFormat="1" x14ac:dyDescent="0.25">
      <c r="A94" s="86"/>
      <c r="B94" s="190" t="str">
        <f>IF(Intro!$G$21="English",O94,P94)</f>
        <v>The completed questionnaire can be submitted using one of the following methods:</v>
      </c>
      <c r="C94" s="191"/>
      <c r="D94" s="191"/>
      <c r="E94" s="191"/>
      <c r="F94" s="191"/>
      <c r="G94" s="191"/>
      <c r="H94" s="191"/>
      <c r="I94" s="191"/>
      <c r="J94" s="191"/>
      <c r="K94" s="191"/>
      <c r="L94" s="192"/>
      <c r="N94" s="49"/>
      <c r="O94" s="76" t="s">
        <v>77</v>
      </c>
      <c r="P94" s="76" t="s">
        <v>4</v>
      </c>
      <c r="Q94" s="49"/>
      <c r="R94" s="49"/>
      <c r="S94" s="49"/>
      <c r="T94" s="49"/>
      <c r="U94" s="49"/>
      <c r="V94" s="49"/>
      <c r="W94" s="49"/>
    </row>
    <row r="95" spans="1:23" s="25" customFormat="1" x14ac:dyDescent="0.25">
      <c r="A95" s="86"/>
      <c r="B95" s="244"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95" s="245"/>
      <c r="D95" s="245"/>
      <c r="E95" s="245"/>
      <c r="F95" s="245"/>
      <c r="G95" s="245"/>
      <c r="H95" s="245"/>
      <c r="I95" s="245"/>
      <c r="J95" s="245"/>
      <c r="K95" s="245"/>
      <c r="L95" s="246"/>
      <c r="N95" s="49"/>
      <c r="O95" s="76"/>
      <c r="P95" s="76"/>
      <c r="Q95" s="49"/>
      <c r="R95" s="49"/>
      <c r="S95" s="49"/>
      <c r="T95" s="49"/>
      <c r="U95" s="49"/>
      <c r="V95" s="49"/>
      <c r="W95" s="49"/>
    </row>
    <row r="96" spans="1:23" s="25" customFormat="1" x14ac:dyDescent="0.25">
      <c r="A96" s="86"/>
      <c r="B96" s="187" t="str">
        <f>IF(Intro!$G$21="English",O96,P96)</f>
        <v>When submitting the completed questionnaire using the secure E-filing service, designate the questionnaire as confidential. Note that the information in the public (blue) tabs in your questionnaire will be treated as public information.</v>
      </c>
      <c r="C96" s="188"/>
      <c r="D96" s="188"/>
      <c r="E96" s="188"/>
      <c r="F96" s="188"/>
      <c r="G96" s="188"/>
      <c r="H96" s="188"/>
      <c r="I96" s="188"/>
      <c r="J96" s="188"/>
      <c r="K96" s="188"/>
      <c r="L96" s="189"/>
      <c r="N96" s="49"/>
      <c r="O96" s="228" t="s">
        <v>184</v>
      </c>
      <c r="P96" s="228" t="s">
        <v>185</v>
      </c>
      <c r="Q96" s="49"/>
      <c r="R96" s="49"/>
      <c r="S96" s="49"/>
      <c r="T96" s="49"/>
      <c r="U96" s="49"/>
      <c r="V96" s="49"/>
      <c r="W96" s="49"/>
    </row>
    <row r="97" spans="1:23" s="25" customFormat="1" x14ac:dyDescent="0.25">
      <c r="A97" s="86"/>
      <c r="B97" s="187"/>
      <c r="C97" s="188"/>
      <c r="D97" s="188"/>
      <c r="E97" s="188"/>
      <c r="F97" s="188"/>
      <c r="G97" s="188"/>
      <c r="H97" s="188"/>
      <c r="I97" s="188"/>
      <c r="J97" s="188"/>
      <c r="K97" s="188"/>
      <c r="L97" s="189"/>
      <c r="N97" s="49"/>
      <c r="O97" s="228"/>
      <c r="P97" s="228"/>
      <c r="Q97" s="49"/>
      <c r="R97" s="49"/>
      <c r="S97" s="49"/>
      <c r="T97" s="49"/>
      <c r="U97" s="49"/>
      <c r="V97" s="49"/>
      <c r="W97" s="49"/>
    </row>
    <row r="98" spans="1:23" s="25" customFormat="1" ht="14.25" customHeight="1" x14ac:dyDescent="0.25">
      <c r="A98" s="86"/>
      <c r="B98" s="175" t="str">
        <f>IF(Intro!$G$21="English",O98,P98)</f>
        <v>2. E-mail to citt-tcce@tribunal.gc.ca should you accept the associated risks and you are filing information that belongs to your firm only.</v>
      </c>
      <c r="C98" s="176"/>
      <c r="D98" s="176"/>
      <c r="E98" s="176"/>
      <c r="F98" s="176"/>
      <c r="G98" s="176"/>
      <c r="H98" s="176"/>
      <c r="I98" s="176"/>
      <c r="J98" s="176"/>
      <c r="K98" s="176"/>
      <c r="L98" s="186"/>
      <c r="N98" s="49"/>
      <c r="O98" s="76" t="s">
        <v>183</v>
      </c>
      <c r="P98" s="76" t="s">
        <v>182</v>
      </c>
      <c r="Q98" s="49"/>
      <c r="R98" s="49"/>
      <c r="S98" s="49"/>
      <c r="T98" s="49"/>
      <c r="U98" s="49"/>
      <c r="V98" s="49"/>
      <c r="W98" s="49"/>
    </row>
    <row r="99" spans="1:23" s="25" customFormat="1" x14ac:dyDescent="0.25">
      <c r="A99" s="86"/>
      <c r="B99" s="97"/>
      <c r="C99" s="98"/>
      <c r="D99" s="98"/>
      <c r="E99" s="98"/>
      <c r="F99" s="98"/>
      <c r="G99" s="98"/>
      <c r="H99" s="98"/>
      <c r="I99" s="98"/>
      <c r="J99" s="98"/>
      <c r="K99" s="98"/>
      <c r="L99" s="99"/>
      <c r="N99" s="49"/>
      <c r="O99" s="76"/>
      <c r="P99" s="76"/>
      <c r="Q99" s="49"/>
      <c r="R99" s="49"/>
      <c r="S99" s="49"/>
      <c r="T99" s="49"/>
      <c r="U99" s="49"/>
      <c r="V99" s="49"/>
      <c r="W99" s="49"/>
    </row>
    <row r="101" spans="1:23" s="5" customFormat="1" x14ac:dyDescent="0.25">
      <c r="A101" s="11"/>
      <c r="B101" s="169" t="s">
        <v>231</v>
      </c>
      <c r="C101" s="170" t="str">
        <f>UPPER(IF(Intro!$G$21="English",P101,Q101))</f>
        <v/>
      </c>
      <c r="D101" s="170" t="str">
        <f>UPPER(IF(Intro!$G$21="English",Q101,R101))</f>
        <v/>
      </c>
      <c r="E101" s="170" t="str">
        <f>UPPER(IF(Intro!$G$21="English",R101,S101))</f>
        <v/>
      </c>
      <c r="F101" s="170"/>
      <c r="G101" s="170" t="str">
        <f>UPPER(IF(Intro!$G$21="English",S101,T101))</f>
        <v/>
      </c>
      <c r="H101" s="170" t="str">
        <f>UPPER(IF(Intro!$G$21="English",T101,U101))</f>
        <v/>
      </c>
      <c r="I101" s="170" t="str">
        <f>UPPER(IF(Intro!$G$21="English",U101,V101))</f>
        <v/>
      </c>
      <c r="J101" s="170" t="str">
        <f>UPPER(IF(Intro!$G$21="English",V101,W101))</f>
        <v/>
      </c>
      <c r="K101" s="170" t="str">
        <f>UPPER(IF(Intro!$G$21="English",W101,X101))</f>
        <v/>
      </c>
      <c r="L101" s="171" t="str">
        <f>UPPER(IF(Intro!$G$21="English",X101,Y101))</f>
        <v/>
      </c>
      <c r="M101" s="6"/>
      <c r="N101" s="3"/>
      <c r="O101" s="6"/>
      <c r="P101" s="6"/>
    </row>
    <row r="102" spans="1:23" x14ac:dyDescent="0.25">
      <c r="B102" s="15"/>
      <c r="C102" s="16"/>
      <c r="D102" s="17"/>
      <c r="E102" s="17"/>
      <c r="F102" s="17"/>
      <c r="G102" s="17"/>
      <c r="H102" s="17"/>
      <c r="I102" s="17"/>
      <c r="J102" s="17"/>
      <c r="K102" s="17"/>
      <c r="L102" s="18"/>
    </row>
    <row r="103" spans="1:23" s="25" customFormat="1" x14ac:dyDescent="0.25">
      <c r="A103" s="86"/>
      <c r="B103" s="190" t="str">
        <f>IF(Intro!$G$21="English",O103,P103)</f>
        <v>Questions relating to this questionnaire should be directed to:</v>
      </c>
      <c r="C103" s="191"/>
      <c r="D103" s="191"/>
      <c r="E103" s="191"/>
      <c r="F103" s="191"/>
      <c r="G103" s="191"/>
      <c r="H103" s="191"/>
      <c r="I103" s="191"/>
      <c r="J103" s="191"/>
      <c r="K103" s="191"/>
      <c r="L103" s="192"/>
      <c r="N103" s="49"/>
      <c r="O103" s="76" t="s">
        <v>187</v>
      </c>
      <c r="P103" s="76" t="s">
        <v>186</v>
      </c>
      <c r="Q103" s="49"/>
      <c r="R103" s="49"/>
      <c r="S103" s="49"/>
      <c r="T103" s="49"/>
      <c r="U103" s="49"/>
      <c r="V103" s="49"/>
      <c r="W103" s="49"/>
    </row>
    <row r="104" spans="1:23" s="25" customFormat="1" x14ac:dyDescent="0.25">
      <c r="A104" s="86"/>
      <c r="B104" s="68"/>
      <c r="C104" s="69"/>
      <c r="D104" s="69"/>
      <c r="E104" s="69"/>
      <c r="F104" s="69"/>
      <c r="G104" s="69"/>
      <c r="H104" s="69"/>
      <c r="I104" s="69"/>
      <c r="J104" s="69"/>
      <c r="K104" s="69"/>
      <c r="L104" s="70"/>
      <c r="N104" s="49"/>
      <c r="O104" s="76"/>
      <c r="P104" s="76"/>
      <c r="Q104" s="49"/>
      <c r="R104" s="49"/>
      <c r="S104" s="49"/>
      <c r="T104" s="49"/>
      <c r="U104" s="49"/>
      <c r="V104" s="49"/>
      <c r="W104" s="49"/>
    </row>
    <row r="105" spans="1:23" x14ac:dyDescent="0.25">
      <c r="B105" s="185" t="str">
        <f>Variables!B13</f>
        <v>Rebecca Campbell</v>
      </c>
      <c r="C105" s="179"/>
      <c r="D105" s="179"/>
      <c r="E105" s="179" t="str">
        <f>Variables!C13</f>
        <v>rebecca.campbell@tribunal.gc.ca</v>
      </c>
      <c r="F105" s="179"/>
      <c r="G105" s="179"/>
      <c r="H105" s="179"/>
      <c r="I105" s="179"/>
      <c r="J105" s="179" t="str">
        <f>Variables!D13</f>
        <v>613-558-4329</v>
      </c>
      <c r="K105" s="179"/>
      <c r="L105" s="180"/>
      <c r="O105" s="72"/>
    </row>
    <row r="106" spans="1:23" x14ac:dyDescent="0.25">
      <c r="B106" s="185" t="str">
        <f>Variables!B14</f>
        <v xml:space="preserve">François Thivierge </v>
      </c>
      <c r="C106" s="179"/>
      <c r="D106" s="179"/>
      <c r="E106" s="179" t="str">
        <f>Variables!C14</f>
        <v xml:space="preserve">francois.thivierge@tribunal.gc.ca. </v>
      </c>
      <c r="F106" s="179"/>
      <c r="G106" s="179"/>
      <c r="H106" s="179"/>
      <c r="I106" s="179"/>
      <c r="J106" s="179" t="str">
        <f>Variables!D14</f>
        <v>343-550-4453</v>
      </c>
      <c r="K106" s="179"/>
      <c r="L106" s="180"/>
      <c r="O106" s="72"/>
    </row>
    <row r="107" spans="1:23" s="25" customFormat="1" x14ac:dyDescent="0.25">
      <c r="A107" s="86"/>
      <c r="B107" s="97"/>
      <c r="C107" s="98"/>
      <c r="D107" s="98"/>
      <c r="E107" s="98"/>
      <c r="F107" s="98"/>
      <c r="G107" s="98"/>
      <c r="H107" s="98"/>
      <c r="I107" s="98"/>
      <c r="J107" s="98"/>
      <c r="K107" s="98"/>
      <c r="L107" s="99"/>
      <c r="N107" s="49"/>
      <c r="O107" s="76"/>
      <c r="P107" s="76"/>
      <c r="Q107" s="49"/>
      <c r="R107" s="49"/>
      <c r="S107" s="49"/>
      <c r="T107" s="49"/>
      <c r="U107" s="49"/>
      <c r="V107" s="49"/>
      <c r="W107" s="49"/>
    </row>
  </sheetData>
  <sheetProtection algorithmName="SHA-512" hashValue="gSePJW65dhGyJF5fliFUm4fvJJ+f45YpTX2l1CSPVsQv692hyq++Tqb2/LENP+Nn6lTbkbBI3d8v9h3FrVYKbg==" saltValue="MDiZRrkIPgFyLJZtvdZKrQ==" spinCount="100000" sheet="1" objects="1" scenarios="1" selectLockedCells="1"/>
  <mergeCells count="63">
    <mergeCell ref="O62:O71"/>
    <mergeCell ref="P62:P71"/>
    <mergeCell ref="O96:O97"/>
    <mergeCell ref="P96:P97"/>
    <mergeCell ref="E105:I105"/>
    <mergeCell ref="B89:H89"/>
    <mergeCell ref="B92:L92"/>
    <mergeCell ref="B94:L94"/>
    <mergeCell ref="B62:D71"/>
    <mergeCell ref="E62:L71"/>
    <mergeCell ref="B103:L103"/>
    <mergeCell ref="B101:L101"/>
    <mergeCell ref="B95:L95"/>
    <mergeCell ref="B76:L76"/>
    <mergeCell ref="B74:L74"/>
    <mergeCell ref="E86:L87"/>
    <mergeCell ref="B58:D59"/>
    <mergeCell ref="E58:L59"/>
    <mergeCell ref="B35:L35"/>
    <mergeCell ref="B40:L40"/>
    <mergeCell ref="B38:L38"/>
    <mergeCell ref="D48:J49"/>
    <mergeCell ref="B42:C43"/>
    <mergeCell ref="B46:L46"/>
    <mergeCell ref="B52:L52"/>
    <mergeCell ref="B54:D55"/>
    <mergeCell ref="E54:L55"/>
    <mergeCell ref="B56:D57"/>
    <mergeCell ref="E56:L57"/>
    <mergeCell ref="B34:L34"/>
    <mergeCell ref="B28:L28"/>
    <mergeCell ref="E42:K43"/>
    <mergeCell ref="D42:D43"/>
    <mergeCell ref="B19:L19"/>
    <mergeCell ref="B25:L25"/>
    <mergeCell ref="B21:F22"/>
    <mergeCell ref="G21:G22"/>
    <mergeCell ref="B27:L27"/>
    <mergeCell ref="H21:L22"/>
    <mergeCell ref="C29:K33"/>
    <mergeCell ref="E106:I106"/>
    <mergeCell ref="J105:L105"/>
    <mergeCell ref="J106:L106"/>
    <mergeCell ref="B78:D79"/>
    <mergeCell ref="E78:L79"/>
    <mergeCell ref="B80:D81"/>
    <mergeCell ref="B82:D83"/>
    <mergeCell ref="B84:D85"/>
    <mergeCell ref="E80:L81"/>
    <mergeCell ref="E82:L83"/>
    <mergeCell ref="E84:L85"/>
    <mergeCell ref="B105:D105"/>
    <mergeCell ref="B106:D106"/>
    <mergeCell ref="B86:D87"/>
    <mergeCell ref="B98:L98"/>
    <mergeCell ref="B96:L97"/>
    <mergeCell ref="O9:P17"/>
    <mergeCell ref="B4:L4"/>
    <mergeCell ref="B5:L5"/>
    <mergeCell ref="B8:L8"/>
    <mergeCell ref="B6:L6"/>
    <mergeCell ref="B10:F16"/>
    <mergeCell ref="H10:L16"/>
  </mergeCells>
  <dataValidations count="2">
    <dataValidation type="list" allowBlank="1" showInputMessage="1" showErrorMessage="1" sqref="I89" xr:uid="{1594D28F-3462-4E0C-8058-C5508D06C9EB}">
      <formula1>"X"</formula1>
    </dataValidation>
    <dataValidation type="list" allowBlank="1" showInputMessage="1" showErrorMessage="1" sqref="G21" xr:uid="{476D6FBA-6DED-4978-9B8A-9B8E5DE68C6C}">
      <formula1>"English, Français"</formula1>
    </dataValidation>
  </dataValidations>
  <printOptions horizontalCentered="1"/>
  <pageMargins left="0.25" right="0.25" top="0.75" bottom="0.75" header="0.3" footer="0.3"/>
  <pageSetup scale="61" fitToHeight="0" orientation="portrait" r:id="rId1"/>
  <headerFooter>
    <oddFooter>&amp;L&amp;A</oddFooter>
  </headerFooter>
  <rowBreaks count="1" manualBreakCount="1">
    <brk id="59" max="12" man="1"/>
  </rowBreaks>
  <ignoredErrors>
    <ignoredError sqref="B9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D42:D43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47"/>
  <sheetViews>
    <sheetView showGridLines="0" zoomScaleNormal="100" workbookViewId="0">
      <selection activeCell="S28" sqref="S28"/>
    </sheetView>
  </sheetViews>
  <sheetFormatPr defaultColWidth="9.42578125" defaultRowHeight="14.25" x14ac:dyDescent="0.25"/>
  <cols>
    <col min="1" max="1" width="1.5703125" style="8" customWidth="1"/>
    <col min="2" max="9" width="14.5703125" style="71" customWidth="1"/>
    <col min="10" max="10" width="20.85546875" style="71" customWidth="1"/>
    <col min="11" max="12" width="14.5703125" style="71" customWidth="1"/>
    <col min="13" max="13" width="6.42578125" style="76" customWidth="1"/>
    <col min="14" max="14" width="9.42578125" style="76" customWidth="1"/>
    <col min="15" max="16" width="30.85546875" style="76" hidden="1" customWidth="1"/>
    <col min="17" max="19" width="8.85546875" style="76" customWidth="1"/>
    <col min="20" max="16384" width="9.42578125" style="76"/>
  </cols>
  <sheetData>
    <row r="1" spans="1:19" x14ac:dyDescent="0.25">
      <c r="A1" s="8">
        <v>8</v>
      </c>
      <c r="O1" s="150" t="s">
        <v>294</v>
      </c>
      <c r="P1" s="150" t="s">
        <v>294</v>
      </c>
    </row>
    <row r="2" spans="1:19" x14ac:dyDescent="0.25">
      <c r="B2" s="10" t="s">
        <v>0</v>
      </c>
      <c r="C2" s="10"/>
      <c r="D2" s="10"/>
      <c r="O2" s="9" t="s">
        <v>61</v>
      </c>
      <c r="P2" s="9" t="s">
        <v>73</v>
      </c>
    </row>
    <row r="3" spans="1:19" x14ac:dyDescent="0.25">
      <c r="B3" s="2"/>
      <c r="C3" s="2"/>
      <c r="D3" s="2"/>
      <c r="O3" s="1"/>
      <c r="P3" s="1"/>
    </row>
    <row r="4" spans="1:19" s="5" customFormat="1" x14ac:dyDescent="0.25">
      <c r="A4" s="11"/>
      <c r="B4" s="266" t="str">
        <f>IF(Intro!$G$21="English",O4,P4)</f>
        <v>FOREIGN PRODUCERS' QUESTIONNAIRE</v>
      </c>
      <c r="C4" s="267"/>
      <c r="D4" s="267"/>
      <c r="E4" s="267"/>
      <c r="F4" s="267"/>
      <c r="G4" s="267"/>
      <c r="H4" s="267"/>
      <c r="I4" s="267"/>
      <c r="J4" s="267"/>
      <c r="K4" s="267"/>
      <c r="L4" s="268"/>
      <c r="M4" s="3"/>
      <c r="N4" s="3"/>
      <c r="O4" s="104" t="s">
        <v>232</v>
      </c>
      <c r="P4" s="104" t="s">
        <v>233</v>
      </c>
      <c r="Q4" s="105"/>
    </row>
    <row r="5" spans="1:19" s="5" customFormat="1" x14ac:dyDescent="0.25">
      <c r="A5" s="11"/>
      <c r="B5" s="269" t="str">
        <f>Intro!B5</f>
        <v>RR-2025-005</v>
      </c>
      <c r="C5" s="270"/>
      <c r="D5" s="270"/>
      <c r="E5" s="270"/>
      <c r="F5" s="270"/>
      <c r="G5" s="270"/>
      <c r="H5" s="270"/>
      <c r="I5" s="270"/>
      <c r="J5" s="270"/>
      <c r="K5" s="270"/>
      <c r="L5" s="271"/>
      <c r="M5" s="3"/>
      <c r="N5" s="3"/>
      <c r="O5" s="4"/>
      <c r="P5" s="4"/>
    </row>
    <row r="6" spans="1:19" s="6" customFormat="1" x14ac:dyDescent="0.25">
      <c r="A6" s="11"/>
      <c r="B6" s="272" t="str">
        <f>UPPER(IF(Intro!$G$21="English",Variables!B3,Variables!C3))</f>
        <v>OCTG I</v>
      </c>
      <c r="C6" s="273"/>
      <c r="D6" s="273"/>
      <c r="E6" s="273"/>
      <c r="F6" s="273"/>
      <c r="G6" s="273"/>
      <c r="H6" s="273"/>
      <c r="I6" s="273"/>
      <c r="J6" s="273"/>
      <c r="K6" s="273"/>
      <c r="L6" s="274"/>
      <c r="O6" s="12"/>
      <c r="P6" s="12"/>
    </row>
    <row r="7" spans="1:19" s="6" customFormat="1" x14ac:dyDescent="0.25">
      <c r="A7" s="11"/>
      <c r="B7" s="13"/>
      <c r="C7" s="13"/>
      <c r="D7" s="13"/>
      <c r="E7" s="14"/>
      <c r="F7" s="14"/>
      <c r="G7" s="14"/>
      <c r="H7" s="14"/>
      <c r="I7" s="14"/>
      <c r="J7" s="14"/>
      <c r="K7" s="14"/>
      <c r="L7" s="14"/>
      <c r="O7" s="12"/>
      <c r="P7" s="12"/>
    </row>
    <row r="8" spans="1:19" s="5" customFormat="1" x14ac:dyDescent="0.25">
      <c r="A8" s="11"/>
      <c r="B8" s="201" t="str">
        <f>IF(Intro!$G$21="English",O8,P8)</f>
        <v>QUESTIONNAIRE OUTLINE</v>
      </c>
      <c r="C8" s="202" t="str">
        <f>UPPER(IF(Intro!$G$21="English",P8,Q8))</f>
        <v>APERÇU DU QUESTIONNAIRE</v>
      </c>
      <c r="D8" s="202"/>
      <c r="E8" s="202" t="str">
        <f>UPPER(IF(Intro!$G$21="English",Q8,R8))</f>
        <v/>
      </c>
      <c r="F8" s="202" t="str">
        <f>UPPER(IF(Intro!$G$21="English",R8,S8))</f>
        <v/>
      </c>
      <c r="G8" s="202" t="str">
        <f>UPPER(IF(Intro!$G$21="English",S8,T8))</f>
        <v/>
      </c>
      <c r="H8" s="202" t="str">
        <f>UPPER(IF(Intro!$G$21="English",T8,U8))</f>
        <v/>
      </c>
      <c r="I8" s="202" t="str">
        <f>UPPER(IF(Intro!$G$21="English",U8,V8))</f>
        <v/>
      </c>
      <c r="J8" s="202" t="str">
        <f>UPPER(IF(Intro!$G$21="English",V8,W8))</f>
        <v/>
      </c>
      <c r="K8" s="202" t="str">
        <f>UPPER(IF(Intro!$G$21="English",W8,X8))</f>
        <v/>
      </c>
      <c r="L8" s="203" t="str">
        <f>UPPER(IF(Intro!$G$21="English",X8,Y8))</f>
        <v/>
      </c>
      <c r="M8" s="6"/>
      <c r="N8" s="3"/>
      <c r="O8" s="106" t="s">
        <v>234</v>
      </c>
      <c r="P8" s="106" t="s">
        <v>235</v>
      </c>
    </row>
    <row r="9" spans="1:19" x14ac:dyDescent="0.25">
      <c r="B9" s="15"/>
      <c r="C9" s="16"/>
      <c r="D9" s="16"/>
      <c r="E9" s="17"/>
      <c r="F9" s="17"/>
      <c r="G9" s="17"/>
      <c r="H9" s="17"/>
      <c r="I9" s="17"/>
      <c r="J9" s="17"/>
      <c r="K9" s="17"/>
      <c r="L9" s="18"/>
    </row>
    <row r="10" spans="1:19" s="25" customFormat="1" x14ac:dyDescent="0.25">
      <c r="A10" s="86"/>
      <c r="B10" s="190" t="str">
        <f>IF(Intro!$G$21="English",O10,P10)</f>
        <v xml:space="preserve">This questionnaire is divided into two parts:
</v>
      </c>
      <c r="C10" s="191"/>
      <c r="D10" s="191"/>
      <c r="E10" s="191"/>
      <c r="F10" s="191"/>
      <c r="G10" s="191"/>
      <c r="H10" s="191"/>
      <c r="I10" s="191"/>
      <c r="J10" s="191"/>
      <c r="K10" s="191"/>
      <c r="L10" s="192"/>
      <c r="N10" s="49"/>
      <c r="O10" s="76" t="s">
        <v>78</v>
      </c>
      <c r="P10" s="76" t="s">
        <v>79</v>
      </c>
      <c r="Q10" s="49"/>
      <c r="R10" s="49"/>
      <c r="S10" s="49"/>
    </row>
    <row r="11" spans="1:19" s="25" customFormat="1" x14ac:dyDescent="0.25">
      <c r="A11" s="86"/>
      <c r="B11" s="68"/>
      <c r="C11" s="69"/>
      <c r="D11" s="69"/>
      <c r="E11" s="69"/>
      <c r="F11" s="69"/>
      <c r="G11" s="69"/>
      <c r="H11" s="69"/>
      <c r="I11" s="69"/>
      <c r="J11" s="69"/>
      <c r="K11" s="69"/>
      <c r="L11" s="70"/>
      <c r="N11" s="49"/>
      <c r="O11" s="76"/>
      <c r="P11" s="76"/>
      <c r="Q11" s="49"/>
      <c r="R11" s="49"/>
      <c r="S11" s="49"/>
    </row>
    <row r="12" spans="1:19" s="25" customFormat="1" x14ac:dyDescent="0.25">
      <c r="A12" s="86"/>
      <c r="B12" s="190" t="str">
        <f>IF(Intro!$G$21="English",O12,P12)</f>
        <v xml:space="preserve">PART I (Blue Tabs) - Information requested in this part is public. Requests to treat any of this information as confidential must be fully justified in writing and accompanied by a redacted version for the public record.
</v>
      </c>
      <c r="C12" s="191"/>
      <c r="D12" s="191"/>
      <c r="E12" s="191"/>
      <c r="F12" s="191"/>
      <c r="G12" s="191"/>
      <c r="H12" s="191"/>
      <c r="I12" s="191"/>
      <c r="J12" s="191"/>
      <c r="K12" s="191"/>
      <c r="L12" s="192"/>
      <c r="N12" s="49"/>
      <c r="O12" s="76" t="s">
        <v>80</v>
      </c>
      <c r="P12" s="76" t="s">
        <v>81</v>
      </c>
      <c r="Q12" s="49"/>
      <c r="R12" s="49"/>
      <c r="S12" s="49"/>
    </row>
    <row r="13" spans="1:19" s="25" customFormat="1" x14ac:dyDescent="0.25">
      <c r="A13" s="86"/>
      <c r="B13" s="190"/>
      <c r="C13" s="191"/>
      <c r="D13" s="191"/>
      <c r="E13" s="191"/>
      <c r="F13" s="191"/>
      <c r="G13" s="191"/>
      <c r="H13" s="191"/>
      <c r="I13" s="191"/>
      <c r="J13" s="191"/>
      <c r="K13" s="191"/>
      <c r="L13" s="192"/>
      <c r="N13" s="49"/>
      <c r="O13" s="76"/>
      <c r="P13" s="76"/>
      <c r="Q13" s="49"/>
      <c r="R13" s="49"/>
      <c r="S13" s="49"/>
    </row>
    <row r="14" spans="1:19" s="25" customFormat="1" x14ac:dyDescent="0.25">
      <c r="A14" s="86"/>
      <c r="B14" s="68"/>
      <c r="C14" s="69"/>
      <c r="D14" s="69"/>
      <c r="E14" s="69"/>
      <c r="F14" s="69"/>
      <c r="G14" s="69"/>
      <c r="H14" s="69"/>
      <c r="I14" s="69"/>
      <c r="J14" s="69"/>
      <c r="K14" s="69"/>
      <c r="L14" s="70"/>
      <c r="N14" s="49"/>
      <c r="O14" s="76"/>
      <c r="P14" s="76"/>
      <c r="Q14" s="49"/>
      <c r="R14" s="49"/>
      <c r="S14" s="49"/>
    </row>
    <row r="15" spans="1:19" s="25" customFormat="1" x14ac:dyDescent="0.25">
      <c r="A15" s="86"/>
      <c r="B15" s="190"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91"/>
      <c r="D15" s="191"/>
      <c r="E15" s="191"/>
      <c r="F15" s="191"/>
      <c r="G15" s="191"/>
      <c r="H15" s="191"/>
      <c r="I15" s="191"/>
      <c r="J15" s="191"/>
      <c r="K15" s="191"/>
      <c r="L15" s="192"/>
      <c r="N15" s="49"/>
      <c r="O15" s="76" t="s">
        <v>82</v>
      </c>
      <c r="P15" s="76" t="s">
        <v>83</v>
      </c>
      <c r="Q15" s="49"/>
      <c r="R15" s="49"/>
      <c r="S15" s="49"/>
    </row>
    <row r="16" spans="1:19" s="25" customFormat="1" x14ac:dyDescent="0.25">
      <c r="A16" s="86"/>
      <c r="B16" s="190"/>
      <c r="C16" s="191"/>
      <c r="D16" s="191"/>
      <c r="E16" s="191"/>
      <c r="F16" s="191"/>
      <c r="G16" s="191"/>
      <c r="H16" s="191"/>
      <c r="I16" s="191"/>
      <c r="J16" s="191"/>
      <c r="K16" s="191"/>
      <c r="L16" s="192"/>
      <c r="N16" s="49"/>
      <c r="O16" s="76"/>
      <c r="P16" s="76"/>
      <c r="Q16" s="49"/>
      <c r="R16" s="49"/>
      <c r="S16" s="49"/>
    </row>
    <row r="17" spans="1:19" s="25" customFormat="1" x14ac:dyDescent="0.25">
      <c r="A17" s="86"/>
      <c r="B17" s="97"/>
      <c r="C17" s="98"/>
      <c r="D17" s="98"/>
      <c r="E17" s="98"/>
      <c r="F17" s="98"/>
      <c r="G17" s="98"/>
      <c r="H17" s="98"/>
      <c r="I17" s="98"/>
      <c r="J17" s="98"/>
      <c r="K17" s="98"/>
      <c r="L17" s="99"/>
      <c r="N17" s="49"/>
      <c r="O17" s="49"/>
      <c r="P17" s="49"/>
      <c r="Q17" s="49"/>
      <c r="R17" s="49"/>
      <c r="S17" s="49"/>
    </row>
    <row r="18" spans="1:19" s="6" customFormat="1" x14ac:dyDescent="0.25">
      <c r="A18" s="11"/>
      <c r="B18" s="13"/>
      <c r="C18" s="13"/>
      <c r="D18" s="13"/>
      <c r="E18" s="14"/>
      <c r="F18" s="14"/>
      <c r="G18" s="14"/>
      <c r="H18" s="14"/>
      <c r="I18" s="14"/>
      <c r="J18" s="14"/>
      <c r="K18" s="14"/>
      <c r="L18" s="14"/>
      <c r="O18" s="12"/>
      <c r="P18" s="12"/>
    </row>
    <row r="19" spans="1:19" s="5" customFormat="1" x14ac:dyDescent="0.25">
      <c r="A19" s="11"/>
      <c r="B19" s="201" t="str">
        <f>IF(Intro!$G$21="English",O19,P19)</f>
        <v>ADDITIONAL PRODUCT INFORMATION</v>
      </c>
      <c r="C19" s="202" t="str">
        <f>UPPER(IF(Intro!$G$21="English",P19,Q19))</f>
        <v>RENSEIGNEMENTS ADDITIONNELS SUR LE PRODUIT</v>
      </c>
      <c r="D19" s="202"/>
      <c r="E19" s="202" t="str">
        <f>UPPER(IF(Intro!$G$21="English",Q19,R19))</f>
        <v/>
      </c>
      <c r="F19" s="202" t="str">
        <f>UPPER(IF(Intro!$G$21="English",R19,S19))</f>
        <v/>
      </c>
      <c r="G19" s="202" t="str">
        <f>UPPER(IF(Intro!$G$21="English",S19,T19))</f>
        <v/>
      </c>
      <c r="H19" s="202" t="str">
        <f>UPPER(IF(Intro!$G$21="English",T19,U19))</f>
        <v/>
      </c>
      <c r="I19" s="202" t="str">
        <f>UPPER(IF(Intro!$G$21="English",U19,V19))</f>
        <v/>
      </c>
      <c r="J19" s="202" t="str">
        <f>UPPER(IF(Intro!$G$21="English",V19,W19))</f>
        <v/>
      </c>
      <c r="K19" s="202" t="str">
        <f>UPPER(IF(Intro!$G$21="English",W19,X19))</f>
        <v/>
      </c>
      <c r="L19" s="203" t="str">
        <f>UPPER(IF(Intro!$G$21="English",X19,Y19))</f>
        <v/>
      </c>
      <c r="M19" s="6"/>
      <c r="N19" s="3"/>
      <c r="O19" s="104" t="s">
        <v>236</v>
      </c>
      <c r="P19" s="104" t="s">
        <v>237</v>
      </c>
    </row>
    <row r="20" spans="1:19" x14ac:dyDescent="0.25">
      <c r="B20" s="15"/>
      <c r="C20" s="16"/>
      <c r="D20" s="16"/>
      <c r="E20" s="17"/>
      <c r="F20" s="17"/>
      <c r="G20" s="17"/>
      <c r="H20" s="17"/>
      <c r="I20" s="17"/>
      <c r="J20" s="17"/>
      <c r="K20" s="17"/>
      <c r="L20" s="18"/>
    </row>
    <row r="21" spans="1:19" s="25" customFormat="1" ht="14.1" customHeight="1" x14ac:dyDescent="0.25">
      <c r="A21" s="86"/>
      <c r="B21" s="284" t="str">
        <f>IF(Intro!$G$21="English",HYPERLINK(Variables!B17),HYPERLINK(Variables!C17))</f>
        <v>https://www.cbsa-asfc.gc.ca/sima-lmsi/er-rre/octg12020/octg12020-de-eng.html#toc3-1</v>
      </c>
      <c r="C21" s="285"/>
      <c r="D21" s="285"/>
      <c r="E21" s="285"/>
      <c r="F21" s="285"/>
      <c r="G21" s="285"/>
      <c r="H21" s="285"/>
      <c r="I21" s="285"/>
      <c r="J21" s="285"/>
      <c r="K21" s="285"/>
      <c r="L21" s="286"/>
      <c r="N21" s="49"/>
      <c r="O21" s="76"/>
      <c r="P21" s="76"/>
      <c r="Q21" s="49"/>
      <c r="R21" s="49"/>
      <c r="S21" s="49"/>
    </row>
    <row r="22" spans="1:19" s="25" customFormat="1" x14ac:dyDescent="0.25">
      <c r="A22" s="86"/>
      <c r="B22" s="97"/>
      <c r="C22" s="98"/>
      <c r="D22" s="98"/>
      <c r="E22" s="98"/>
      <c r="F22" s="98"/>
      <c r="G22" s="98"/>
      <c r="H22" s="98"/>
      <c r="I22" s="98"/>
      <c r="J22" s="98"/>
      <c r="K22" s="98"/>
      <c r="L22" s="99"/>
      <c r="N22" s="49"/>
      <c r="O22" s="49"/>
      <c r="P22" s="49"/>
      <c r="Q22" s="49"/>
      <c r="R22" s="49"/>
      <c r="S22" s="49"/>
    </row>
    <row r="23" spans="1:19" s="6" customFormat="1" x14ac:dyDescent="0.25">
      <c r="A23" s="11"/>
      <c r="B23" s="13"/>
      <c r="C23" s="13"/>
      <c r="D23" s="13"/>
      <c r="E23" s="14"/>
      <c r="F23" s="14"/>
      <c r="G23" s="14"/>
      <c r="H23" s="14"/>
      <c r="I23" s="14"/>
      <c r="J23" s="14"/>
      <c r="K23" s="14"/>
      <c r="L23" s="14"/>
      <c r="O23" s="12"/>
      <c r="P23" s="12"/>
    </row>
    <row r="24" spans="1:19" s="5" customFormat="1" x14ac:dyDescent="0.25">
      <c r="A24" s="11"/>
      <c r="B24" s="201" t="str">
        <f>IF(Intro!$G$21="English",O24,P24)</f>
        <v>CUSTOMS TARIFF</v>
      </c>
      <c r="C24" s="202" t="str">
        <f>UPPER(IF(Intro!$G$21="English",P24,Q24))</f>
        <v>TARIF DES DOUANES</v>
      </c>
      <c r="D24" s="202"/>
      <c r="E24" s="202" t="str">
        <f>UPPER(IF(Intro!$G$21="English",Q24,R24))</f>
        <v/>
      </c>
      <c r="F24" s="202" t="str">
        <f>UPPER(IF(Intro!$G$21="English",R24,S24))</f>
        <v/>
      </c>
      <c r="G24" s="202" t="str">
        <f>UPPER(IF(Intro!$G$21="English",S24,T24))</f>
        <v/>
      </c>
      <c r="H24" s="202" t="str">
        <f>UPPER(IF(Intro!$G$21="English",T24,U24))</f>
        <v/>
      </c>
      <c r="I24" s="202" t="str">
        <f>UPPER(IF(Intro!$G$21="English",U24,V24))</f>
        <v/>
      </c>
      <c r="J24" s="202" t="str">
        <f>UPPER(IF(Intro!$G$21="English",V24,W24))</f>
        <v/>
      </c>
      <c r="K24" s="202" t="str">
        <f>UPPER(IF(Intro!$G$21="English",W24,X24))</f>
        <v/>
      </c>
      <c r="L24" s="203" t="str">
        <f>UPPER(IF(Intro!$G$21="English",X24,Y24))</f>
        <v/>
      </c>
      <c r="M24" s="6"/>
      <c r="N24" s="3"/>
      <c r="O24" s="4" t="s">
        <v>40</v>
      </c>
      <c r="P24" s="4" t="s">
        <v>41</v>
      </c>
    </row>
    <row r="25" spans="1:19" x14ac:dyDescent="0.25">
      <c r="B25" s="15"/>
      <c r="C25" s="16"/>
      <c r="D25" s="16"/>
      <c r="E25" s="17"/>
      <c r="F25" s="17"/>
      <c r="G25" s="17"/>
      <c r="H25" s="17"/>
      <c r="I25" s="17"/>
      <c r="J25" s="17"/>
      <c r="K25" s="17"/>
      <c r="L25" s="18"/>
    </row>
    <row r="26" spans="1:19" s="25" customFormat="1" x14ac:dyDescent="0.25">
      <c r="A26" s="86"/>
      <c r="B26" s="175" t="str">
        <f>IF(Intro!$G$21="English",O26,P26)</f>
        <v>The goods are commonly classified in the Customs Tariff under the following Harmonized Commodity Description and Coding System (HS) number(s):</v>
      </c>
      <c r="C26" s="176"/>
      <c r="D26" s="176"/>
      <c r="E26" s="176"/>
      <c r="F26" s="176"/>
      <c r="G26" s="176"/>
      <c r="H26" s="176"/>
      <c r="I26" s="176"/>
      <c r="J26" s="176"/>
      <c r="K26" s="176"/>
      <c r="L26" s="186"/>
      <c r="N26" s="49"/>
      <c r="O26" s="76" t="s">
        <v>238</v>
      </c>
      <c r="P26" s="76" t="s">
        <v>239</v>
      </c>
      <c r="Q26" s="49"/>
      <c r="R26" s="49"/>
      <c r="S26" s="49"/>
    </row>
    <row r="27" spans="1:19" s="48" customFormat="1" x14ac:dyDescent="0.25">
      <c r="A27" s="131"/>
      <c r="B27" s="84"/>
      <c r="C27" s="132"/>
      <c r="D27" s="132"/>
      <c r="E27" s="132"/>
      <c r="F27" s="132"/>
      <c r="G27" s="132"/>
      <c r="H27" s="132"/>
      <c r="I27" s="132"/>
      <c r="J27" s="132"/>
      <c r="K27" s="132"/>
      <c r="L27" s="133"/>
      <c r="R27" s="130"/>
    </row>
    <row r="28" spans="1:19" s="67" customFormat="1" ht="63.95" customHeight="1" x14ac:dyDescent="0.25">
      <c r="A28" s="134"/>
      <c r="B28" s="247"/>
      <c r="C28" s="248"/>
      <c r="D28" s="275" t="str">
        <f>Variables!B20</f>
        <v xml:space="preserve">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v>
      </c>
      <c r="E28" s="276"/>
      <c r="F28" s="276"/>
      <c r="G28" s="276"/>
      <c r="H28" s="276"/>
      <c r="I28" s="276"/>
      <c r="J28" s="277"/>
      <c r="K28" s="132"/>
      <c r="L28" s="133"/>
      <c r="O28" s="48" t="str">
        <f>"Prior to "&amp;Variables!B19&amp;":"</f>
        <v>Prior to Date of change:</v>
      </c>
      <c r="P28" s="48" t="str">
        <f>"Avant le "&amp;Variables!C19&amp;" :"</f>
        <v>Avant le Date de modification :</v>
      </c>
      <c r="R28" s="25"/>
    </row>
    <row r="29" spans="1:19" s="67" customFormat="1" ht="63.95" customHeight="1" x14ac:dyDescent="0.25">
      <c r="A29" s="134"/>
      <c r="B29" s="247"/>
      <c r="C29" s="248"/>
      <c r="D29" s="278"/>
      <c r="E29" s="279"/>
      <c r="F29" s="279"/>
      <c r="G29" s="279"/>
      <c r="H29" s="279"/>
      <c r="I29" s="279"/>
      <c r="J29" s="280"/>
      <c r="K29" s="132"/>
      <c r="L29" s="133"/>
      <c r="O29" s="48"/>
      <c r="P29" s="48"/>
      <c r="R29" s="25"/>
    </row>
    <row r="30" spans="1:19" s="67" customFormat="1" ht="63.95" customHeight="1" x14ac:dyDescent="0.25">
      <c r="A30" s="134"/>
      <c r="B30" s="247"/>
      <c r="C30" s="248"/>
      <c r="D30" s="278"/>
      <c r="E30" s="279"/>
      <c r="F30" s="279"/>
      <c r="G30" s="279"/>
      <c r="H30" s="279"/>
      <c r="I30" s="279"/>
      <c r="J30" s="280"/>
      <c r="K30" s="132"/>
      <c r="L30" s="133"/>
      <c r="P30" s="48"/>
      <c r="R30" s="25"/>
    </row>
    <row r="31" spans="1:19" s="67" customFormat="1" ht="63.95" customHeight="1" x14ac:dyDescent="0.25">
      <c r="A31" s="134"/>
      <c r="B31" s="247"/>
      <c r="C31" s="248"/>
      <c r="D31" s="281"/>
      <c r="E31" s="282"/>
      <c r="F31" s="282"/>
      <c r="G31" s="282"/>
      <c r="H31" s="282"/>
      <c r="I31" s="282"/>
      <c r="J31" s="283"/>
      <c r="K31" s="132"/>
      <c r="L31" s="133"/>
      <c r="O31" s="48"/>
      <c r="P31" s="48"/>
      <c r="R31" s="25"/>
    </row>
    <row r="32" spans="1:19" s="48" customFormat="1" x14ac:dyDescent="0.25">
      <c r="A32" s="131"/>
      <c r="B32" s="84"/>
      <c r="C32" s="132"/>
      <c r="D32" s="132"/>
      <c r="E32" s="132"/>
      <c r="F32" s="132"/>
      <c r="G32" s="132"/>
      <c r="H32" s="132"/>
      <c r="I32" s="132"/>
      <c r="J32" s="132"/>
      <c r="K32" s="132"/>
      <c r="L32" s="133"/>
      <c r="R32" s="130"/>
    </row>
    <row r="33" spans="1:19" s="67" customFormat="1" hidden="1" x14ac:dyDescent="0.25">
      <c r="A33" s="134"/>
      <c r="B33" s="247" t="str">
        <f>IF(Intro!G21="English",O33,P33)</f>
        <v>Beginning Date of change:</v>
      </c>
      <c r="C33" s="248"/>
      <c r="D33" s="249" t="str">
        <f>Variables!B21</f>
        <v>HS codes/Codes SH</v>
      </c>
      <c r="E33" s="250"/>
      <c r="F33" s="250"/>
      <c r="G33" s="250"/>
      <c r="H33" s="250"/>
      <c r="I33" s="250"/>
      <c r="J33" s="251"/>
      <c r="K33" s="132"/>
      <c r="L33" s="133"/>
      <c r="O33" s="48" t="str">
        <f>"Beginning "&amp;Variables!B19&amp;":"</f>
        <v>Beginning Date of change:</v>
      </c>
      <c r="P33" s="48" t="str">
        <f>"À partir du "&amp;Variables!C19&amp;" :"</f>
        <v>À partir du Date de modification :</v>
      </c>
      <c r="R33" s="25"/>
    </row>
    <row r="34" spans="1:19" s="67" customFormat="1" hidden="1" x14ac:dyDescent="0.25">
      <c r="A34" s="134"/>
      <c r="B34" s="247"/>
      <c r="C34" s="248"/>
      <c r="D34" s="252"/>
      <c r="E34" s="253"/>
      <c r="F34" s="253"/>
      <c r="G34" s="253"/>
      <c r="H34" s="253"/>
      <c r="I34" s="253"/>
      <c r="J34" s="254"/>
      <c r="K34" s="132"/>
      <c r="L34" s="133"/>
      <c r="O34" s="48"/>
      <c r="P34" s="135"/>
      <c r="R34" s="25"/>
    </row>
    <row r="35" spans="1:19" s="67" customFormat="1" hidden="1" x14ac:dyDescent="0.25">
      <c r="A35" s="134"/>
      <c r="B35" s="247"/>
      <c r="C35" s="248"/>
      <c r="D35" s="252"/>
      <c r="E35" s="253"/>
      <c r="F35" s="253"/>
      <c r="G35" s="253"/>
      <c r="H35" s="253"/>
      <c r="I35" s="253"/>
      <c r="J35" s="254"/>
      <c r="K35" s="132"/>
      <c r="L35" s="133"/>
      <c r="O35" s="136"/>
      <c r="P35" s="135"/>
      <c r="R35" s="25"/>
    </row>
    <row r="36" spans="1:19" s="67" customFormat="1" hidden="1" x14ac:dyDescent="0.25">
      <c r="A36" s="134"/>
      <c r="B36" s="247"/>
      <c r="C36" s="248"/>
      <c r="D36" s="255"/>
      <c r="E36" s="256"/>
      <c r="F36" s="256"/>
      <c r="G36" s="256"/>
      <c r="H36" s="256"/>
      <c r="I36" s="256"/>
      <c r="J36" s="257"/>
      <c r="K36" s="132"/>
      <c r="L36" s="133"/>
      <c r="O36" s="136"/>
      <c r="P36" s="135"/>
      <c r="R36" s="25"/>
    </row>
    <row r="37" spans="1:19" s="25" customFormat="1" x14ac:dyDescent="0.25">
      <c r="A37" s="86"/>
      <c r="B37" s="97"/>
      <c r="C37" s="98"/>
      <c r="D37" s="98"/>
      <c r="E37" s="98"/>
      <c r="F37" s="98"/>
      <c r="G37" s="98"/>
      <c r="H37" s="98"/>
      <c r="I37" s="98"/>
      <c r="J37" s="98"/>
      <c r="K37" s="98"/>
      <c r="L37" s="99"/>
      <c r="N37" s="49"/>
      <c r="O37" s="49"/>
      <c r="P37" s="49"/>
      <c r="Q37" s="49"/>
      <c r="R37" s="49"/>
      <c r="S37" s="49"/>
    </row>
    <row r="38" spans="1:19" s="6" customFormat="1" x14ac:dyDescent="0.25">
      <c r="A38" s="11"/>
      <c r="B38" s="13"/>
      <c r="C38" s="13"/>
      <c r="D38" s="13"/>
      <c r="E38" s="14"/>
      <c r="F38" s="14"/>
      <c r="G38" s="14"/>
      <c r="H38" s="14"/>
      <c r="I38" s="14"/>
      <c r="J38" s="14"/>
      <c r="K38" s="14"/>
      <c r="L38" s="14"/>
      <c r="O38" s="12"/>
      <c r="P38" s="12"/>
    </row>
    <row r="39" spans="1:19" s="5" customFormat="1" x14ac:dyDescent="0.25">
      <c r="A39" s="11"/>
      <c r="B39" s="201" t="str">
        <f>IF(Intro!$G$21="English",O39,P39)</f>
        <v>GLOSSARY</v>
      </c>
      <c r="C39" s="202" t="s">
        <v>142</v>
      </c>
      <c r="D39" s="202"/>
      <c r="E39" s="202" t="s">
        <v>143</v>
      </c>
      <c r="F39" s="202" t="s">
        <v>143</v>
      </c>
      <c r="G39" s="202" t="s">
        <v>143</v>
      </c>
      <c r="H39" s="202" t="s">
        <v>143</v>
      </c>
      <c r="I39" s="202" t="s">
        <v>143</v>
      </c>
      <c r="J39" s="202" t="s">
        <v>143</v>
      </c>
      <c r="K39" s="202" t="s">
        <v>143</v>
      </c>
      <c r="L39" s="203" t="s">
        <v>143</v>
      </c>
      <c r="M39" s="6"/>
      <c r="N39" s="3"/>
      <c r="O39" s="6" t="s">
        <v>240</v>
      </c>
      <c r="P39" s="6" t="s">
        <v>142</v>
      </c>
    </row>
    <row r="40" spans="1:19" s="25" customFormat="1" x14ac:dyDescent="0.25">
      <c r="A40" s="86"/>
      <c r="B40" s="258" t="str">
        <f>IF(Intro!$G$21="English",O40,P40)</f>
        <v>Practical plant capacity</v>
      </c>
      <c r="C40" s="259"/>
      <c r="D40" s="262" t="str">
        <f>IF(Intro!$G$21="English",O41,P41)</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0" s="262"/>
      <c r="F40" s="262"/>
      <c r="G40" s="262"/>
      <c r="H40" s="262"/>
      <c r="I40" s="262"/>
      <c r="J40" s="262"/>
      <c r="K40" s="262"/>
      <c r="L40" s="263"/>
      <c r="N40" s="49"/>
      <c r="O40" s="76" t="s">
        <v>137</v>
      </c>
      <c r="P40" s="76" t="s">
        <v>138</v>
      </c>
      <c r="S40" s="49"/>
    </row>
    <row r="41" spans="1:19" s="25" customFormat="1" x14ac:dyDescent="0.25">
      <c r="A41" s="86"/>
      <c r="B41" s="258"/>
      <c r="C41" s="259"/>
      <c r="D41" s="262"/>
      <c r="E41" s="262"/>
      <c r="F41" s="262"/>
      <c r="G41" s="262"/>
      <c r="H41" s="262"/>
      <c r="I41" s="262"/>
      <c r="J41" s="262"/>
      <c r="K41" s="262"/>
      <c r="L41" s="263"/>
      <c r="N41" s="49"/>
      <c r="O41" s="76" t="s">
        <v>210</v>
      </c>
      <c r="P41" s="76" t="s">
        <v>282</v>
      </c>
      <c r="Q41" s="76"/>
      <c r="R41" s="76"/>
      <c r="S41" s="49"/>
    </row>
    <row r="42" spans="1:19" x14ac:dyDescent="0.25">
      <c r="B42" s="258"/>
      <c r="C42" s="259"/>
      <c r="D42" s="262"/>
      <c r="E42" s="262"/>
      <c r="F42" s="262"/>
      <c r="G42" s="262"/>
      <c r="H42" s="262"/>
      <c r="I42" s="262"/>
      <c r="J42" s="262"/>
      <c r="K42" s="262"/>
      <c r="L42" s="263"/>
    </row>
    <row r="43" spans="1:19" x14ac:dyDescent="0.25">
      <c r="B43" s="258"/>
      <c r="C43" s="259"/>
      <c r="D43" s="262"/>
      <c r="E43" s="262"/>
      <c r="F43" s="262"/>
      <c r="G43" s="262"/>
      <c r="H43" s="262"/>
      <c r="I43" s="262"/>
      <c r="J43" s="262"/>
      <c r="K43" s="262"/>
      <c r="L43" s="263"/>
    </row>
    <row r="44" spans="1:19" s="25" customFormat="1" x14ac:dyDescent="0.25">
      <c r="A44" s="86"/>
      <c r="B44" s="258" t="str">
        <f>IF(Intro!$G$21="English",O44,P44)</f>
        <v>Related firms</v>
      </c>
      <c r="C44" s="259"/>
      <c r="D44" s="262" t="str">
        <f>IF(Intro!$G$21="English",O45,P45)</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4" s="262"/>
      <c r="F44" s="262"/>
      <c r="G44" s="262"/>
      <c r="H44" s="262"/>
      <c r="I44" s="262"/>
      <c r="J44" s="262"/>
      <c r="K44" s="262"/>
      <c r="L44" s="263"/>
      <c r="N44" s="49"/>
      <c r="O44" s="76" t="s">
        <v>211</v>
      </c>
      <c r="P44" s="76" t="s">
        <v>212</v>
      </c>
      <c r="Q44" s="76"/>
      <c r="R44" s="76"/>
      <c r="S44" s="49"/>
    </row>
    <row r="45" spans="1:19" s="25" customFormat="1" x14ac:dyDescent="0.25">
      <c r="A45" s="86"/>
      <c r="B45" s="258"/>
      <c r="C45" s="259"/>
      <c r="D45" s="262"/>
      <c r="E45" s="262"/>
      <c r="F45" s="262"/>
      <c r="G45" s="262"/>
      <c r="H45" s="262"/>
      <c r="I45" s="262"/>
      <c r="J45" s="262"/>
      <c r="K45" s="262"/>
      <c r="L45" s="263"/>
      <c r="N45" s="49"/>
      <c r="O45" s="76" t="s">
        <v>208</v>
      </c>
      <c r="P45" s="76" t="s">
        <v>209</v>
      </c>
      <c r="Q45" s="76"/>
      <c r="R45" s="76"/>
      <c r="S45" s="49"/>
    </row>
    <row r="46" spans="1:19" s="25" customFormat="1" x14ac:dyDescent="0.25">
      <c r="A46" s="86"/>
      <c r="B46" s="258"/>
      <c r="C46" s="259"/>
      <c r="D46" s="262"/>
      <c r="E46" s="262"/>
      <c r="F46" s="262"/>
      <c r="G46" s="262"/>
      <c r="H46" s="262"/>
      <c r="I46" s="262"/>
      <c r="J46" s="262"/>
      <c r="K46" s="262"/>
      <c r="L46" s="263"/>
      <c r="N46" s="49"/>
      <c r="O46" s="76"/>
      <c r="P46" s="76"/>
      <c r="Q46" s="76"/>
      <c r="R46" s="76"/>
      <c r="S46" s="49"/>
    </row>
    <row r="47" spans="1:19" s="25" customFormat="1" x14ac:dyDescent="0.25">
      <c r="A47" s="86"/>
      <c r="B47" s="260"/>
      <c r="C47" s="261"/>
      <c r="D47" s="264"/>
      <c r="E47" s="264"/>
      <c r="F47" s="264"/>
      <c r="G47" s="264"/>
      <c r="H47" s="264"/>
      <c r="I47" s="264"/>
      <c r="J47" s="264"/>
      <c r="K47" s="264"/>
      <c r="L47" s="265"/>
      <c r="N47" s="49"/>
      <c r="O47" s="76"/>
      <c r="P47" s="76"/>
      <c r="Q47" s="76"/>
      <c r="R47" s="76"/>
      <c r="S47" s="49"/>
    </row>
  </sheetData>
  <sheetProtection algorithmName="SHA-512" hashValue="Pqh5yZmT7FAEiWOAPpOUGA/EDVOBwPixP6lMDNS2u7xDGIBmf1mIfFMP1Z4oe8O//6jXwJGVdu58b3XfiAc5Bg==" saltValue="c4hHhqbNTrOPKZxpNDwhOQ==" spinCount="100000" sheet="1" objects="1" scenarios="1" selectLockedCells="1"/>
  <mergeCells count="20">
    <mergeCell ref="B19:L19"/>
    <mergeCell ref="B26:L26"/>
    <mergeCell ref="B24:L24"/>
    <mergeCell ref="B28:C31"/>
    <mergeCell ref="D28:J31"/>
    <mergeCell ref="B21:L21"/>
    <mergeCell ref="B4:L4"/>
    <mergeCell ref="B5:L5"/>
    <mergeCell ref="B6:L6"/>
    <mergeCell ref="B12:L13"/>
    <mergeCell ref="B15:L16"/>
    <mergeCell ref="B8:L8"/>
    <mergeCell ref="B10:L10"/>
    <mergeCell ref="B33:C36"/>
    <mergeCell ref="D33:J36"/>
    <mergeCell ref="B44:C47"/>
    <mergeCell ref="B40:C43"/>
    <mergeCell ref="D44:L47"/>
    <mergeCell ref="D40:L43"/>
    <mergeCell ref="B39:L39"/>
  </mergeCells>
  <printOptions horizontalCentered="1"/>
  <pageMargins left="0.25" right="0.25" top="0.75" bottom="0.75" header="0.3" footer="0.3"/>
  <pageSetup scale="58"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4"/>
  <sheetViews>
    <sheetView showGridLines="0" zoomScaleNormal="100" workbookViewId="0">
      <selection activeCell="B17" sqref="B17:L24"/>
    </sheetView>
  </sheetViews>
  <sheetFormatPr defaultColWidth="9.42578125" defaultRowHeight="14.25" x14ac:dyDescent="0.25"/>
  <cols>
    <col min="1" max="1" width="1.5703125" style="8" customWidth="1"/>
    <col min="2" max="12" width="14.5703125" style="71" customWidth="1"/>
    <col min="13" max="13" width="6.42578125" style="76" customWidth="1"/>
    <col min="14" max="14" width="11.5703125" style="76" customWidth="1"/>
    <col min="15" max="15" width="20.85546875" style="76" hidden="1" customWidth="1"/>
    <col min="16" max="16" width="22.85546875" style="76" hidden="1" customWidth="1"/>
    <col min="17" max="17" width="11.5703125" style="76" customWidth="1"/>
    <col min="18" max="16384" width="9.42578125" style="76"/>
  </cols>
  <sheetData>
    <row r="1" spans="1:17" x14ac:dyDescent="0.25">
      <c r="N1" s="158"/>
      <c r="O1" s="150" t="s">
        <v>294</v>
      </c>
      <c r="P1" s="150" t="s">
        <v>294</v>
      </c>
    </row>
    <row r="2" spans="1:17" x14ac:dyDescent="0.25">
      <c r="B2" s="10" t="s">
        <v>0</v>
      </c>
      <c r="C2" s="10"/>
      <c r="D2" s="10"/>
      <c r="O2" s="9" t="s">
        <v>61</v>
      </c>
      <c r="P2" s="9" t="s">
        <v>73</v>
      </c>
    </row>
    <row r="3" spans="1:17" x14ac:dyDescent="0.25">
      <c r="B3" s="2"/>
      <c r="C3" s="2"/>
      <c r="D3" s="2"/>
      <c r="O3" s="5"/>
      <c r="P3" s="5"/>
    </row>
    <row r="4" spans="1:17" s="5" customFormat="1" x14ac:dyDescent="0.25">
      <c r="A4" s="11"/>
      <c r="B4" s="163" t="str">
        <f>Info!B4</f>
        <v>FOREIGN PRODUCERS' QUESTIONNAIRE</v>
      </c>
      <c r="C4" s="164"/>
      <c r="D4" s="164"/>
      <c r="E4" s="164"/>
      <c r="F4" s="164"/>
      <c r="G4" s="164"/>
      <c r="H4" s="164"/>
      <c r="I4" s="164"/>
      <c r="J4" s="164"/>
      <c r="K4" s="164"/>
      <c r="L4" s="165"/>
      <c r="M4" s="3"/>
      <c r="N4" s="3"/>
      <c r="O4" s="162" t="s">
        <v>283</v>
      </c>
      <c r="P4" s="162"/>
    </row>
    <row r="5" spans="1:17" s="5" customFormat="1" x14ac:dyDescent="0.25">
      <c r="A5" s="11"/>
      <c r="B5" s="166" t="str">
        <f>Info!B5</f>
        <v>RR-2025-005</v>
      </c>
      <c r="C5" s="167"/>
      <c r="D5" s="167"/>
      <c r="E5" s="167"/>
      <c r="F5" s="167"/>
      <c r="G5" s="167"/>
      <c r="H5" s="167"/>
      <c r="I5" s="167"/>
      <c r="J5" s="167"/>
      <c r="K5" s="167"/>
      <c r="L5" s="168"/>
      <c r="M5" s="3"/>
      <c r="N5" s="3"/>
      <c r="O5" s="162"/>
      <c r="P5" s="162"/>
    </row>
    <row r="6" spans="1:17" s="6" customFormat="1" x14ac:dyDescent="0.25">
      <c r="A6" s="11"/>
      <c r="B6" s="166" t="str">
        <f>Info!B6</f>
        <v>OCTG I</v>
      </c>
      <c r="C6" s="167"/>
      <c r="D6" s="167"/>
      <c r="E6" s="167"/>
      <c r="F6" s="167"/>
      <c r="G6" s="167"/>
      <c r="H6" s="167"/>
      <c r="I6" s="167"/>
      <c r="J6" s="167"/>
      <c r="K6" s="167"/>
      <c r="L6" s="168"/>
      <c r="O6" s="162"/>
      <c r="P6" s="162"/>
    </row>
    <row r="7" spans="1:17" s="6" customFormat="1" x14ac:dyDescent="0.25">
      <c r="A7" s="11"/>
      <c r="B7" s="297"/>
      <c r="C7" s="298"/>
      <c r="D7" s="298"/>
      <c r="E7" s="298"/>
      <c r="F7" s="298"/>
      <c r="G7" s="298"/>
      <c r="H7" s="298"/>
      <c r="I7" s="298"/>
      <c r="J7" s="298"/>
      <c r="K7" s="298"/>
      <c r="L7" s="299"/>
      <c r="O7" s="162"/>
      <c r="P7" s="162"/>
    </row>
    <row r="8" spans="1:17" s="6" customFormat="1" ht="14.25" customHeight="1" x14ac:dyDescent="0.25">
      <c r="A8" s="11"/>
      <c r="B8" s="306" t="str">
        <f>IF(Intro!$G$21="English",O8,P8)</f>
        <v>The goods in the following questions refer to OCTG I as defined in the product description on the Intro tab.</v>
      </c>
      <c r="C8" s="307"/>
      <c r="D8" s="307"/>
      <c r="E8" s="307"/>
      <c r="F8" s="307"/>
      <c r="G8" s="307"/>
      <c r="H8" s="307"/>
      <c r="I8" s="307"/>
      <c r="J8" s="307"/>
      <c r="K8" s="307"/>
      <c r="L8" s="308"/>
      <c r="O8" s="12" t="str">
        <f>"The goods in the following questions refer to "&amp;Variables!B3&amp;" as defined in the product description on the Intro tab."</f>
        <v>The goods in the following questions refer to OCTG I as defined in the product description on the Intro tab.</v>
      </c>
      <c r="P8" s="12" t="str">
        <f>"Les marchandises dans les questions suivantes font référence au "&amp;Variables!C3&amp; " comme défini dans la description du produit de l'onglet Intro."</f>
        <v>Les marchandises dans les questions suivantes font référence au FTPP I comme défini dans la description du produit de l'onglet Intro.</v>
      </c>
    </row>
    <row r="9" spans="1:17" s="6" customFormat="1" x14ac:dyDescent="0.25">
      <c r="A9" s="11"/>
      <c r="B9" s="291" t="str">
        <f>IF(Intro!$G$21="English",O9,P9)</f>
        <v>Product information and a glossary of terms can be found in the Info tab.</v>
      </c>
      <c r="C9" s="292"/>
      <c r="D9" s="292"/>
      <c r="E9" s="292"/>
      <c r="F9" s="292"/>
      <c r="G9" s="292"/>
      <c r="H9" s="292"/>
      <c r="I9" s="292"/>
      <c r="J9" s="292"/>
      <c r="K9" s="292"/>
      <c r="L9" s="293"/>
      <c r="O9" s="12" t="s">
        <v>190</v>
      </c>
      <c r="P9" s="6" t="s">
        <v>84</v>
      </c>
    </row>
    <row r="10" spans="1:17" s="6" customFormat="1" x14ac:dyDescent="0.25">
      <c r="A10" s="11"/>
      <c r="B10" s="294" t="str">
        <f>IF(Intro!$G$21="English",O10,P10)</f>
        <v>Use the AddPub tab if more space is needed.</v>
      </c>
      <c r="C10" s="295"/>
      <c r="D10" s="295"/>
      <c r="E10" s="295"/>
      <c r="F10" s="295"/>
      <c r="G10" s="295"/>
      <c r="H10" s="295"/>
      <c r="I10" s="295"/>
      <c r="J10" s="295"/>
      <c r="K10" s="295"/>
      <c r="L10" s="296"/>
      <c r="O10" s="12" t="s">
        <v>191</v>
      </c>
      <c r="P10" s="12" t="s">
        <v>85</v>
      </c>
    </row>
    <row r="11" spans="1:17" s="6" customFormat="1" x14ac:dyDescent="0.25">
      <c r="A11" s="11"/>
      <c r="B11" s="13"/>
      <c r="C11" s="13"/>
      <c r="D11" s="13"/>
      <c r="E11" s="14"/>
      <c r="F11" s="14"/>
      <c r="G11" s="14"/>
      <c r="H11" s="14"/>
      <c r="I11" s="14"/>
      <c r="J11" s="14"/>
      <c r="K11" s="14"/>
      <c r="L11" s="14"/>
      <c r="O11" s="12"/>
      <c r="P11" s="12"/>
    </row>
    <row r="12" spans="1:17" x14ac:dyDescent="0.25">
      <c r="B12" s="169" t="str">
        <f>IF(Intro!$G$21="English",O12,P12)</f>
        <v>GENERAL FIRM INFORMATION</v>
      </c>
      <c r="C12" s="170"/>
      <c r="D12" s="170"/>
      <c r="E12" s="170"/>
      <c r="F12" s="170"/>
      <c r="G12" s="170"/>
      <c r="H12" s="170"/>
      <c r="I12" s="170"/>
      <c r="J12" s="170"/>
      <c r="K12" s="170"/>
      <c r="L12" s="171"/>
      <c r="M12" s="25"/>
      <c r="O12" s="104" t="s">
        <v>241</v>
      </c>
      <c r="P12" s="104" t="s">
        <v>242</v>
      </c>
    </row>
    <row r="13" spans="1:17" x14ac:dyDescent="0.25">
      <c r="B13" s="303" t="s">
        <v>22</v>
      </c>
      <c r="C13" s="304"/>
      <c r="D13" s="304"/>
      <c r="E13" s="304"/>
      <c r="F13" s="304"/>
      <c r="G13" s="304"/>
      <c r="H13" s="304"/>
      <c r="I13" s="304"/>
      <c r="J13" s="304"/>
      <c r="K13" s="304"/>
      <c r="L13" s="305"/>
    </row>
    <row r="14" spans="1:17" x14ac:dyDescent="0.25">
      <c r="B14" s="15"/>
      <c r="C14" s="16"/>
      <c r="D14" s="16"/>
      <c r="E14" s="17"/>
      <c r="F14" s="17"/>
      <c r="G14" s="17"/>
      <c r="H14" s="17"/>
      <c r="I14" s="17"/>
      <c r="J14" s="17"/>
      <c r="K14" s="17"/>
      <c r="L14" s="18"/>
    </row>
    <row r="15" spans="1:17" x14ac:dyDescent="0.25">
      <c r="B15" s="190" t="str">
        <f>IF(Intro!$G$21="English",O15,P15)</f>
        <v>Provide a brief history of your firm, with particular emphasis on activities regarding the goods.</v>
      </c>
      <c r="C15" s="191"/>
      <c r="D15" s="191"/>
      <c r="E15" s="191"/>
      <c r="F15" s="191"/>
      <c r="G15" s="191"/>
      <c r="H15" s="191"/>
      <c r="I15" s="191"/>
      <c r="J15" s="191"/>
      <c r="K15" s="191"/>
      <c r="L15" s="192"/>
      <c r="O15" s="72" t="s">
        <v>43</v>
      </c>
      <c r="P15" s="76" t="s">
        <v>44</v>
      </c>
    </row>
    <row r="16" spans="1:17" s="25" customFormat="1" x14ac:dyDescent="0.25">
      <c r="A16" s="86"/>
      <c r="B16" s="96"/>
      <c r="C16" s="87"/>
      <c r="D16" s="87"/>
      <c r="E16" s="87"/>
      <c r="F16" s="87"/>
      <c r="G16" s="87"/>
      <c r="H16" s="87"/>
      <c r="I16" s="87"/>
      <c r="J16" s="87"/>
      <c r="K16" s="87"/>
      <c r="L16" s="88"/>
      <c r="O16" s="76"/>
      <c r="P16" s="76"/>
      <c r="Q16" s="76"/>
    </row>
    <row r="17" spans="1:17" s="9" customFormat="1" x14ac:dyDescent="0.25">
      <c r="A17" s="8"/>
      <c r="B17" s="318"/>
      <c r="C17" s="319"/>
      <c r="D17" s="319"/>
      <c r="E17" s="319"/>
      <c r="F17" s="319"/>
      <c r="G17" s="319"/>
      <c r="H17" s="319"/>
      <c r="I17" s="319"/>
      <c r="J17" s="319"/>
      <c r="K17" s="319"/>
      <c r="L17" s="320"/>
      <c r="M17" s="25"/>
    </row>
    <row r="18" spans="1:17" s="9" customFormat="1" x14ac:dyDescent="0.25">
      <c r="A18" s="8"/>
      <c r="B18" s="318"/>
      <c r="C18" s="319"/>
      <c r="D18" s="319"/>
      <c r="E18" s="319"/>
      <c r="F18" s="319"/>
      <c r="G18" s="319"/>
      <c r="H18" s="319"/>
      <c r="I18" s="319"/>
      <c r="J18" s="319"/>
      <c r="K18" s="319"/>
      <c r="L18" s="320"/>
      <c r="M18" s="25"/>
    </row>
    <row r="19" spans="1:17" s="9" customFormat="1" x14ac:dyDescent="0.25">
      <c r="A19" s="8"/>
      <c r="B19" s="318"/>
      <c r="C19" s="319"/>
      <c r="D19" s="319"/>
      <c r="E19" s="319"/>
      <c r="F19" s="319"/>
      <c r="G19" s="319"/>
      <c r="H19" s="319"/>
      <c r="I19" s="319"/>
      <c r="J19" s="319"/>
      <c r="K19" s="319"/>
      <c r="L19" s="320"/>
      <c r="M19" s="25"/>
    </row>
    <row r="20" spans="1:17" s="9" customFormat="1" x14ac:dyDescent="0.25">
      <c r="A20" s="8"/>
      <c r="B20" s="318"/>
      <c r="C20" s="319"/>
      <c r="D20" s="319"/>
      <c r="E20" s="319"/>
      <c r="F20" s="319"/>
      <c r="G20" s="319"/>
      <c r="H20" s="319"/>
      <c r="I20" s="319"/>
      <c r="J20" s="319"/>
      <c r="K20" s="319"/>
      <c r="L20" s="320"/>
      <c r="M20" s="25"/>
    </row>
    <row r="21" spans="1:17" s="9" customFormat="1" x14ac:dyDescent="0.25">
      <c r="A21" s="8"/>
      <c r="B21" s="318"/>
      <c r="C21" s="319"/>
      <c r="D21" s="319"/>
      <c r="E21" s="319"/>
      <c r="F21" s="319"/>
      <c r="G21" s="319"/>
      <c r="H21" s="319"/>
      <c r="I21" s="319"/>
      <c r="J21" s="319"/>
      <c r="K21" s="319"/>
      <c r="L21" s="320"/>
      <c r="M21" s="25"/>
    </row>
    <row r="22" spans="1:17" s="9" customFormat="1" x14ac:dyDescent="0.25">
      <c r="A22" s="8"/>
      <c r="B22" s="318"/>
      <c r="C22" s="319"/>
      <c r="D22" s="319"/>
      <c r="E22" s="319"/>
      <c r="F22" s="319"/>
      <c r="G22" s="319"/>
      <c r="H22" s="319"/>
      <c r="I22" s="319"/>
      <c r="J22" s="319"/>
      <c r="K22" s="319"/>
      <c r="L22" s="320"/>
      <c r="M22" s="25"/>
    </row>
    <row r="23" spans="1:17" s="9" customFormat="1" x14ac:dyDescent="0.25">
      <c r="A23" s="8"/>
      <c r="B23" s="318"/>
      <c r="C23" s="319"/>
      <c r="D23" s="319"/>
      <c r="E23" s="319"/>
      <c r="F23" s="319"/>
      <c r="G23" s="319"/>
      <c r="H23" s="319"/>
      <c r="I23" s="319"/>
      <c r="J23" s="319"/>
      <c r="K23" s="319"/>
      <c r="L23" s="320"/>
      <c r="M23" s="25"/>
    </row>
    <row r="24" spans="1:17" s="9" customFormat="1" x14ac:dyDescent="0.25">
      <c r="A24" s="8"/>
      <c r="B24" s="318"/>
      <c r="C24" s="319"/>
      <c r="D24" s="319"/>
      <c r="E24" s="319"/>
      <c r="F24" s="319"/>
      <c r="G24" s="319"/>
      <c r="H24" s="319"/>
      <c r="I24" s="319"/>
      <c r="J24" s="319"/>
      <c r="K24" s="319"/>
      <c r="L24" s="320"/>
      <c r="M24" s="25"/>
    </row>
    <row r="25" spans="1:17" s="25" customFormat="1" x14ac:dyDescent="0.25">
      <c r="A25" s="86"/>
      <c r="B25" s="97"/>
      <c r="C25" s="98"/>
      <c r="D25" s="98"/>
      <c r="E25" s="98"/>
      <c r="F25" s="98"/>
      <c r="G25" s="98"/>
      <c r="H25" s="98"/>
      <c r="I25" s="98"/>
      <c r="J25" s="98"/>
      <c r="K25" s="98"/>
      <c r="L25" s="99"/>
      <c r="O25" s="76"/>
      <c r="P25" s="76"/>
      <c r="Q25" s="76"/>
    </row>
    <row r="26" spans="1:17" x14ac:dyDescent="0.25">
      <c r="B26" s="300" t="s">
        <v>23</v>
      </c>
      <c r="C26" s="301"/>
      <c r="D26" s="301"/>
      <c r="E26" s="301"/>
      <c r="F26" s="301"/>
      <c r="G26" s="301"/>
      <c r="H26" s="301"/>
      <c r="I26" s="301"/>
      <c r="J26" s="301"/>
      <c r="K26" s="301"/>
      <c r="L26" s="302"/>
    </row>
    <row r="27" spans="1:17" x14ac:dyDescent="0.25">
      <c r="B27" s="15"/>
      <c r="C27" s="16"/>
      <c r="D27" s="16"/>
      <c r="E27" s="17"/>
      <c r="F27" s="17"/>
      <c r="G27" s="17"/>
      <c r="H27" s="17"/>
      <c r="I27" s="17"/>
      <c r="J27" s="17"/>
      <c r="K27" s="17"/>
      <c r="L27" s="18"/>
    </row>
    <row r="28" spans="1:17" x14ac:dyDescent="0.25">
      <c r="B28" s="175" t="str">
        <f>IF(Intro!$G$21="English",O28,P28)</f>
        <v>Provide details concerning anti-dumping and countervailing measures imposed by authorities of a country other than Canada in respect of the goods or similar goods to which your country or your firm has been subject since January 1, 2023.</v>
      </c>
      <c r="C28" s="176"/>
      <c r="D28" s="176"/>
      <c r="E28" s="176"/>
      <c r="F28" s="176"/>
      <c r="G28" s="176"/>
      <c r="H28" s="176"/>
      <c r="I28" s="176"/>
      <c r="J28" s="176"/>
      <c r="K28" s="176"/>
      <c r="L28" s="186"/>
      <c r="O28" s="227"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28"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175"/>
      <c r="C29" s="176"/>
      <c r="D29" s="176"/>
      <c r="E29" s="176"/>
      <c r="F29" s="176"/>
      <c r="G29" s="176"/>
      <c r="H29" s="176"/>
      <c r="I29" s="176"/>
      <c r="J29" s="176"/>
      <c r="K29" s="176"/>
      <c r="L29" s="186"/>
      <c r="O29" s="227"/>
      <c r="P29" s="228"/>
    </row>
    <row r="30" spans="1:17" s="25" customFormat="1" x14ac:dyDescent="0.25">
      <c r="A30" s="86"/>
      <c r="B30" s="96"/>
      <c r="C30" s="87"/>
      <c r="D30" s="87"/>
      <c r="E30" s="87"/>
      <c r="F30" s="87"/>
      <c r="G30" s="87"/>
      <c r="H30" s="87"/>
      <c r="I30" s="87"/>
      <c r="J30" s="87"/>
      <c r="K30" s="87"/>
      <c r="L30" s="88"/>
      <c r="O30" s="76"/>
      <c r="P30" s="76"/>
      <c r="Q30" s="76"/>
    </row>
    <row r="31" spans="1:17" s="9" customFormat="1" x14ac:dyDescent="0.25">
      <c r="A31" s="8"/>
      <c r="B31" s="318"/>
      <c r="C31" s="319"/>
      <c r="D31" s="319"/>
      <c r="E31" s="319"/>
      <c r="F31" s="319"/>
      <c r="G31" s="319"/>
      <c r="H31" s="319"/>
      <c r="I31" s="319"/>
      <c r="J31" s="319"/>
      <c r="K31" s="319"/>
      <c r="L31" s="320"/>
      <c r="M31" s="25"/>
    </row>
    <row r="32" spans="1:17" s="9" customFormat="1" x14ac:dyDescent="0.25">
      <c r="A32" s="8"/>
      <c r="B32" s="318"/>
      <c r="C32" s="319"/>
      <c r="D32" s="319"/>
      <c r="E32" s="319"/>
      <c r="F32" s="319"/>
      <c r="G32" s="319"/>
      <c r="H32" s="319"/>
      <c r="I32" s="319"/>
      <c r="J32" s="319"/>
      <c r="K32" s="319"/>
      <c r="L32" s="320"/>
      <c r="M32" s="25"/>
    </row>
    <row r="33" spans="1:17" s="9" customFormat="1" x14ac:dyDescent="0.25">
      <c r="A33" s="8"/>
      <c r="B33" s="318"/>
      <c r="C33" s="319"/>
      <c r="D33" s="319"/>
      <c r="E33" s="319"/>
      <c r="F33" s="319"/>
      <c r="G33" s="319"/>
      <c r="H33" s="319"/>
      <c r="I33" s="319"/>
      <c r="J33" s="319"/>
      <c r="K33" s="319"/>
      <c r="L33" s="320"/>
      <c r="M33" s="25"/>
    </row>
    <row r="34" spans="1:17" s="9" customFormat="1" x14ac:dyDescent="0.25">
      <c r="A34" s="8"/>
      <c r="B34" s="318"/>
      <c r="C34" s="319"/>
      <c r="D34" s="319"/>
      <c r="E34" s="319"/>
      <c r="F34" s="319"/>
      <c r="G34" s="319"/>
      <c r="H34" s="319"/>
      <c r="I34" s="319"/>
      <c r="J34" s="319"/>
      <c r="K34" s="319"/>
      <c r="L34" s="320"/>
      <c r="M34" s="25"/>
    </row>
    <row r="35" spans="1:17" s="9" customFormat="1" x14ac:dyDescent="0.25">
      <c r="A35" s="8"/>
      <c r="B35" s="318"/>
      <c r="C35" s="319"/>
      <c r="D35" s="319"/>
      <c r="E35" s="319"/>
      <c r="F35" s="319"/>
      <c r="G35" s="319"/>
      <c r="H35" s="319"/>
      <c r="I35" s="319"/>
      <c r="J35" s="319"/>
      <c r="K35" s="319"/>
      <c r="L35" s="320"/>
      <c r="M35" s="25"/>
    </row>
    <row r="36" spans="1:17" s="9" customFormat="1" x14ac:dyDescent="0.25">
      <c r="A36" s="8"/>
      <c r="B36" s="318"/>
      <c r="C36" s="319"/>
      <c r="D36" s="319"/>
      <c r="E36" s="319"/>
      <c r="F36" s="319"/>
      <c r="G36" s="319"/>
      <c r="H36" s="319"/>
      <c r="I36" s="319"/>
      <c r="J36" s="319"/>
      <c r="K36" s="319"/>
      <c r="L36" s="320"/>
      <c r="M36" s="25"/>
    </row>
    <row r="37" spans="1:17" s="9" customFormat="1" x14ac:dyDescent="0.25">
      <c r="A37" s="8"/>
      <c r="B37" s="318"/>
      <c r="C37" s="319"/>
      <c r="D37" s="319"/>
      <c r="E37" s="319"/>
      <c r="F37" s="319"/>
      <c r="G37" s="319"/>
      <c r="H37" s="319"/>
      <c r="I37" s="319"/>
      <c r="J37" s="319"/>
      <c r="K37" s="319"/>
      <c r="L37" s="320"/>
      <c r="M37" s="25"/>
    </row>
    <row r="38" spans="1:17" s="9" customFormat="1" x14ac:dyDescent="0.25">
      <c r="A38" s="8"/>
      <c r="B38" s="318"/>
      <c r="C38" s="319"/>
      <c r="D38" s="319"/>
      <c r="E38" s="319"/>
      <c r="F38" s="319"/>
      <c r="G38" s="319"/>
      <c r="H38" s="319"/>
      <c r="I38" s="319"/>
      <c r="J38" s="319"/>
      <c r="K38" s="319"/>
      <c r="L38" s="320"/>
      <c r="M38" s="25"/>
    </row>
    <row r="39" spans="1:17" s="25" customFormat="1" x14ac:dyDescent="0.25">
      <c r="A39" s="86"/>
      <c r="B39" s="97"/>
      <c r="C39" s="98"/>
      <c r="D39" s="98"/>
      <c r="E39" s="98"/>
      <c r="F39" s="98"/>
      <c r="G39" s="98"/>
      <c r="H39" s="98"/>
      <c r="I39" s="98"/>
      <c r="J39" s="98"/>
      <c r="K39" s="98"/>
      <c r="L39" s="99"/>
      <c r="O39" s="76"/>
      <c r="P39" s="76"/>
      <c r="Q39" s="76"/>
    </row>
    <row r="40" spans="1:17" s="9" customFormat="1" x14ac:dyDescent="0.25">
      <c r="A40" s="8"/>
      <c r="B40" s="300" t="s">
        <v>24</v>
      </c>
      <c r="C40" s="301"/>
      <c r="D40" s="301"/>
      <c r="E40" s="301"/>
      <c r="F40" s="301"/>
      <c r="G40" s="301"/>
      <c r="H40" s="301"/>
      <c r="I40" s="301"/>
      <c r="J40" s="301"/>
      <c r="K40" s="301"/>
      <c r="L40" s="302"/>
      <c r="M40" s="95"/>
    </row>
    <row r="41" spans="1:17" s="25" customFormat="1" x14ac:dyDescent="0.25">
      <c r="A41" s="86"/>
      <c r="B41" s="96"/>
      <c r="C41" s="87"/>
      <c r="D41" s="87"/>
      <c r="E41" s="87"/>
      <c r="F41" s="87"/>
      <c r="G41" s="87"/>
      <c r="H41" s="87"/>
      <c r="I41" s="87"/>
      <c r="J41" s="87"/>
      <c r="K41" s="87"/>
      <c r="L41" s="88"/>
      <c r="O41" s="76"/>
      <c r="P41" s="76"/>
      <c r="Q41" s="76"/>
    </row>
    <row r="42" spans="1:17" s="25" customFormat="1" x14ac:dyDescent="0.25">
      <c r="A42" s="86"/>
      <c r="B42" s="175" t="str">
        <f>IF(Intro!$G$21="English",O42,P42)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176"/>
      <c r="D42" s="176"/>
      <c r="E42" s="176"/>
      <c r="F42" s="176"/>
      <c r="G42" s="176"/>
      <c r="H42" s="176"/>
      <c r="I42" s="176"/>
      <c r="J42" s="176"/>
      <c r="K42" s="176"/>
      <c r="L42" s="186"/>
      <c r="O42" s="67" t="s">
        <v>213</v>
      </c>
      <c r="P42" s="67" t="s">
        <v>214</v>
      </c>
      <c r="Q42" s="76"/>
    </row>
    <row r="43" spans="1:17" s="25" customFormat="1" x14ac:dyDescent="0.25">
      <c r="A43" s="86"/>
      <c r="B43" s="175"/>
      <c r="C43" s="176"/>
      <c r="D43" s="176"/>
      <c r="E43" s="176"/>
      <c r="F43" s="176"/>
      <c r="G43" s="176"/>
      <c r="H43" s="176"/>
      <c r="I43" s="176"/>
      <c r="J43" s="176"/>
      <c r="K43" s="176"/>
      <c r="L43" s="186"/>
      <c r="O43" s="76"/>
      <c r="P43" s="76"/>
      <c r="Q43" s="76"/>
    </row>
    <row r="44" spans="1:17" s="25" customFormat="1" x14ac:dyDescent="0.25">
      <c r="A44" s="86"/>
      <c r="B44" s="175"/>
      <c r="C44" s="176"/>
      <c r="D44" s="176"/>
      <c r="E44" s="176"/>
      <c r="F44" s="176"/>
      <c r="G44" s="176"/>
      <c r="H44" s="176"/>
      <c r="I44" s="176"/>
      <c r="J44" s="176"/>
      <c r="K44" s="176"/>
      <c r="L44" s="186"/>
      <c r="O44" s="76"/>
      <c r="P44" s="76"/>
      <c r="Q44" s="76"/>
    </row>
    <row r="45" spans="1:17" s="25" customFormat="1" x14ac:dyDescent="0.25">
      <c r="A45" s="86"/>
      <c r="B45" s="96"/>
      <c r="C45" s="87"/>
      <c r="D45" s="87"/>
      <c r="E45" s="87"/>
      <c r="F45" s="87"/>
      <c r="G45" s="87"/>
      <c r="H45" s="87"/>
      <c r="I45" s="87"/>
      <c r="J45" s="87"/>
      <c r="K45" s="87"/>
      <c r="L45" s="88"/>
      <c r="O45" s="76"/>
      <c r="P45" s="76"/>
      <c r="Q45" s="76"/>
    </row>
    <row r="46" spans="1:17" x14ac:dyDescent="0.25">
      <c r="B46" s="35"/>
      <c r="C46" s="287" t="str">
        <f>IF(Intro!$G$21="English",O48,P48)</f>
        <v>Firm Name</v>
      </c>
      <c r="D46" s="251"/>
      <c r="E46" s="287" t="str">
        <f>IF(Intro!$G$21="English",O50,P50)</f>
        <v>Firm Address</v>
      </c>
      <c r="F46" s="251"/>
      <c r="G46" s="287" t="str">
        <f>IF(Intro!$G$21="English",O52,P52)</f>
        <v>Nature of association</v>
      </c>
      <c r="H46" s="250"/>
      <c r="I46" s="251"/>
      <c r="J46" s="287" t="str">
        <f>IF(Intro!$G$21="English",O54,P54)</f>
        <v>Role in the Industry</v>
      </c>
      <c r="K46" s="250"/>
      <c r="L46" s="288"/>
      <c r="O46" s="72"/>
    </row>
    <row r="47" spans="1:17" x14ac:dyDescent="0.25">
      <c r="B47" s="35"/>
      <c r="C47" s="255"/>
      <c r="D47" s="257"/>
      <c r="E47" s="255"/>
      <c r="F47" s="257"/>
      <c r="G47" s="255"/>
      <c r="H47" s="256"/>
      <c r="I47" s="257"/>
      <c r="J47" s="255"/>
      <c r="K47" s="256"/>
      <c r="L47" s="289"/>
      <c r="O47" s="72"/>
    </row>
    <row r="48" spans="1:17" x14ac:dyDescent="0.25">
      <c r="B48" s="290">
        <v>1</v>
      </c>
      <c r="C48" s="183"/>
      <c r="D48" s="183"/>
      <c r="E48" s="183"/>
      <c r="F48" s="183"/>
      <c r="G48" s="183"/>
      <c r="H48" s="183"/>
      <c r="I48" s="183"/>
      <c r="J48" s="183"/>
      <c r="K48" s="183"/>
      <c r="L48" s="184"/>
      <c r="O48" s="76" t="s">
        <v>45</v>
      </c>
      <c r="P48" s="76" t="s">
        <v>47</v>
      </c>
    </row>
    <row r="49" spans="2:16" x14ac:dyDescent="0.25">
      <c r="B49" s="290"/>
      <c r="C49" s="183"/>
      <c r="D49" s="183"/>
      <c r="E49" s="183"/>
      <c r="F49" s="183"/>
      <c r="G49" s="183"/>
      <c r="H49" s="183"/>
      <c r="I49" s="183"/>
      <c r="J49" s="183"/>
      <c r="K49" s="183"/>
      <c r="L49" s="184"/>
    </row>
    <row r="50" spans="2:16" x14ac:dyDescent="0.25">
      <c r="B50" s="290">
        <v>2</v>
      </c>
      <c r="C50" s="183"/>
      <c r="D50" s="183"/>
      <c r="E50" s="183"/>
      <c r="F50" s="183"/>
      <c r="G50" s="183"/>
      <c r="H50" s="183"/>
      <c r="I50" s="183"/>
      <c r="J50" s="183"/>
      <c r="K50" s="183"/>
      <c r="L50" s="184"/>
      <c r="O50" s="76" t="s">
        <v>9</v>
      </c>
      <c r="P50" s="76" t="s">
        <v>10</v>
      </c>
    </row>
    <row r="51" spans="2:16" x14ac:dyDescent="0.25">
      <c r="B51" s="290"/>
      <c r="C51" s="183"/>
      <c r="D51" s="183"/>
      <c r="E51" s="183"/>
      <c r="F51" s="183"/>
      <c r="G51" s="183"/>
      <c r="H51" s="183"/>
      <c r="I51" s="183"/>
      <c r="J51" s="183"/>
      <c r="K51" s="183"/>
      <c r="L51" s="184"/>
    </row>
    <row r="52" spans="2:16" x14ac:dyDescent="0.25">
      <c r="B52" s="290">
        <v>3</v>
      </c>
      <c r="C52" s="183"/>
      <c r="D52" s="183"/>
      <c r="E52" s="183"/>
      <c r="F52" s="183"/>
      <c r="G52" s="183"/>
      <c r="H52" s="183"/>
      <c r="I52" s="183"/>
      <c r="J52" s="183"/>
      <c r="K52" s="183"/>
      <c r="L52" s="184"/>
      <c r="O52" s="76" t="s">
        <v>147</v>
      </c>
      <c r="P52" s="76" t="s">
        <v>280</v>
      </c>
    </row>
    <row r="53" spans="2:16" x14ac:dyDescent="0.25">
      <c r="B53" s="290"/>
      <c r="C53" s="183"/>
      <c r="D53" s="183"/>
      <c r="E53" s="183"/>
      <c r="F53" s="183"/>
      <c r="G53" s="183"/>
      <c r="H53" s="183"/>
      <c r="I53" s="183"/>
      <c r="J53" s="183"/>
      <c r="K53" s="183"/>
      <c r="L53" s="184"/>
    </row>
    <row r="54" spans="2:16" x14ac:dyDescent="0.25">
      <c r="B54" s="290">
        <v>4</v>
      </c>
      <c r="C54" s="183"/>
      <c r="D54" s="183"/>
      <c r="E54" s="183"/>
      <c r="F54" s="183"/>
      <c r="G54" s="183"/>
      <c r="H54" s="183"/>
      <c r="I54" s="183"/>
      <c r="J54" s="183"/>
      <c r="K54" s="183"/>
      <c r="L54" s="184"/>
      <c r="O54" s="76" t="s">
        <v>46</v>
      </c>
      <c r="P54" s="76" t="s">
        <v>48</v>
      </c>
    </row>
    <row r="55" spans="2:16" x14ac:dyDescent="0.25">
      <c r="B55" s="290"/>
      <c r="C55" s="183"/>
      <c r="D55" s="183"/>
      <c r="E55" s="183"/>
      <c r="F55" s="183"/>
      <c r="G55" s="183"/>
      <c r="H55" s="183"/>
      <c r="I55" s="183"/>
      <c r="J55" s="183"/>
      <c r="K55" s="183"/>
      <c r="L55" s="184"/>
    </row>
    <row r="56" spans="2:16" x14ac:dyDescent="0.25">
      <c r="B56" s="290">
        <v>5</v>
      </c>
      <c r="C56" s="183"/>
      <c r="D56" s="183"/>
      <c r="E56" s="183"/>
      <c r="F56" s="183"/>
      <c r="G56" s="183"/>
      <c r="H56" s="183"/>
      <c r="I56" s="183"/>
      <c r="J56" s="183"/>
      <c r="K56" s="183"/>
      <c r="L56" s="184"/>
      <c r="O56" s="76" t="s">
        <v>45</v>
      </c>
      <c r="P56" s="76" t="s">
        <v>47</v>
      </c>
    </row>
    <row r="57" spans="2:16" x14ac:dyDescent="0.25">
      <c r="B57" s="290"/>
      <c r="C57" s="183"/>
      <c r="D57" s="183"/>
      <c r="E57" s="183"/>
      <c r="F57" s="183"/>
      <c r="G57" s="183"/>
      <c r="H57" s="183"/>
      <c r="I57" s="183"/>
      <c r="J57" s="183"/>
      <c r="K57" s="183"/>
      <c r="L57" s="184"/>
    </row>
    <row r="58" spans="2:16" x14ac:dyDescent="0.25">
      <c r="B58" s="290">
        <v>6</v>
      </c>
      <c r="C58" s="183"/>
      <c r="D58" s="183"/>
      <c r="E58" s="183"/>
      <c r="F58" s="183"/>
      <c r="G58" s="183"/>
      <c r="H58" s="183"/>
      <c r="I58" s="183"/>
      <c r="J58" s="183"/>
      <c r="K58" s="183"/>
      <c r="L58" s="184"/>
      <c r="O58" s="76" t="s">
        <v>9</v>
      </c>
      <c r="P58" s="76" t="s">
        <v>10</v>
      </c>
    </row>
    <row r="59" spans="2:16" x14ac:dyDescent="0.25">
      <c r="B59" s="290"/>
      <c r="C59" s="183"/>
      <c r="D59" s="183"/>
      <c r="E59" s="183"/>
      <c r="F59" s="183"/>
      <c r="G59" s="183"/>
      <c r="H59" s="183"/>
      <c r="I59" s="183"/>
      <c r="J59" s="183"/>
      <c r="K59" s="183"/>
      <c r="L59" s="184"/>
    </row>
    <row r="60" spans="2:16" x14ac:dyDescent="0.25">
      <c r="B60" s="290">
        <v>7</v>
      </c>
      <c r="C60" s="183"/>
      <c r="D60" s="183"/>
      <c r="E60" s="183"/>
      <c r="F60" s="183"/>
      <c r="G60" s="183"/>
      <c r="H60" s="183"/>
      <c r="I60" s="183"/>
      <c r="J60" s="183"/>
      <c r="K60" s="183"/>
      <c r="L60" s="184"/>
      <c r="O60" s="76" t="s">
        <v>147</v>
      </c>
      <c r="P60" s="76" t="s">
        <v>280</v>
      </c>
    </row>
    <row r="61" spans="2:16" x14ac:dyDescent="0.25">
      <c r="B61" s="290"/>
      <c r="C61" s="183"/>
      <c r="D61" s="183"/>
      <c r="E61" s="183"/>
      <c r="F61" s="183"/>
      <c r="G61" s="183"/>
      <c r="H61" s="183"/>
      <c r="I61" s="183"/>
      <c r="J61" s="183"/>
      <c r="K61" s="183"/>
      <c r="L61" s="184"/>
    </row>
    <row r="62" spans="2:16" x14ac:dyDescent="0.25">
      <c r="B62" s="290">
        <v>8</v>
      </c>
      <c r="C62" s="183"/>
      <c r="D62" s="183"/>
      <c r="E62" s="183"/>
      <c r="F62" s="183"/>
      <c r="G62" s="183"/>
      <c r="H62" s="183"/>
      <c r="I62" s="183"/>
      <c r="J62" s="183"/>
      <c r="K62" s="183"/>
      <c r="L62" s="184"/>
      <c r="O62" s="76" t="s">
        <v>46</v>
      </c>
      <c r="P62" s="76" t="s">
        <v>48</v>
      </c>
    </row>
    <row r="63" spans="2:16" x14ac:dyDescent="0.25">
      <c r="B63" s="290"/>
      <c r="C63" s="183"/>
      <c r="D63" s="183"/>
      <c r="E63" s="183"/>
      <c r="F63" s="183"/>
      <c r="G63" s="183"/>
      <c r="H63" s="183"/>
      <c r="I63" s="183"/>
      <c r="J63" s="183"/>
      <c r="K63" s="183"/>
      <c r="L63" s="184"/>
    </row>
    <row r="64" spans="2:16" x14ac:dyDescent="0.25">
      <c r="B64" s="290">
        <v>9</v>
      </c>
      <c r="C64" s="183"/>
      <c r="D64" s="183"/>
      <c r="E64" s="183"/>
      <c r="F64" s="183"/>
      <c r="G64" s="183"/>
      <c r="H64" s="183"/>
      <c r="I64" s="183"/>
      <c r="J64" s="183"/>
      <c r="K64" s="183"/>
      <c r="L64" s="184"/>
      <c r="O64" s="76" t="s">
        <v>147</v>
      </c>
      <c r="P64" s="76" t="s">
        <v>280</v>
      </c>
    </row>
    <row r="65" spans="1:17" x14ac:dyDescent="0.25">
      <c r="B65" s="290"/>
      <c r="C65" s="183"/>
      <c r="D65" s="183"/>
      <c r="E65" s="183"/>
      <c r="F65" s="183"/>
      <c r="G65" s="183"/>
      <c r="H65" s="183"/>
      <c r="I65" s="183"/>
      <c r="J65" s="183"/>
      <c r="K65" s="183"/>
      <c r="L65" s="184"/>
    </row>
    <row r="66" spans="1:17" x14ac:dyDescent="0.25">
      <c r="B66" s="290">
        <v>10</v>
      </c>
      <c r="C66" s="183"/>
      <c r="D66" s="183"/>
      <c r="E66" s="183"/>
      <c r="F66" s="183"/>
      <c r="G66" s="183"/>
      <c r="H66" s="183"/>
      <c r="I66" s="183"/>
      <c r="J66" s="183"/>
      <c r="K66" s="183"/>
      <c r="L66" s="184"/>
      <c r="O66" s="76" t="s">
        <v>46</v>
      </c>
      <c r="P66" s="76" t="s">
        <v>48</v>
      </c>
    </row>
    <row r="67" spans="1:17" x14ac:dyDescent="0.25">
      <c r="B67" s="290"/>
      <c r="C67" s="183"/>
      <c r="D67" s="183"/>
      <c r="E67" s="183"/>
      <c r="F67" s="183"/>
      <c r="G67" s="183"/>
      <c r="H67" s="183"/>
      <c r="I67" s="183"/>
      <c r="J67" s="183"/>
      <c r="K67" s="183"/>
      <c r="L67" s="184"/>
    </row>
    <row r="68" spans="1:17" s="25" customFormat="1" x14ac:dyDescent="0.25">
      <c r="A68" s="86"/>
      <c r="B68" s="97"/>
      <c r="C68" s="98"/>
      <c r="D68" s="98"/>
      <c r="E68" s="98"/>
      <c r="F68" s="98"/>
      <c r="G68" s="98"/>
      <c r="H68" s="98"/>
      <c r="I68" s="98"/>
      <c r="J68" s="98"/>
      <c r="K68" s="98"/>
      <c r="L68" s="99"/>
      <c r="O68" s="76"/>
      <c r="P68" s="76"/>
      <c r="Q68" s="76"/>
    </row>
    <row r="69" spans="1:17" s="6" customFormat="1" x14ac:dyDescent="0.25">
      <c r="A69" s="11"/>
      <c r="B69" s="13"/>
      <c r="C69" s="13"/>
      <c r="D69" s="13"/>
      <c r="E69" s="14"/>
      <c r="F69" s="14"/>
      <c r="G69" s="14"/>
      <c r="H69" s="14"/>
      <c r="I69" s="14"/>
      <c r="J69" s="14"/>
      <c r="K69" s="14"/>
      <c r="L69" s="14"/>
      <c r="O69" s="12"/>
      <c r="P69" s="12"/>
    </row>
    <row r="70" spans="1:17" x14ac:dyDescent="0.25">
      <c r="B70" s="169" t="s">
        <v>243</v>
      </c>
      <c r="C70" s="170"/>
      <c r="D70" s="170"/>
      <c r="E70" s="170"/>
      <c r="F70" s="170"/>
      <c r="G70" s="170"/>
      <c r="H70" s="170"/>
      <c r="I70" s="170"/>
      <c r="J70" s="170"/>
      <c r="K70" s="170"/>
      <c r="L70" s="171"/>
      <c r="M70" s="25"/>
    </row>
    <row r="71" spans="1:17" s="9" customFormat="1" x14ac:dyDescent="0.25">
      <c r="A71" s="8"/>
      <c r="B71" s="312" t="s">
        <v>25</v>
      </c>
      <c r="C71" s="313"/>
      <c r="D71" s="313"/>
      <c r="E71" s="313"/>
      <c r="F71" s="313"/>
      <c r="G71" s="313"/>
      <c r="H71" s="313"/>
      <c r="I71" s="313"/>
      <c r="J71" s="313"/>
      <c r="K71" s="313"/>
      <c r="L71" s="314"/>
      <c r="M71" s="95"/>
    </row>
    <row r="72" spans="1:17" s="25" customFormat="1" x14ac:dyDescent="0.25">
      <c r="A72" s="86"/>
      <c r="B72" s="96"/>
      <c r="C72" s="87"/>
      <c r="D72" s="87"/>
      <c r="E72" s="87"/>
      <c r="F72" s="87"/>
      <c r="G72" s="87"/>
      <c r="H72" s="87"/>
      <c r="I72" s="87"/>
      <c r="J72" s="87"/>
      <c r="K72" s="87"/>
      <c r="L72" s="88"/>
      <c r="O72" s="76"/>
      <c r="P72" s="76"/>
      <c r="Q72" s="76"/>
    </row>
    <row r="73" spans="1:17" s="25" customFormat="1" x14ac:dyDescent="0.25">
      <c r="A73" s="86"/>
      <c r="B73" s="309" t="str">
        <f>IF(Intro!$G$21="English",O73,P73)</f>
        <v>Provide the following information about the production of all of your firm's goods in China.</v>
      </c>
      <c r="C73" s="310"/>
      <c r="D73" s="310"/>
      <c r="E73" s="310"/>
      <c r="F73" s="310"/>
      <c r="G73" s="310"/>
      <c r="H73" s="310"/>
      <c r="I73" s="310"/>
      <c r="J73" s="310"/>
      <c r="K73" s="310"/>
      <c r="L73" s="311"/>
      <c r="O73" s="76" t="str">
        <f>"Provide the following information about the production of all of your firm's goods in "&amp;Variables!B5&amp;"."</f>
        <v>Provide the following information about the production of all of your firm's goods in China.</v>
      </c>
      <c r="P73" s="76" t="str">
        <f>"Fournissez les informations suivantes concernant la production de toutes les marchandises de votre entreprise aux pays sujets ("&amp;Variables!C5&amp;")."</f>
        <v>Fournissez les informations suivantes concernant la production de toutes les marchandises de votre entreprise aux pays sujets (de la Chine).</v>
      </c>
      <c r="Q73" s="76"/>
    </row>
    <row r="74" spans="1:17" s="25" customFormat="1" x14ac:dyDescent="0.25">
      <c r="A74" s="86"/>
      <c r="B74" s="96"/>
      <c r="C74" s="87"/>
      <c r="D74" s="87"/>
      <c r="E74" s="87"/>
      <c r="F74" s="87"/>
      <c r="G74" s="87"/>
      <c r="H74" s="87"/>
      <c r="I74" s="87"/>
      <c r="J74" s="87"/>
      <c r="K74" s="87"/>
      <c r="L74" s="88"/>
      <c r="O74" s="76"/>
      <c r="P74" s="76"/>
      <c r="Q74" s="76"/>
    </row>
    <row r="75" spans="1:17" x14ac:dyDescent="0.25">
      <c r="B75" s="60"/>
      <c r="C75" s="321" t="str">
        <f>IF(Intro!$G$21="English",O75,P75)</f>
        <v>Facility Name and Location</v>
      </c>
      <c r="D75" s="321"/>
      <c r="E75" s="321" t="str">
        <f>IF(Intro!$G$21="English",O81,P81)</f>
        <v>Explain whether this facility produces the goods for the Canadian market and other export markets.</v>
      </c>
      <c r="F75" s="321"/>
      <c r="G75" s="321" t="str">
        <f>IF(Intro!$G$21="English",O91,P91)</f>
        <v xml:space="preserve">Description and specifications of the goods produced </v>
      </c>
      <c r="H75" s="321"/>
      <c r="I75" s="321" t="str">
        <f>IF(Intro!$G$21="English",O101,P101)</f>
        <v>If this facility does not produce the goods, what modifications would be needed to be able to produce the goods?</v>
      </c>
      <c r="J75" s="321"/>
      <c r="K75" s="321" t="str">
        <f>IF(Intro!$G$21="English",O111,P111)</f>
        <v>What other products, if any, can be produced on the same equipment used to produce the goods?</v>
      </c>
      <c r="L75" s="321"/>
      <c r="O75" s="76" t="s">
        <v>49</v>
      </c>
      <c r="P75" s="76" t="s">
        <v>50</v>
      </c>
    </row>
    <row r="76" spans="1:17" x14ac:dyDescent="0.25">
      <c r="B76" s="60"/>
      <c r="C76" s="322"/>
      <c r="D76" s="322"/>
      <c r="E76" s="322"/>
      <c r="F76" s="322"/>
      <c r="G76" s="322"/>
      <c r="H76" s="322"/>
      <c r="I76" s="322"/>
      <c r="J76" s="322"/>
      <c r="K76" s="322"/>
      <c r="L76" s="322"/>
    </row>
    <row r="77" spans="1:17" x14ac:dyDescent="0.25">
      <c r="B77" s="60"/>
      <c r="C77" s="322"/>
      <c r="D77" s="322"/>
      <c r="E77" s="322"/>
      <c r="F77" s="322"/>
      <c r="G77" s="322"/>
      <c r="H77" s="322"/>
      <c r="I77" s="322"/>
      <c r="J77" s="322"/>
      <c r="K77" s="322"/>
      <c r="L77" s="322"/>
    </row>
    <row r="78" spans="1:17" x14ac:dyDescent="0.25">
      <c r="B78" s="60"/>
      <c r="C78" s="322"/>
      <c r="D78" s="322"/>
      <c r="E78" s="322"/>
      <c r="F78" s="322"/>
      <c r="G78" s="322"/>
      <c r="H78" s="322"/>
      <c r="I78" s="322"/>
      <c r="J78" s="322"/>
      <c r="K78" s="322"/>
      <c r="L78" s="322"/>
    </row>
    <row r="79" spans="1:17" x14ac:dyDescent="0.25">
      <c r="B79" s="60"/>
      <c r="C79" s="322"/>
      <c r="D79" s="322"/>
      <c r="E79" s="322"/>
      <c r="F79" s="322"/>
      <c r="G79" s="322"/>
      <c r="H79" s="322"/>
      <c r="I79" s="322"/>
      <c r="J79" s="322"/>
      <c r="K79" s="322"/>
      <c r="L79" s="322"/>
    </row>
    <row r="80" spans="1:17" x14ac:dyDescent="0.25">
      <c r="B80" s="60"/>
      <c r="C80" s="323"/>
      <c r="D80" s="323"/>
      <c r="E80" s="323"/>
      <c r="F80" s="323"/>
      <c r="G80" s="323"/>
      <c r="H80" s="323"/>
      <c r="I80" s="323"/>
      <c r="J80" s="323"/>
      <c r="K80" s="323"/>
      <c r="L80" s="323"/>
    </row>
    <row r="81" spans="1:16" x14ac:dyDescent="0.25">
      <c r="B81" s="290">
        <v>1</v>
      </c>
      <c r="C81" s="324"/>
      <c r="D81" s="324"/>
      <c r="E81" s="183"/>
      <c r="F81" s="183"/>
      <c r="G81" s="183"/>
      <c r="H81" s="183"/>
      <c r="I81" s="183"/>
      <c r="J81" s="183"/>
      <c r="K81" s="183"/>
      <c r="L81" s="183"/>
      <c r="O81" s="76" t="s">
        <v>148</v>
      </c>
      <c r="P81" s="76" t="s">
        <v>149</v>
      </c>
    </row>
    <row r="82" spans="1:16" s="121" customFormat="1" x14ac:dyDescent="0.25">
      <c r="A82" s="8"/>
      <c r="B82" s="290"/>
      <c r="C82" s="324"/>
      <c r="D82" s="324"/>
      <c r="E82" s="183"/>
      <c r="F82" s="183"/>
      <c r="G82" s="183"/>
      <c r="H82" s="183"/>
      <c r="I82" s="183"/>
      <c r="J82" s="183"/>
      <c r="K82" s="183"/>
      <c r="L82" s="183"/>
    </row>
    <row r="83" spans="1:16" s="121" customFormat="1" x14ac:dyDescent="0.25">
      <c r="A83" s="8"/>
      <c r="B83" s="290"/>
      <c r="C83" s="324"/>
      <c r="D83" s="324"/>
      <c r="E83" s="183"/>
      <c r="F83" s="183"/>
      <c r="G83" s="183"/>
      <c r="H83" s="183"/>
      <c r="I83" s="183"/>
      <c r="J83" s="183"/>
      <c r="K83" s="183"/>
      <c r="L83" s="183"/>
    </row>
    <row r="84" spans="1:16" s="121" customFormat="1" x14ac:dyDescent="0.25">
      <c r="A84" s="8"/>
      <c r="B84" s="290"/>
      <c r="C84" s="324"/>
      <c r="D84" s="324"/>
      <c r="E84" s="183"/>
      <c r="F84" s="183"/>
      <c r="G84" s="183"/>
      <c r="H84" s="183"/>
      <c r="I84" s="183"/>
      <c r="J84" s="183"/>
      <c r="K84" s="183"/>
      <c r="L84" s="183"/>
    </row>
    <row r="85" spans="1:16" s="121" customFormat="1" x14ac:dyDescent="0.25">
      <c r="A85" s="8"/>
      <c r="B85" s="290"/>
      <c r="C85" s="324"/>
      <c r="D85" s="324"/>
      <c r="E85" s="183"/>
      <c r="F85" s="183"/>
      <c r="G85" s="183"/>
      <c r="H85" s="183"/>
      <c r="I85" s="183"/>
      <c r="J85" s="183"/>
      <c r="K85" s="183"/>
      <c r="L85" s="183"/>
    </row>
    <row r="86" spans="1:16" x14ac:dyDescent="0.25">
      <c r="B86" s="290"/>
      <c r="C86" s="324"/>
      <c r="D86" s="324"/>
      <c r="E86" s="183"/>
      <c r="F86" s="183"/>
      <c r="G86" s="183"/>
      <c r="H86" s="183"/>
      <c r="I86" s="183"/>
      <c r="J86" s="183"/>
      <c r="K86" s="183"/>
      <c r="L86" s="183"/>
    </row>
    <row r="87" spans="1:16" x14ac:dyDescent="0.25">
      <c r="B87" s="290"/>
      <c r="C87" s="324"/>
      <c r="D87" s="324"/>
      <c r="E87" s="183"/>
      <c r="F87" s="183"/>
      <c r="G87" s="183"/>
      <c r="H87" s="183"/>
      <c r="I87" s="183"/>
      <c r="J87" s="183"/>
      <c r="K87" s="183"/>
      <c r="L87" s="183"/>
    </row>
    <row r="88" spans="1:16" x14ac:dyDescent="0.25">
      <c r="B88" s="290"/>
      <c r="C88" s="324"/>
      <c r="D88" s="324"/>
      <c r="E88" s="183"/>
      <c r="F88" s="183"/>
      <c r="G88" s="183"/>
      <c r="H88" s="183"/>
      <c r="I88" s="183"/>
      <c r="J88" s="183"/>
      <c r="K88" s="183"/>
      <c r="L88" s="183"/>
    </row>
    <row r="89" spans="1:16" x14ac:dyDescent="0.25">
      <c r="B89" s="290"/>
      <c r="C89" s="324"/>
      <c r="D89" s="324"/>
      <c r="E89" s="183"/>
      <c r="F89" s="183"/>
      <c r="G89" s="183"/>
      <c r="H89" s="183"/>
      <c r="I89" s="183"/>
      <c r="J89" s="183"/>
      <c r="K89" s="183"/>
      <c r="L89" s="183"/>
    </row>
    <row r="90" spans="1:16" x14ac:dyDescent="0.25">
      <c r="B90" s="290"/>
      <c r="C90" s="324"/>
      <c r="D90" s="324"/>
      <c r="E90" s="183"/>
      <c r="F90" s="183"/>
      <c r="G90" s="183"/>
      <c r="H90" s="183"/>
      <c r="I90" s="183"/>
      <c r="J90" s="183"/>
      <c r="K90" s="183"/>
      <c r="L90" s="183"/>
    </row>
    <row r="91" spans="1:16" x14ac:dyDescent="0.25">
      <c r="B91" s="290">
        <v>2</v>
      </c>
      <c r="C91" s="324"/>
      <c r="D91" s="324"/>
      <c r="E91" s="183"/>
      <c r="F91" s="183"/>
      <c r="G91" s="183"/>
      <c r="H91" s="183"/>
      <c r="I91" s="183"/>
      <c r="J91" s="183"/>
      <c r="K91" s="183"/>
      <c r="L91" s="183"/>
      <c r="O91" s="76" t="s">
        <v>122</v>
      </c>
      <c r="P91" s="76" t="s">
        <v>123</v>
      </c>
    </row>
    <row r="92" spans="1:16" x14ac:dyDescent="0.25">
      <c r="B92" s="290"/>
      <c r="C92" s="324"/>
      <c r="D92" s="324"/>
      <c r="E92" s="183"/>
      <c r="F92" s="183"/>
      <c r="G92" s="183"/>
      <c r="H92" s="183"/>
      <c r="I92" s="183"/>
      <c r="J92" s="183"/>
      <c r="K92" s="183"/>
      <c r="L92" s="183"/>
    </row>
    <row r="93" spans="1:16" s="121" customFormat="1" x14ac:dyDescent="0.25">
      <c r="A93" s="8"/>
      <c r="B93" s="290"/>
      <c r="C93" s="324"/>
      <c r="D93" s="324"/>
      <c r="E93" s="183"/>
      <c r="F93" s="183"/>
      <c r="G93" s="183"/>
      <c r="H93" s="183"/>
      <c r="I93" s="183"/>
      <c r="J93" s="183"/>
      <c r="K93" s="183"/>
      <c r="L93" s="183"/>
    </row>
    <row r="94" spans="1:16" s="121" customFormat="1" x14ac:dyDescent="0.25">
      <c r="A94" s="8"/>
      <c r="B94" s="290"/>
      <c r="C94" s="324"/>
      <c r="D94" s="324"/>
      <c r="E94" s="183"/>
      <c r="F94" s="183"/>
      <c r="G94" s="183"/>
      <c r="H94" s="183"/>
      <c r="I94" s="183"/>
      <c r="J94" s="183"/>
      <c r="K94" s="183"/>
      <c r="L94" s="183"/>
    </row>
    <row r="95" spans="1:16" s="121" customFormat="1" x14ac:dyDescent="0.25">
      <c r="A95" s="8"/>
      <c r="B95" s="290"/>
      <c r="C95" s="324"/>
      <c r="D95" s="324"/>
      <c r="E95" s="183"/>
      <c r="F95" s="183"/>
      <c r="G95" s="183"/>
      <c r="H95" s="183"/>
      <c r="I95" s="183"/>
      <c r="J95" s="183"/>
      <c r="K95" s="183"/>
      <c r="L95" s="183"/>
    </row>
    <row r="96" spans="1:16" s="121" customFormat="1" x14ac:dyDescent="0.25">
      <c r="A96" s="8"/>
      <c r="B96" s="290"/>
      <c r="C96" s="324"/>
      <c r="D96" s="324"/>
      <c r="E96" s="183"/>
      <c r="F96" s="183"/>
      <c r="G96" s="183"/>
      <c r="H96" s="183"/>
      <c r="I96" s="183"/>
      <c r="J96" s="183"/>
      <c r="K96" s="183"/>
      <c r="L96" s="183"/>
    </row>
    <row r="97" spans="1:16" x14ac:dyDescent="0.25">
      <c r="B97" s="290"/>
      <c r="C97" s="324"/>
      <c r="D97" s="324"/>
      <c r="E97" s="183"/>
      <c r="F97" s="183"/>
      <c r="G97" s="183"/>
      <c r="H97" s="183"/>
      <c r="I97" s="183"/>
      <c r="J97" s="183"/>
      <c r="K97" s="183"/>
      <c r="L97" s="183"/>
    </row>
    <row r="98" spans="1:16" x14ac:dyDescent="0.25">
      <c r="B98" s="290"/>
      <c r="C98" s="324"/>
      <c r="D98" s="324"/>
      <c r="E98" s="183"/>
      <c r="F98" s="183"/>
      <c r="G98" s="183"/>
      <c r="H98" s="183"/>
      <c r="I98" s="183"/>
      <c r="J98" s="183"/>
      <c r="K98" s="183"/>
      <c r="L98" s="183"/>
    </row>
    <row r="99" spans="1:16" x14ac:dyDescent="0.25">
      <c r="B99" s="290"/>
      <c r="C99" s="324"/>
      <c r="D99" s="324"/>
      <c r="E99" s="183"/>
      <c r="F99" s="183"/>
      <c r="G99" s="183"/>
      <c r="H99" s="183"/>
      <c r="I99" s="183"/>
      <c r="J99" s="183"/>
      <c r="K99" s="183"/>
      <c r="L99" s="183"/>
    </row>
    <row r="100" spans="1:16" x14ac:dyDescent="0.25">
      <c r="B100" s="290"/>
      <c r="C100" s="324"/>
      <c r="D100" s="324"/>
      <c r="E100" s="183"/>
      <c r="F100" s="183"/>
      <c r="G100" s="183"/>
      <c r="H100" s="183"/>
      <c r="I100" s="183"/>
      <c r="J100" s="183"/>
      <c r="K100" s="183"/>
      <c r="L100" s="183"/>
    </row>
    <row r="101" spans="1:16" x14ac:dyDescent="0.25">
      <c r="B101" s="290">
        <v>3</v>
      </c>
      <c r="C101" s="324"/>
      <c r="D101" s="324"/>
      <c r="E101" s="183"/>
      <c r="F101" s="183"/>
      <c r="G101" s="183"/>
      <c r="H101" s="183"/>
      <c r="I101" s="183"/>
      <c r="J101" s="183"/>
      <c r="K101" s="183"/>
      <c r="L101" s="183"/>
      <c r="O101" s="76" t="s">
        <v>125</v>
      </c>
      <c r="P101" s="76" t="s">
        <v>124</v>
      </c>
    </row>
    <row r="102" spans="1:16" x14ac:dyDescent="0.25">
      <c r="B102" s="290"/>
      <c r="C102" s="324"/>
      <c r="D102" s="324"/>
      <c r="E102" s="183"/>
      <c r="F102" s="183"/>
      <c r="G102" s="183"/>
      <c r="H102" s="183"/>
      <c r="I102" s="183"/>
      <c r="J102" s="183"/>
      <c r="K102" s="183"/>
      <c r="L102" s="183"/>
    </row>
    <row r="103" spans="1:16" s="121" customFormat="1" x14ac:dyDescent="0.25">
      <c r="A103" s="8"/>
      <c r="B103" s="290"/>
      <c r="C103" s="324"/>
      <c r="D103" s="324"/>
      <c r="E103" s="183"/>
      <c r="F103" s="183"/>
      <c r="G103" s="183"/>
      <c r="H103" s="183"/>
      <c r="I103" s="183"/>
      <c r="J103" s="183"/>
      <c r="K103" s="183"/>
      <c r="L103" s="183"/>
    </row>
    <row r="104" spans="1:16" s="121" customFormat="1" x14ac:dyDescent="0.25">
      <c r="A104" s="8"/>
      <c r="B104" s="290"/>
      <c r="C104" s="324"/>
      <c r="D104" s="324"/>
      <c r="E104" s="183"/>
      <c r="F104" s="183"/>
      <c r="G104" s="183"/>
      <c r="H104" s="183"/>
      <c r="I104" s="183"/>
      <c r="J104" s="183"/>
      <c r="K104" s="183"/>
      <c r="L104" s="183"/>
    </row>
    <row r="105" spans="1:16" s="121" customFormat="1" x14ac:dyDescent="0.25">
      <c r="A105" s="8"/>
      <c r="B105" s="290"/>
      <c r="C105" s="324"/>
      <c r="D105" s="324"/>
      <c r="E105" s="183"/>
      <c r="F105" s="183"/>
      <c r="G105" s="183"/>
      <c r="H105" s="183"/>
      <c r="I105" s="183"/>
      <c r="J105" s="183"/>
      <c r="K105" s="183"/>
      <c r="L105" s="183"/>
    </row>
    <row r="106" spans="1:16" s="121" customFormat="1" x14ac:dyDescent="0.25">
      <c r="A106" s="8"/>
      <c r="B106" s="290"/>
      <c r="C106" s="324"/>
      <c r="D106" s="324"/>
      <c r="E106" s="183"/>
      <c r="F106" s="183"/>
      <c r="G106" s="183"/>
      <c r="H106" s="183"/>
      <c r="I106" s="183"/>
      <c r="J106" s="183"/>
      <c r="K106" s="183"/>
      <c r="L106" s="183"/>
    </row>
    <row r="107" spans="1:16" x14ac:dyDescent="0.25">
      <c r="B107" s="290"/>
      <c r="C107" s="324"/>
      <c r="D107" s="324"/>
      <c r="E107" s="183"/>
      <c r="F107" s="183"/>
      <c r="G107" s="183"/>
      <c r="H107" s="183"/>
      <c r="I107" s="183"/>
      <c r="J107" s="183"/>
      <c r="K107" s="183"/>
      <c r="L107" s="183"/>
    </row>
    <row r="108" spans="1:16" x14ac:dyDescent="0.25">
      <c r="B108" s="290"/>
      <c r="C108" s="324"/>
      <c r="D108" s="324"/>
      <c r="E108" s="183"/>
      <c r="F108" s="183"/>
      <c r="G108" s="183"/>
      <c r="H108" s="183"/>
      <c r="I108" s="183"/>
      <c r="J108" s="183"/>
      <c r="K108" s="183"/>
      <c r="L108" s="183"/>
    </row>
    <row r="109" spans="1:16" x14ac:dyDescent="0.25">
      <c r="B109" s="290"/>
      <c r="C109" s="324"/>
      <c r="D109" s="324"/>
      <c r="E109" s="183"/>
      <c r="F109" s="183"/>
      <c r="G109" s="183"/>
      <c r="H109" s="183"/>
      <c r="I109" s="183"/>
      <c r="J109" s="183"/>
      <c r="K109" s="183"/>
      <c r="L109" s="183"/>
    </row>
    <row r="110" spans="1:16" x14ac:dyDescent="0.25">
      <c r="B110" s="290"/>
      <c r="C110" s="324"/>
      <c r="D110" s="324"/>
      <c r="E110" s="183"/>
      <c r="F110" s="183"/>
      <c r="G110" s="183"/>
      <c r="H110" s="183"/>
      <c r="I110" s="183"/>
      <c r="J110" s="183"/>
      <c r="K110" s="183"/>
      <c r="L110" s="183"/>
    </row>
    <row r="111" spans="1:16" x14ac:dyDescent="0.25">
      <c r="B111" s="290">
        <v>4</v>
      </c>
      <c r="C111" s="324"/>
      <c r="D111" s="324"/>
      <c r="E111" s="183"/>
      <c r="F111" s="183"/>
      <c r="G111" s="183"/>
      <c r="H111" s="183"/>
      <c r="I111" s="183"/>
      <c r="J111" s="183"/>
      <c r="K111" s="183"/>
      <c r="L111" s="183"/>
      <c r="O111" s="76" t="s">
        <v>28</v>
      </c>
      <c r="P111" s="76" t="s">
        <v>29</v>
      </c>
    </row>
    <row r="112" spans="1:16" x14ac:dyDescent="0.25">
      <c r="B112" s="290"/>
      <c r="C112" s="324"/>
      <c r="D112" s="324"/>
      <c r="E112" s="183"/>
      <c r="F112" s="183"/>
      <c r="G112" s="183"/>
      <c r="H112" s="183"/>
      <c r="I112" s="183"/>
      <c r="J112" s="183"/>
      <c r="K112" s="183"/>
      <c r="L112" s="183"/>
    </row>
    <row r="113" spans="1:12" x14ac:dyDescent="0.25">
      <c r="B113" s="290"/>
      <c r="C113" s="324"/>
      <c r="D113" s="324"/>
      <c r="E113" s="183"/>
      <c r="F113" s="183"/>
      <c r="G113" s="183"/>
      <c r="H113" s="183"/>
      <c r="I113" s="183"/>
      <c r="J113" s="183"/>
      <c r="K113" s="183"/>
      <c r="L113" s="183"/>
    </row>
    <row r="114" spans="1:12" s="121" customFormat="1" x14ac:dyDescent="0.25">
      <c r="A114" s="8"/>
      <c r="B114" s="290"/>
      <c r="C114" s="324"/>
      <c r="D114" s="324"/>
      <c r="E114" s="183"/>
      <c r="F114" s="183"/>
      <c r="G114" s="183"/>
      <c r="H114" s="183"/>
      <c r="I114" s="183"/>
      <c r="J114" s="183"/>
      <c r="K114" s="183"/>
      <c r="L114" s="183"/>
    </row>
    <row r="115" spans="1:12" s="121" customFormat="1" x14ac:dyDescent="0.25">
      <c r="A115" s="8"/>
      <c r="B115" s="290"/>
      <c r="C115" s="324"/>
      <c r="D115" s="324"/>
      <c r="E115" s="183"/>
      <c r="F115" s="183"/>
      <c r="G115" s="183"/>
      <c r="H115" s="183"/>
      <c r="I115" s="183"/>
      <c r="J115" s="183"/>
      <c r="K115" s="183"/>
      <c r="L115" s="183"/>
    </row>
    <row r="116" spans="1:12" s="121" customFormat="1" x14ac:dyDescent="0.25">
      <c r="A116" s="8"/>
      <c r="B116" s="290"/>
      <c r="C116" s="324"/>
      <c r="D116" s="324"/>
      <c r="E116" s="183"/>
      <c r="F116" s="183"/>
      <c r="G116" s="183"/>
      <c r="H116" s="183"/>
      <c r="I116" s="183"/>
      <c r="J116" s="183"/>
      <c r="K116" s="183"/>
      <c r="L116" s="183"/>
    </row>
    <row r="117" spans="1:12" s="121" customFormat="1" x14ac:dyDescent="0.25">
      <c r="A117" s="8"/>
      <c r="B117" s="290"/>
      <c r="C117" s="324"/>
      <c r="D117" s="324"/>
      <c r="E117" s="183"/>
      <c r="F117" s="183"/>
      <c r="G117" s="183"/>
      <c r="H117" s="183"/>
      <c r="I117" s="183"/>
      <c r="J117" s="183"/>
      <c r="K117" s="183"/>
      <c r="L117" s="183"/>
    </row>
    <row r="118" spans="1:12" x14ac:dyDescent="0.25">
      <c r="B118" s="290"/>
      <c r="C118" s="324"/>
      <c r="D118" s="324"/>
      <c r="E118" s="183"/>
      <c r="F118" s="183"/>
      <c r="G118" s="183"/>
      <c r="H118" s="183"/>
      <c r="I118" s="183"/>
      <c r="J118" s="183"/>
      <c r="K118" s="183"/>
      <c r="L118" s="183"/>
    </row>
    <row r="119" spans="1:12" x14ac:dyDescent="0.25">
      <c r="B119" s="290"/>
      <c r="C119" s="324"/>
      <c r="D119" s="324"/>
      <c r="E119" s="183"/>
      <c r="F119" s="183"/>
      <c r="G119" s="183"/>
      <c r="H119" s="183"/>
      <c r="I119" s="183"/>
      <c r="J119" s="183"/>
      <c r="K119" s="183"/>
      <c r="L119" s="183"/>
    </row>
    <row r="120" spans="1:12" x14ac:dyDescent="0.25">
      <c r="B120" s="290"/>
      <c r="C120" s="324"/>
      <c r="D120" s="324"/>
      <c r="E120" s="183"/>
      <c r="F120" s="183"/>
      <c r="G120" s="183"/>
      <c r="H120" s="183"/>
      <c r="I120" s="183"/>
      <c r="J120" s="183"/>
      <c r="K120" s="183"/>
      <c r="L120" s="183"/>
    </row>
    <row r="121" spans="1:12" x14ac:dyDescent="0.25">
      <c r="B121" s="290">
        <v>5</v>
      </c>
      <c r="C121" s="324"/>
      <c r="D121" s="324"/>
      <c r="E121" s="183"/>
      <c r="F121" s="183"/>
      <c r="G121" s="183"/>
      <c r="H121" s="183"/>
      <c r="I121" s="183"/>
      <c r="J121" s="183"/>
      <c r="K121" s="183"/>
      <c r="L121" s="183"/>
    </row>
    <row r="122" spans="1:12" x14ac:dyDescent="0.25">
      <c r="B122" s="290"/>
      <c r="C122" s="324"/>
      <c r="D122" s="324"/>
      <c r="E122" s="183"/>
      <c r="F122" s="183"/>
      <c r="G122" s="183"/>
      <c r="H122" s="183"/>
      <c r="I122" s="183"/>
      <c r="J122" s="183"/>
      <c r="K122" s="183"/>
      <c r="L122" s="183"/>
    </row>
    <row r="123" spans="1:12" s="121" customFormat="1" x14ac:dyDescent="0.25">
      <c r="A123" s="8"/>
      <c r="B123" s="290"/>
      <c r="C123" s="324"/>
      <c r="D123" s="324"/>
      <c r="E123" s="183"/>
      <c r="F123" s="183"/>
      <c r="G123" s="183"/>
      <c r="H123" s="183"/>
      <c r="I123" s="183"/>
      <c r="J123" s="183"/>
      <c r="K123" s="183"/>
      <c r="L123" s="183"/>
    </row>
    <row r="124" spans="1:12" s="121" customFormat="1" x14ac:dyDescent="0.25">
      <c r="A124" s="8"/>
      <c r="B124" s="290"/>
      <c r="C124" s="324"/>
      <c r="D124" s="324"/>
      <c r="E124" s="183"/>
      <c r="F124" s="183"/>
      <c r="G124" s="183"/>
      <c r="H124" s="183"/>
      <c r="I124" s="183"/>
      <c r="J124" s="183"/>
      <c r="K124" s="183"/>
      <c r="L124" s="183"/>
    </row>
    <row r="125" spans="1:12" s="121" customFormat="1" x14ac:dyDescent="0.25">
      <c r="A125" s="8"/>
      <c r="B125" s="290"/>
      <c r="C125" s="324"/>
      <c r="D125" s="324"/>
      <c r="E125" s="183"/>
      <c r="F125" s="183"/>
      <c r="G125" s="183"/>
      <c r="H125" s="183"/>
      <c r="I125" s="183"/>
      <c r="J125" s="183"/>
      <c r="K125" s="183"/>
      <c r="L125" s="183"/>
    </row>
    <row r="126" spans="1:12" s="121" customFormat="1" x14ac:dyDescent="0.25">
      <c r="A126" s="8"/>
      <c r="B126" s="290"/>
      <c r="C126" s="324"/>
      <c r="D126" s="324"/>
      <c r="E126" s="183"/>
      <c r="F126" s="183"/>
      <c r="G126" s="183"/>
      <c r="H126" s="183"/>
      <c r="I126" s="183"/>
      <c r="J126" s="183"/>
      <c r="K126" s="183"/>
      <c r="L126" s="183"/>
    </row>
    <row r="127" spans="1:12" x14ac:dyDescent="0.25">
      <c r="B127" s="290"/>
      <c r="C127" s="324"/>
      <c r="D127" s="324"/>
      <c r="E127" s="183"/>
      <c r="F127" s="183"/>
      <c r="G127" s="183"/>
      <c r="H127" s="183"/>
      <c r="I127" s="183"/>
      <c r="J127" s="183"/>
      <c r="K127" s="183"/>
      <c r="L127" s="183"/>
    </row>
    <row r="128" spans="1:12" x14ac:dyDescent="0.25">
      <c r="B128" s="290"/>
      <c r="C128" s="324"/>
      <c r="D128" s="324"/>
      <c r="E128" s="183"/>
      <c r="F128" s="183"/>
      <c r="G128" s="183"/>
      <c r="H128" s="183"/>
      <c r="I128" s="183"/>
      <c r="J128" s="183"/>
      <c r="K128" s="183"/>
      <c r="L128" s="183"/>
    </row>
    <row r="129" spans="1:12" x14ac:dyDescent="0.25">
      <c r="B129" s="290"/>
      <c r="C129" s="324"/>
      <c r="D129" s="324"/>
      <c r="E129" s="183"/>
      <c r="F129" s="183"/>
      <c r="G129" s="183"/>
      <c r="H129" s="183"/>
      <c r="I129" s="183"/>
      <c r="J129" s="183"/>
      <c r="K129" s="183"/>
      <c r="L129" s="183"/>
    </row>
    <row r="130" spans="1:12" x14ac:dyDescent="0.25">
      <c r="B130" s="290"/>
      <c r="C130" s="324"/>
      <c r="D130" s="324"/>
      <c r="E130" s="183"/>
      <c r="F130" s="183"/>
      <c r="G130" s="183"/>
      <c r="H130" s="183"/>
      <c r="I130" s="183"/>
      <c r="J130" s="183"/>
      <c r="K130" s="183"/>
      <c r="L130" s="183"/>
    </row>
    <row r="131" spans="1:12" x14ac:dyDescent="0.25">
      <c r="B131" s="290">
        <v>6</v>
      </c>
      <c r="C131" s="324"/>
      <c r="D131" s="324"/>
      <c r="E131" s="183"/>
      <c r="F131" s="183"/>
      <c r="G131" s="183"/>
      <c r="H131" s="183"/>
      <c r="I131" s="183"/>
      <c r="J131" s="183"/>
      <c r="K131" s="183"/>
      <c r="L131" s="183"/>
    </row>
    <row r="132" spans="1:12" x14ac:dyDescent="0.25">
      <c r="B132" s="290"/>
      <c r="C132" s="324"/>
      <c r="D132" s="324"/>
      <c r="E132" s="183"/>
      <c r="F132" s="183"/>
      <c r="G132" s="183"/>
      <c r="H132" s="183"/>
      <c r="I132" s="183"/>
      <c r="J132" s="183"/>
      <c r="K132" s="183"/>
      <c r="L132" s="183"/>
    </row>
    <row r="133" spans="1:12" x14ac:dyDescent="0.25">
      <c r="B133" s="290"/>
      <c r="C133" s="324"/>
      <c r="D133" s="324"/>
      <c r="E133" s="183"/>
      <c r="F133" s="183"/>
      <c r="G133" s="183"/>
      <c r="H133" s="183"/>
      <c r="I133" s="183"/>
      <c r="J133" s="183"/>
      <c r="K133" s="183"/>
      <c r="L133" s="183"/>
    </row>
    <row r="134" spans="1:12" s="121" customFormat="1" x14ac:dyDescent="0.25">
      <c r="A134" s="8"/>
      <c r="B134" s="290"/>
      <c r="C134" s="324"/>
      <c r="D134" s="324"/>
      <c r="E134" s="183"/>
      <c r="F134" s="183"/>
      <c r="G134" s="183"/>
      <c r="H134" s="183"/>
      <c r="I134" s="183"/>
      <c r="J134" s="183"/>
      <c r="K134" s="183"/>
      <c r="L134" s="183"/>
    </row>
    <row r="135" spans="1:12" s="121" customFormat="1" x14ac:dyDescent="0.25">
      <c r="A135" s="8"/>
      <c r="B135" s="290"/>
      <c r="C135" s="324"/>
      <c r="D135" s="324"/>
      <c r="E135" s="183"/>
      <c r="F135" s="183"/>
      <c r="G135" s="183"/>
      <c r="H135" s="183"/>
      <c r="I135" s="183"/>
      <c r="J135" s="183"/>
      <c r="K135" s="183"/>
      <c r="L135" s="183"/>
    </row>
    <row r="136" spans="1:12" s="121" customFormat="1" x14ac:dyDescent="0.25">
      <c r="A136" s="8"/>
      <c r="B136" s="290"/>
      <c r="C136" s="324"/>
      <c r="D136" s="324"/>
      <c r="E136" s="183"/>
      <c r="F136" s="183"/>
      <c r="G136" s="183"/>
      <c r="H136" s="183"/>
      <c r="I136" s="183"/>
      <c r="J136" s="183"/>
      <c r="K136" s="183"/>
      <c r="L136" s="183"/>
    </row>
    <row r="137" spans="1:12" s="121" customFormat="1" x14ac:dyDescent="0.25">
      <c r="A137" s="8"/>
      <c r="B137" s="290"/>
      <c r="C137" s="324"/>
      <c r="D137" s="324"/>
      <c r="E137" s="183"/>
      <c r="F137" s="183"/>
      <c r="G137" s="183"/>
      <c r="H137" s="183"/>
      <c r="I137" s="183"/>
      <c r="J137" s="183"/>
      <c r="K137" s="183"/>
      <c r="L137" s="183"/>
    </row>
    <row r="138" spans="1:12" x14ac:dyDescent="0.25">
      <c r="B138" s="290"/>
      <c r="C138" s="324"/>
      <c r="D138" s="324"/>
      <c r="E138" s="183"/>
      <c r="F138" s="183"/>
      <c r="G138" s="183"/>
      <c r="H138" s="183"/>
      <c r="I138" s="183"/>
      <c r="J138" s="183"/>
      <c r="K138" s="183"/>
      <c r="L138" s="183"/>
    </row>
    <row r="139" spans="1:12" x14ac:dyDescent="0.25">
      <c r="B139" s="290"/>
      <c r="C139" s="324"/>
      <c r="D139" s="324"/>
      <c r="E139" s="183"/>
      <c r="F139" s="183"/>
      <c r="G139" s="183"/>
      <c r="H139" s="183"/>
      <c r="I139" s="183"/>
      <c r="J139" s="183"/>
      <c r="K139" s="183"/>
      <c r="L139" s="183"/>
    </row>
    <row r="140" spans="1:12" x14ac:dyDescent="0.25">
      <c r="B140" s="290"/>
      <c r="C140" s="324"/>
      <c r="D140" s="324"/>
      <c r="E140" s="183"/>
      <c r="F140" s="183"/>
      <c r="G140" s="183"/>
      <c r="H140" s="183"/>
      <c r="I140" s="183"/>
      <c r="J140" s="183"/>
      <c r="K140" s="183"/>
      <c r="L140" s="183"/>
    </row>
    <row r="141" spans="1:12" x14ac:dyDescent="0.25">
      <c r="B141" s="290">
        <v>7</v>
      </c>
      <c r="C141" s="324"/>
      <c r="D141" s="324"/>
      <c r="E141" s="183"/>
      <c r="F141" s="183"/>
      <c r="G141" s="183"/>
      <c r="H141" s="183"/>
      <c r="I141" s="183"/>
      <c r="J141" s="183"/>
      <c r="K141" s="183"/>
      <c r="L141" s="183"/>
    </row>
    <row r="142" spans="1:12" x14ac:dyDescent="0.25">
      <c r="B142" s="290"/>
      <c r="C142" s="324"/>
      <c r="D142" s="324"/>
      <c r="E142" s="183"/>
      <c r="F142" s="183"/>
      <c r="G142" s="183"/>
      <c r="H142" s="183"/>
      <c r="I142" s="183"/>
      <c r="J142" s="183"/>
      <c r="K142" s="183"/>
      <c r="L142" s="183"/>
    </row>
    <row r="143" spans="1:12" x14ac:dyDescent="0.25">
      <c r="B143" s="290"/>
      <c r="C143" s="324"/>
      <c r="D143" s="324"/>
      <c r="E143" s="183"/>
      <c r="F143" s="183"/>
      <c r="G143" s="183"/>
      <c r="H143" s="183"/>
      <c r="I143" s="183"/>
      <c r="J143" s="183"/>
      <c r="K143" s="183"/>
      <c r="L143" s="183"/>
    </row>
    <row r="144" spans="1:12" s="121" customFormat="1" x14ac:dyDescent="0.25">
      <c r="A144" s="8"/>
      <c r="B144" s="290"/>
      <c r="C144" s="324"/>
      <c r="D144" s="324"/>
      <c r="E144" s="183"/>
      <c r="F144" s="183"/>
      <c r="G144" s="183"/>
      <c r="H144" s="183"/>
      <c r="I144" s="183"/>
      <c r="J144" s="183"/>
      <c r="K144" s="183"/>
      <c r="L144" s="183"/>
    </row>
    <row r="145" spans="1:12" s="121" customFormat="1" x14ac:dyDescent="0.25">
      <c r="A145" s="8"/>
      <c r="B145" s="290"/>
      <c r="C145" s="324"/>
      <c r="D145" s="324"/>
      <c r="E145" s="183"/>
      <c r="F145" s="183"/>
      <c r="G145" s="183"/>
      <c r="H145" s="183"/>
      <c r="I145" s="183"/>
      <c r="J145" s="183"/>
      <c r="K145" s="183"/>
      <c r="L145" s="183"/>
    </row>
    <row r="146" spans="1:12" s="121" customFormat="1" x14ac:dyDescent="0.25">
      <c r="A146" s="8"/>
      <c r="B146" s="290"/>
      <c r="C146" s="324"/>
      <c r="D146" s="324"/>
      <c r="E146" s="183"/>
      <c r="F146" s="183"/>
      <c r="G146" s="183"/>
      <c r="H146" s="183"/>
      <c r="I146" s="183"/>
      <c r="J146" s="183"/>
      <c r="K146" s="183"/>
      <c r="L146" s="183"/>
    </row>
    <row r="147" spans="1:12" s="121" customFormat="1" x14ac:dyDescent="0.25">
      <c r="A147" s="8"/>
      <c r="B147" s="290"/>
      <c r="C147" s="324"/>
      <c r="D147" s="324"/>
      <c r="E147" s="183"/>
      <c r="F147" s="183"/>
      <c r="G147" s="183"/>
      <c r="H147" s="183"/>
      <c r="I147" s="183"/>
      <c r="J147" s="183"/>
      <c r="K147" s="183"/>
      <c r="L147" s="183"/>
    </row>
    <row r="148" spans="1:12" x14ac:dyDescent="0.25">
      <c r="B148" s="290"/>
      <c r="C148" s="324"/>
      <c r="D148" s="324"/>
      <c r="E148" s="183"/>
      <c r="F148" s="183"/>
      <c r="G148" s="183"/>
      <c r="H148" s="183"/>
      <c r="I148" s="183"/>
      <c r="J148" s="183"/>
      <c r="K148" s="183"/>
      <c r="L148" s="183"/>
    </row>
    <row r="149" spans="1:12" x14ac:dyDescent="0.25">
      <c r="B149" s="290"/>
      <c r="C149" s="324"/>
      <c r="D149" s="324"/>
      <c r="E149" s="183"/>
      <c r="F149" s="183"/>
      <c r="G149" s="183"/>
      <c r="H149" s="183"/>
      <c r="I149" s="183"/>
      <c r="J149" s="183"/>
      <c r="K149" s="183"/>
      <c r="L149" s="183"/>
    </row>
    <row r="150" spans="1:12" x14ac:dyDescent="0.25">
      <c r="B150" s="290"/>
      <c r="C150" s="324"/>
      <c r="D150" s="324"/>
      <c r="E150" s="183"/>
      <c r="F150" s="183"/>
      <c r="G150" s="183"/>
      <c r="H150" s="183"/>
      <c r="I150" s="183"/>
      <c r="J150" s="183"/>
      <c r="K150" s="183"/>
      <c r="L150" s="183"/>
    </row>
    <row r="151" spans="1:12" x14ac:dyDescent="0.25">
      <c r="B151" s="290">
        <v>8</v>
      </c>
      <c r="C151" s="324"/>
      <c r="D151" s="324"/>
      <c r="E151" s="183"/>
      <c r="F151" s="183"/>
      <c r="G151" s="183"/>
      <c r="H151" s="183"/>
      <c r="I151" s="183"/>
      <c r="J151" s="183"/>
      <c r="K151" s="183"/>
      <c r="L151" s="183"/>
    </row>
    <row r="152" spans="1:12" x14ac:dyDescent="0.25">
      <c r="B152" s="290"/>
      <c r="C152" s="324"/>
      <c r="D152" s="324"/>
      <c r="E152" s="183"/>
      <c r="F152" s="183"/>
      <c r="G152" s="183"/>
      <c r="H152" s="183"/>
      <c r="I152" s="183"/>
      <c r="J152" s="183"/>
      <c r="K152" s="183"/>
      <c r="L152" s="183"/>
    </row>
    <row r="153" spans="1:12" x14ac:dyDescent="0.25">
      <c r="B153" s="290"/>
      <c r="C153" s="324"/>
      <c r="D153" s="324"/>
      <c r="E153" s="183"/>
      <c r="F153" s="183"/>
      <c r="G153" s="183"/>
      <c r="H153" s="183"/>
      <c r="I153" s="183"/>
      <c r="J153" s="183"/>
      <c r="K153" s="183"/>
      <c r="L153" s="183"/>
    </row>
    <row r="154" spans="1:12" s="121" customFormat="1" x14ac:dyDescent="0.25">
      <c r="A154" s="8"/>
      <c r="B154" s="290"/>
      <c r="C154" s="324"/>
      <c r="D154" s="324"/>
      <c r="E154" s="183"/>
      <c r="F154" s="183"/>
      <c r="G154" s="183"/>
      <c r="H154" s="183"/>
      <c r="I154" s="183"/>
      <c r="J154" s="183"/>
      <c r="K154" s="183"/>
      <c r="L154" s="183"/>
    </row>
    <row r="155" spans="1:12" s="121" customFormat="1" x14ac:dyDescent="0.25">
      <c r="A155" s="8"/>
      <c r="B155" s="290"/>
      <c r="C155" s="324"/>
      <c r="D155" s="324"/>
      <c r="E155" s="183"/>
      <c r="F155" s="183"/>
      <c r="G155" s="183"/>
      <c r="H155" s="183"/>
      <c r="I155" s="183"/>
      <c r="J155" s="183"/>
      <c r="K155" s="183"/>
      <c r="L155" s="183"/>
    </row>
    <row r="156" spans="1:12" s="121" customFormat="1" x14ac:dyDescent="0.25">
      <c r="A156" s="8"/>
      <c r="B156" s="290"/>
      <c r="C156" s="324"/>
      <c r="D156" s="324"/>
      <c r="E156" s="183"/>
      <c r="F156" s="183"/>
      <c r="G156" s="183"/>
      <c r="H156" s="183"/>
      <c r="I156" s="183"/>
      <c r="J156" s="183"/>
      <c r="K156" s="183"/>
      <c r="L156" s="183"/>
    </row>
    <row r="157" spans="1:12" s="121" customFormat="1" x14ac:dyDescent="0.25">
      <c r="A157" s="8"/>
      <c r="B157" s="290"/>
      <c r="C157" s="324"/>
      <c r="D157" s="324"/>
      <c r="E157" s="183"/>
      <c r="F157" s="183"/>
      <c r="G157" s="183"/>
      <c r="H157" s="183"/>
      <c r="I157" s="183"/>
      <c r="J157" s="183"/>
      <c r="K157" s="183"/>
      <c r="L157" s="183"/>
    </row>
    <row r="158" spans="1:12" x14ac:dyDescent="0.25">
      <c r="B158" s="290"/>
      <c r="C158" s="324"/>
      <c r="D158" s="324"/>
      <c r="E158" s="183"/>
      <c r="F158" s="183"/>
      <c r="G158" s="183"/>
      <c r="H158" s="183"/>
      <c r="I158" s="183"/>
      <c r="J158" s="183"/>
      <c r="K158" s="183"/>
      <c r="L158" s="183"/>
    </row>
    <row r="159" spans="1:12" x14ac:dyDescent="0.25">
      <c r="B159" s="290"/>
      <c r="C159" s="324"/>
      <c r="D159" s="324"/>
      <c r="E159" s="183"/>
      <c r="F159" s="183"/>
      <c r="G159" s="183"/>
      <c r="H159" s="183"/>
      <c r="I159" s="183"/>
      <c r="J159" s="183"/>
      <c r="K159" s="183"/>
      <c r="L159" s="183"/>
    </row>
    <row r="160" spans="1:12" x14ac:dyDescent="0.25">
      <c r="B160" s="290"/>
      <c r="C160" s="324"/>
      <c r="D160" s="324"/>
      <c r="E160" s="183"/>
      <c r="F160" s="183"/>
      <c r="G160" s="183"/>
      <c r="H160" s="183"/>
      <c r="I160" s="183"/>
      <c r="J160" s="183"/>
      <c r="K160" s="183"/>
      <c r="L160" s="183"/>
    </row>
    <row r="161" spans="1:12" x14ac:dyDescent="0.25">
      <c r="B161" s="290">
        <v>9</v>
      </c>
      <c r="C161" s="324"/>
      <c r="D161" s="324"/>
      <c r="E161" s="183"/>
      <c r="F161" s="183"/>
      <c r="G161" s="183"/>
      <c r="H161" s="183"/>
      <c r="I161" s="183"/>
      <c r="J161" s="183"/>
      <c r="K161" s="183"/>
      <c r="L161" s="183"/>
    </row>
    <row r="162" spans="1:12" x14ac:dyDescent="0.25">
      <c r="B162" s="290"/>
      <c r="C162" s="324"/>
      <c r="D162" s="324"/>
      <c r="E162" s="183"/>
      <c r="F162" s="183"/>
      <c r="G162" s="183"/>
      <c r="H162" s="183"/>
      <c r="I162" s="183"/>
      <c r="J162" s="183"/>
      <c r="K162" s="183"/>
      <c r="L162" s="183"/>
    </row>
    <row r="163" spans="1:12" x14ac:dyDescent="0.25">
      <c r="B163" s="290"/>
      <c r="C163" s="324"/>
      <c r="D163" s="324"/>
      <c r="E163" s="183"/>
      <c r="F163" s="183"/>
      <c r="G163" s="183"/>
      <c r="H163" s="183"/>
      <c r="I163" s="183"/>
      <c r="J163" s="183"/>
      <c r="K163" s="183"/>
      <c r="L163" s="183"/>
    </row>
    <row r="164" spans="1:12" s="121" customFormat="1" x14ac:dyDescent="0.25">
      <c r="A164" s="8"/>
      <c r="B164" s="290"/>
      <c r="C164" s="324"/>
      <c r="D164" s="324"/>
      <c r="E164" s="183"/>
      <c r="F164" s="183"/>
      <c r="G164" s="183"/>
      <c r="H164" s="183"/>
      <c r="I164" s="183"/>
      <c r="J164" s="183"/>
      <c r="K164" s="183"/>
      <c r="L164" s="183"/>
    </row>
    <row r="165" spans="1:12" s="121" customFormat="1" x14ac:dyDescent="0.25">
      <c r="A165" s="8"/>
      <c r="B165" s="290"/>
      <c r="C165" s="324"/>
      <c r="D165" s="324"/>
      <c r="E165" s="183"/>
      <c r="F165" s="183"/>
      <c r="G165" s="183"/>
      <c r="H165" s="183"/>
      <c r="I165" s="183"/>
      <c r="J165" s="183"/>
      <c r="K165" s="183"/>
      <c r="L165" s="183"/>
    </row>
    <row r="166" spans="1:12" s="121" customFormat="1" x14ac:dyDescent="0.25">
      <c r="A166" s="8"/>
      <c r="B166" s="290"/>
      <c r="C166" s="324"/>
      <c r="D166" s="324"/>
      <c r="E166" s="183"/>
      <c r="F166" s="183"/>
      <c r="G166" s="183"/>
      <c r="H166" s="183"/>
      <c r="I166" s="183"/>
      <c r="J166" s="183"/>
      <c r="K166" s="183"/>
      <c r="L166" s="183"/>
    </row>
    <row r="167" spans="1:12" s="121" customFormat="1" x14ac:dyDescent="0.25">
      <c r="A167" s="8"/>
      <c r="B167" s="290"/>
      <c r="C167" s="324"/>
      <c r="D167" s="324"/>
      <c r="E167" s="183"/>
      <c r="F167" s="183"/>
      <c r="G167" s="183"/>
      <c r="H167" s="183"/>
      <c r="I167" s="183"/>
      <c r="J167" s="183"/>
      <c r="K167" s="183"/>
      <c r="L167" s="183"/>
    </row>
    <row r="168" spans="1:12" x14ac:dyDescent="0.25">
      <c r="B168" s="290"/>
      <c r="C168" s="324"/>
      <c r="D168" s="324"/>
      <c r="E168" s="183"/>
      <c r="F168" s="183"/>
      <c r="G168" s="183"/>
      <c r="H168" s="183"/>
      <c r="I168" s="183"/>
      <c r="J168" s="183"/>
      <c r="K168" s="183"/>
      <c r="L168" s="183"/>
    </row>
    <row r="169" spans="1:12" x14ac:dyDescent="0.25">
      <c r="B169" s="290"/>
      <c r="C169" s="324"/>
      <c r="D169" s="324"/>
      <c r="E169" s="183"/>
      <c r="F169" s="183"/>
      <c r="G169" s="183"/>
      <c r="H169" s="183"/>
      <c r="I169" s="183"/>
      <c r="J169" s="183"/>
      <c r="K169" s="183"/>
      <c r="L169" s="183"/>
    </row>
    <row r="170" spans="1:12" x14ac:dyDescent="0.25">
      <c r="B170" s="290"/>
      <c r="C170" s="324"/>
      <c r="D170" s="324"/>
      <c r="E170" s="183"/>
      <c r="F170" s="183"/>
      <c r="G170" s="183"/>
      <c r="H170" s="183"/>
      <c r="I170" s="183"/>
      <c r="J170" s="183"/>
      <c r="K170" s="183"/>
      <c r="L170" s="183"/>
    </row>
    <row r="171" spans="1:12" x14ac:dyDescent="0.25">
      <c r="B171" s="290">
        <v>10</v>
      </c>
      <c r="C171" s="324"/>
      <c r="D171" s="324"/>
      <c r="E171" s="183"/>
      <c r="F171" s="183"/>
      <c r="G171" s="183"/>
      <c r="H171" s="183"/>
      <c r="I171" s="183"/>
      <c r="J171" s="183"/>
      <c r="K171" s="183"/>
      <c r="L171" s="183"/>
    </row>
    <row r="172" spans="1:12" x14ac:dyDescent="0.25">
      <c r="B172" s="290"/>
      <c r="C172" s="324"/>
      <c r="D172" s="324"/>
      <c r="E172" s="183"/>
      <c r="F172" s="183"/>
      <c r="G172" s="183"/>
      <c r="H172" s="183"/>
      <c r="I172" s="183"/>
      <c r="J172" s="183"/>
      <c r="K172" s="183"/>
      <c r="L172" s="183"/>
    </row>
    <row r="173" spans="1:12" x14ac:dyDescent="0.25">
      <c r="B173" s="290"/>
      <c r="C173" s="324"/>
      <c r="D173" s="324"/>
      <c r="E173" s="183"/>
      <c r="F173" s="183"/>
      <c r="G173" s="183"/>
      <c r="H173" s="183"/>
      <c r="I173" s="183"/>
      <c r="J173" s="183"/>
      <c r="K173" s="183"/>
      <c r="L173" s="183"/>
    </row>
    <row r="174" spans="1:12" s="121" customFormat="1" x14ac:dyDescent="0.25">
      <c r="A174" s="8"/>
      <c r="B174" s="290"/>
      <c r="C174" s="324"/>
      <c r="D174" s="324"/>
      <c r="E174" s="183"/>
      <c r="F174" s="183"/>
      <c r="G174" s="183"/>
      <c r="H174" s="183"/>
      <c r="I174" s="183"/>
      <c r="J174" s="183"/>
      <c r="K174" s="183"/>
      <c r="L174" s="183"/>
    </row>
    <row r="175" spans="1:12" s="121" customFormat="1" x14ac:dyDescent="0.25">
      <c r="A175" s="8"/>
      <c r="B175" s="290"/>
      <c r="C175" s="324"/>
      <c r="D175" s="324"/>
      <c r="E175" s="183"/>
      <c r="F175" s="183"/>
      <c r="G175" s="183"/>
      <c r="H175" s="183"/>
      <c r="I175" s="183"/>
      <c r="J175" s="183"/>
      <c r="K175" s="183"/>
      <c r="L175" s="183"/>
    </row>
    <row r="176" spans="1:12" s="121" customFormat="1" x14ac:dyDescent="0.25">
      <c r="A176" s="8"/>
      <c r="B176" s="290"/>
      <c r="C176" s="324"/>
      <c r="D176" s="324"/>
      <c r="E176" s="183"/>
      <c r="F176" s="183"/>
      <c r="G176" s="183"/>
      <c r="H176" s="183"/>
      <c r="I176" s="183"/>
      <c r="J176" s="183"/>
      <c r="K176" s="183"/>
      <c r="L176" s="183"/>
    </row>
    <row r="177" spans="1:17" s="121" customFormat="1" x14ac:dyDescent="0.25">
      <c r="A177" s="8"/>
      <c r="B177" s="290"/>
      <c r="C177" s="324"/>
      <c r="D177" s="324"/>
      <c r="E177" s="183"/>
      <c r="F177" s="183"/>
      <c r="G177" s="183"/>
      <c r="H177" s="183"/>
      <c r="I177" s="183"/>
      <c r="J177" s="183"/>
      <c r="K177" s="183"/>
      <c r="L177" s="183"/>
    </row>
    <row r="178" spans="1:17" x14ac:dyDescent="0.25">
      <c r="B178" s="290"/>
      <c r="C178" s="324"/>
      <c r="D178" s="324"/>
      <c r="E178" s="183"/>
      <c r="F178" s="183"/>
      <c r="G178" s="183"/>
      <c r="H178" s="183"/>
      <c r="I178" s="183"/>
      <c r="J178" s="183"/>
      <c r="K178" s="183"/>
      <c r="L178" s="183"/>
    </row>
    <row r="179" spans="1:17" x14ac:dyDescent="0.25">
      <c r="B179" s="290"/>
      <c r="C179" s="324"/>
      <c r="D179" s="324"/>
      <c r="E179" s="183"/>
      <c r="F179" s="183"/>
      <c r="G179" s="183"/>
      <c r="H179" s="183"/>
      <c r="I179" s="183"/>
      <c r="J179" s="183"/>
      <c r="K179" s="183"/>
      <c r="L179" s="183"/>
    </row>
    <row r="180" spans="1:17" x14ac:dyDescent="0.25">
      <c r="B180" s="290"/>
      <c r="C180" s="324"/>
      <c r="D180" s="324"/>
      <c r="E180" s="183"/>
      <c r="F180" s="183"/>
      <c r="G180" s="183"/>
      <c r="H180" s="183"/>
      <c r="I180" s="183"/>
      <c r="J180" s="183"/>
      <c r="K180" s="183"/>
      <c r="L180" s="183"/>
    </row>
    <row r="181" spans="1:17" s="25" customFormat="1" x14ac:dyDescent="0.25">
      <c r="A181" s="86"/>
      <c r="B181" s="97"/>
      <c r="C181" s="98"/>
      <c r="D181" s="98"/>
      <c r="E181" s="98"/>
      <c r="F181" s="98"/>
      <c r="G181" s="98"/>
      <c r="H181" s="98"/>
      <c r="I181" s="98"/>
      <c r="J181" s="98"/>
      <c r="K181" s="98"/>
      <c r="L181" s="99"/>
      <c r="O181" s="76"/>
      <c r="P181" s="76"/>
      <c r="Q181" s="76"/>
    </row>
    <row r="182" spans="1:17" s="9" customFormat="1" x14ac:dyDescent="0.25">
      <c r="A182" s="8"/>
      <c r="B182" s="315" t="s">
        <v>26</v>
      </c>
      <c r="C182" s="316"/>
      <c r="D182" s="316"/>
      <c r="E182" s="316"/>
      <c r="F182" s="316"/>
      <c r="G182" s="316"/>
      <c r="H182" s="316"/>
      <c r="I182" s="316"/>
      <c r="J182" s="316"/>
      <c r="K182" s="316"/>
      <c r="L182" s="317"/>
      <c r="M182" s="95"/>
    </row>
    <row r="183" spans="1:17" s="25" customFormat="1" x14ac:dyDescent="0.25">
      <c r="A183" s="86"/>
      <c r="B183" s="96"/>
      <c r="C183" s="87"/>
      <c r="D183" s="87"/>
      <c r="E183" s="87"/>
      <c r="F183" s="87"/>
      <c r="G183" s="87"/>
      <c r="H183" s="87"/>
      <c r="I183" s="87"/>
      <c r="J183" s="87"/>
      <c r="K183" s="87"/>
      <c r="L183" s="88"/>
      <c r="O183" s="76"/>
      <c r="P183" s="76"/>
      <c r="Q183" s="76"/>
    </row>
    <row r="184" spans="1:17" s="25" customFormat="1" x14ac:dyDescent="0.25">
      <c r="A184" s="86"/>
      <c r="B184" s="325" t="str">
        <f>IF(Intro!$G$21="English",O184,P184)</f>
        <v>Has your firm permanently closed or disposed of any facilities or assets affecting your production of the goods since January 1, 2023? If yes, indicate the date, location and reasons for such action.</v>
      </c>
      <c r="C184" s="326"/>
      <c r="D184" s="326"/>
      <c r="E184" s="326"/>
      <c r="F184" s="326"/>
      <c r="G184" s="326"/>
      <c r="H184" s="326"/>
      <c r="I184" s="326"/>
      <c r="J184" s="326"/>
      <c r="K184" s="326"/>
      <c r="L184" s="327"/>
      <c r="O184" s="228"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4" s="228"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4" s="76"/>
    </row>
    <row r="185" spans="1:17" s="25" customFormat="1" x14ac:dyDescent="0.25">
      <c r="A185" s="86"/>
      <c r="B185" s="325"/>
      <c r="C185" s="326"/>
      <c r="D185" s="326"/>
      <c r="E185" s="326"/>
      <c r="F185" s="326"/>
      <c r="G185" s="326"/>
      <c r="H185" s="326"/>
      <c r="I185" s="326"/>
      <c r="J185" s="326"/>
      <c r="K185" s="326"/>
      <c r="L185" s="327"/>
      <c r="O185" s="228"/>
      <c r="P185" s="228"/>
      <c r="Q185" s="76"/>
    </row>
    <row r="186" spans="1:17" s="25" customFormat="1" x14ac:dyDescent="0.25">
      <c r="A186" s="86"/>
      <c r="B186" s="96"/>
      <c r="C186" s="87"/>
      <c r="D186" s="87"/>
      <c r="E186" s="87"/>
      <c r="F186" s="87"/>
      <c r="G186" s="87"/>
      <c r="H186" s="87"/>
      <c r="I186" s="87"/>
      <c r="J186" s="87"/>
      <c r="K186" s="87"/>
      <c r="L186" s="88"/>
      <c r="O186" s="76"/>
      <c r="P186" s="76"/>
      <c r="Q186" s="76"/>
    </row>
    <row r="187" spans="1:17" s="9" customFormat="1" x14ac:dyDescent="0.25">
      <c r="A187" s="8"/>
      <c r="B187" s="318"/>
      <c r="C187" s="319"/>
      <c r="D187" s="319"/>
      <c r="E187" s="319"/>
      <c r="F187" s="319"/>
      <c r="G187" s="319"/>
      <c r="H187" s="319"/>
      <c r="I187" s="319"/>
      <c r="J187" s="319"/>
      <c r="K187" s="319"/>
      <c r="L187" s="320"/>
      <c r="M187" s="25"/>
    </row>
    <row r="188" spans="1:17" s="9" customFormat="1" x14ac:dyDescent="0.25">
      <c r="A188" s="8"/>
      <c r="B188" s="318"/>
      <c r="C188" s="319"/>
      <c r="D188" s="319"/>
      <c r="E188" s="319"/>
      <c r="F188" s="319"/>
      <c r="G188" s="319"/>
      <c r="H188" s="319"/>
      <c r="I188" s="319"/>
      <c r="J188" s="319"/>
      <c r="K188" s="319"/>
      <c r="L188" s="320"/>
      <c r="M188" s="25"/>
    </row>
    <row r="189" spans="1:17" s="9" customFormat="1" x14ac:dyDescent="0.25">
      <c r="A189" s="8"/>
      <c r="B189" s="318"/>
      <c r="C189" s="319"/>
      <c r="D189" s="319"/>
      <c r="E189" s="319"/>
      <c r="F189" s="319"/>
      <c r="G189" s="319"/>
      <c r="H189" s="319"/>
      <c r="I189" s="319"/>
      <c r="J189" s="319"/>
      <c r="K189" s="319"/>
      <c r="L189" s="320"/>
      <c r="M189" s="25"/>
    </row>
    <row r="190" spans="1:17" s="9" customFormat="1" x14ac:dyDescent="0.25">
      <c r="A190" s="8"/>
      <c r="B190" s="318"/>
      <c r="C190" s="319"/>
      <c r="D190" s="319"/>
      <c r="E190" s="319"/>
      <c r="F190" s="319"/>
      <c r="G190" s="319"/>
      <c r="H190" s="319"/>
      <c r="I190" s="319"/>
      <c r="J190" s="319"/>
      <c r="K190" s="319"/>
      <c r="L190" s="320"/>
      <c r="M190" s="25"/>
    </row>
    <row r="191" spans="1:17" s="9" customFormat="1" x14ac:dyDescent="0.25">
      <c r="A191" s="8"/>
      <c r="B191" s="318"/>
      <c r="C191" s="319"/>
      <c r="D191" s="319"/>
      <c r="E191" s="319"/>
      <c r="F191" s="319"/>
      <c r="G191" s="319"/>
      <c r="H191" s="319"/>
      <c r="I191" s="319"/>
      <c r="J191" s="319"/>
      <c r="K191" s="319"/>
      <c r="L191" s="320"/>
      <c r="M191" s="25"/>
    </row>
    <row r="192" spans="1:17" s="9" customFormat="1" x14ac:dyDescent="0.25">
      <c r="A192" s="8"/>
      <c r="B192" s="318"/>
      <c r="C192" s="319"/>
      <c r="D192" s="319"/>
      <c r="E192" s="319"/>
      <c r="F192" s="319"/>
      <c r="G192" s="319"/>
      <c r="H192" s="319"/>
      <c r="I192" s="319"/>
      <c r="J192" s="319"/>
      <c r="K192" s="319"/>
      <c r="L192" s="320"/>
      <c r="M192" s="25"/>
    </row>
    <row r="193" spans="1:17" s="9" customFormat="1" x14ac:dyDescent="0.25">
      <c r="A193" s="8"/>
      <c r="B193" s="318"/>
      <c r="C193" s="319"/>
      <c r="D193" s="319"/>
      <c r="E193" s="319"/>
      <c r="F193" s="319"/>
      <c r="G193" s="319"/>
      <c r="H193" s="319"/>
      <c r="I193" s="319"/>
      <c r="J193" s="319"/>
      <c r="K193" s="319"/>
      <c r="L193" s="320"/>
      <c r="M193" s="25"/>
    </row>
    <row r="194" spans="1:17" s="9" customFormat="1" x14ac:dyDescent="0.25">
      <c r="A194" s="8"/>
      <c r="B194" s="318"/>
      <c r="C194" s="319"/>
      <c r="D194" s="319"/>
      <c r="E194" s="319"/>
      <c r="F194" s="319"/>
      <c r="G194" s="319"/>
      <c r="H194" s="319"/>
      <c r="I194" s="319"/>
      <c r="J194" s="319"/>
      <c r="K194" s="319"/>
      <c r="L194" s="320"/>
      <c r="M194" s="25"/>
    </row>
    <row r="195" spans="1:17" s="25" customFormat="1" x14ac:dyDescent="0.25">
      <c r="A195" s="86"/>
      <c r="B195" s="97"/>
      <c r="C195" s="98"/>
      <c r="D195" s="98"/>
      <c r="E195" s="98"/>
      <c r="F195" s="98"/>
      <c r="G195" s="98"/>
      <c r="H195" s="98"/>
      <c r="I195" s="98"/>
      <c r="J195" s="98"/>
      <c r="K195" s="98"/>
      <c r="L195" s="99"/>
      <c r="O195" s="76"/>
      <c r="P195" s="76"/>
      <c r="Q195" s="76"/>
    </row>
    <row r="196" spans="1:17" s="9" customFormat="1" x14ac:dyDescent="0.25">
      <c r="A196" s="8"/>
      <c r="B196" s="315" t="s">
        <v>27</v>
      </c>
      <c r="C196" s="316"/>
      <c r="D196" s="316"/>
      <c r="E196" s="316"/>
      <c r="F196" s="316"/>
      <c r="G196" s="316"/>
      <c r="H196" s="316"/>
      <c r="I196" s="316"/>
      <c r="J196" s="316"/>
      <c r="K196" s="316"/>
      <c r="L196" s="317"/>
      <c r="M196" s="95"/>
    </row>
    <row r="197" spans="1:17" s="25" customFormat="1" x14ac:dyDescent="0.25">
      <c r="A197" s="86"/>
      <c r="B197" s="96"/>
      <c r="C197" s="87"/>
      <c r="D197" s="87"/>
      <c r="E197" s="87"/>
      <c r="F197" s="87"/>
      <c r="G197" s="87"/>
      <c r="H197" s="87"/>
      <c r="I197" s="87"/>
      <c r="J197" s="87"/>
      <c r="K197" s="87"/>
      <c r="L197" s="88"/>
      <c r="O197" s="76"/>
      <c r="P197" s="76"/>
      <c r="Q197" s="76"/>
    </row>
    <row r="198" spans="1:17" s="25" customFormat="1" x14ac:dyDescent="0.25">
      <c r="A198" s="86"/>
      <c r="B198" s="309" t="str">
        <f>IF(Intro!$G$21="English",O198,P198)</f>
        <v>Describe your firm's production processes for the goods and provide flow charts illustrating the processes.</v>
      </c>
      <c r="C198" s="310"/>
      <c r="D198" s="310"/>
      <c r="E198" s="310"/>
      <c r="F198" s="310"/>
      <c r="G198" s="310"/>
      <c r="H198" s="310"/>
      <c r="I198" s="310"/>
      <c r="J198" s="310"/>
      <c r="K198" s="310"/>
      <c r="L198" s="311"/>
      <c r="O198" s="76" t="s">
        <v>140</v>
      </c>
      <c r="P198" s="76" t="s">
        <v>141</v>
      </c>
      <c r="Q198" s="76"/>
    </row>
    <row r="199" spans="1:17" s="25" customFormat="1" x14ac:dyDescent="0.25">
      <c r="A199" s="86"/>
      <c r="B199" s="96"/>
      <c r="C199" s="87"/>
      <c r="D199" s="87"/>
      <c r="E199" s="87"/>
      <c r="F199" s="87"/>
      <c r="G199" s="87"/>
      <c r="H199" s="87"/>
      <c r="I199" s="87"/>
      <c r="J199" s="87"/>
      <c r="K199" s="87"/>
      <c r="L199" s="88"/>
      <c r="O199" s="76"/>
      <c r="P199" s="76"/>
      <c r="Q199" s="76"/>
    </row>
    <row r="200" spans="1:17" s="9" customFormat="1" x14ac:dyDescent="0.25">
      <c r="A200" s="8"/>
      <c r="B200" s="318"/>
      <c r="C200" s="319"/>
      <c r="D200" s="319"/>
      <c r="E200" s="319"/>
      <c r="F200" s="319"/>
      <c r="G200" s="319"/>
      <c r="H200" s="319"/>
      <c r="I200" s="319"/>
      <c r="J200" s="319"/>
      <c r="K200" s="319"/>
      <c r="L200" s="320"/>
      <c r="M200" s="25"/>
    </row>
    <row r="201" spans="1:17" s="9" customFormat="1" x14ac:dyDescent="0.25">
      <c r="A201" s="8"/>
      <c r="B201" s="318"/>
      <c r="C201" s="319"/>
      <c r="D201" s="319"/>
      <c r="E201" s="319"/>
      <c r="F201" s="319"/>
      <c r="G201" s="319"/>
      <c r="H201" s="319"/>
      <c r="I201" s="319"/>
      <c r="J201" s="319"/>
      <c r="K201" s="319"/>
      <c r="L201" s="320"/>
      <c r="M201" s="25"/>
    </row>
    <row r="202" spans="1:17" s="9" customFormat="1" x14ac:dyDescent="0.25">
      <c r="A202" s="8"/>
      <c r="B202" s="318"/>
      <c r="C202" s="319"/>
      <c r="D202" s="319"/>
      <c r="E202" s="319"/>
      <c r="F202" s="319"/>
      <c r="G202" s="319"/>
      <c r="H202" s="319"/>
      <c r="I202" s="319"/>
      <c r="J202" s="319"/>
      <c r="K202" s="319"/>
      <c r="L202" s="320"/>
      <c r="M202" s="25"/>
    </row>
    <row r="203" spans="1:17" s="9" customFormat="1" x14ac:dyDescent="0.25">
      <c r="A203" s="8"/>
      <c r="B203" s="318"/>
      <c r="C203" s="319"/>
      <c r="D203" s="319"/>
      <c r="E203" s="319"/>
      <c r="F203" s="319"/>
      <c r="G203" s="319"/>
      <c r="H203" s="319"/>
      <c r="I203" s="319"/>
      <c r="J203" s="319"/>
      <c r="K203" s="319"/>
      <c r="L203" s="320"/>
      <c r="M203" s="25"/>
    </row>
    <row r="204" spans="1:17" s="9" customFormat="1" x14ac:dyDescent="0.25">
      <c r="A204" s="8"/>
      <c r="B204" s="318"/>
      <c r="C204" s="319"/>
      <c r="D204" s="319"/>
      <c r="E204" s="319"/>
      <c r="F204" s="319"/>
      <c r="G204" s="319"/>
      <c r="H204" s="319"/>
      <c r="I204" s="319"/>
      <c r="J204" s="319"/>
      <c r="K204" s="319"/>
      <c r="L204" s="320"/>
      <c r="M204" s="25"/>
    </row>
    <row r="205" spans="1:17" s="9" customFormat="1" x14ac:dyDescent="0.25">
      <c r="A205" s="8"/>
      <c r="B205" s="318"/>
      <c r="C205" s="319"/>
      <c r="D205" s="319"/>
      <c r="E205" s="319"/>
      <c r="F205" s="319"/>
      <c r="G205" s="319"/>
      <c r="H205" s="319"/>
      <c r="I205" s="319"/>
      <c r="J205" s="319"/>
      <c r="K205" s="319"/>
      <c r="L205" s="320"/>
      <c r="M205" s="25"/>
    </row>
    <row r="206" spans="1:17" s="9" customFormat="1" x14ac:dyDescent="0.25">
      <c r="A206" s="8"/>
      <c r="B206" s="318"/>
      <c r="C206" s="319"/>
      <c r="D206" s="319"/>
      <c r="E206" s="319"/>
      <c r="F206" s="319"/>
      <c r="G206" s="319"/>
      <c r="H206" s="319"/>
      <c r="I206" s="319"/>
      <c r="J206" s="319"/>
      <c r="K206" s="319"/>
      <c r="L206" s="320"/>
      <c r="M206" s="25"/>
    </row>
    <row r="207" spans="1:17" s="9" customFormat="1" x14ac:dyDescent="0.25">
      <c r="A207" s="8"/>
      <c r="B207" s="318"/>
      <c r="C207" s="319"/>
      <c r="D207" s="319"/>
      <c r="E207" s="319"/>
      <c r="F207" s="319"/>
      <c r="G207" s="319"/>
      <c r="H207" s="319"/>
      <c r="I207" s="319"/>
      <c r="J207" s="319"/>
      <c r="K207" s="319"/>
      <c r="L207" s="320"/>
      <c r="M207" s="25"/>
    </row>
    <row r="208" spans="1:17" s="25" customFormat="1" x14ac:dyDescent="0.25">
      <c r="A208" s="86"/>
      <c r="B208" s="97"/>
      <c r="C208" s="98"/>
      <c r="D208" s="98"/>
      <c r="E208" s="98"/>
      <c r="F208" s="98"/>
      <c r="G208" s="98"/>
      <c r="H208" s="98"/>
      <c r="I208" s="98"/>
      <c r="J208" s="98"/>
      <c r="K208" s="98"/>
      <c r="L208" s="99"/>
      <c r="O208" s="76"/>
      <c r="P208" s="76"/>
      <c r="Q208" s="76"/>
    </row>
    <row r="210" spans="1:17" x14ac:dyDescent="0.25">
      <c r="B210" s="201" t="str">
        <f>IF(Intro!$G$21="English",O210,P210)</f>
        <v>SALES</v>
      </c>
      <c r="C210" s="202"/>
      <c r="D210" s="202"/>
      <c r="E210" s="202"/>
      <c r="F210" s="202"/>
      <c r="G210" s="202"/>
      <c r="H210" s="202"/>
      <c r="I210" s="202"/>
      <c r="J210" s="202"/>
      <c r="K210" s="202"/>
      <c r="L210" s="203"/>
      <c r="M210" s="25"/>
      <c r="O210" s="76" t="s">
        <v>244</v>
      </c>
      <c r="P210" s="76" t="s">
        <v>245</v>
      </c>
    </row>
    <row r="211" spans="1:17" s="9" customFormat="1" x14ac:dyDescent="0.25">
      <c r="A211" s="8"/>
      <c r="B211" s="312" t="s">
        <v>30</v>
      </c>
      <c r="C211" s="313"/>
      <c r="D211" s="313"/>
      <c r="E211" s="313"/>
      <c r="F211" s="313"/>
      <c r="G211" s="313"/>
      <c r="H211" s="313"/>
      <c r="I211" s="313"/>
      <c r="J211" s="313"/>
      <c r="K211" s="313"/>
      <c r="L211" s="314"/>
      <c r="M211" s="95"/>
    </row>
    <row r="212" spans="1:17" s="25" customFormat="1" x14ac:dyDescent="0.25">
      <c r="A212" s="86"/>
      <c r="B212" s="96"/>
      <c r="C212" s="87"/>
      <c r="D212" s="87"/>
      <c r="E212" s="87"/>
      <c r="F212" s="87"/>
      <c r="G212" s="87"/>
      <c r="H212" s="87"/>
      <c r="I212" s="87"/>
      <c r="J212" s="87"/>
      <c r="K212" s="87"/>
      <c r="L212" s="88"/>
      <c r="O212" s="76"/>
      <c r="P212" s="76"/>
      <c r="Q212" s="76"/>
    </row>
    <row r="213" spans="1:17" s="25" customFormat="1" x14ac:dyDescent="0.25">
      <c r="A213" s="86"/>
      <c r="B213" s="309" t="str">
        <f>IF(Intro!$G$21="English",O213,P213)</f>
        <v>How does your firm promote sales of the goods in the Canadian market? Have these methods changed since January 1, 2023?</v>
      </c>
      <c r="C213" s="310"/>
      <c r="D213" s="310"/>
      <c r="E213" s="310"/>
      <c r="F213" s="310"/>
      <c r="G213" s="310"/>
      <c r="H213" s="310"/>
      <c r="I213" s="310"/>
      <c r="J213" s="310"/>
      <c r="K213" s="310"/>
      <c r="L213" s="311"/>
      <c r="O213" s="76" t="str">
        <f>"How does your firm promote sales of the goods in the Canadian market? Have these methods changed since January 1, "&amp;Variables!B6&amp;"?"</f>
        <v>How does your firm promote sales of the goods in the Canadian market? Have these methods changed since January 1, 2023?</v>
      </c>
      <c r="P213" s="76" t="str">
        <f>"Comment votre entreprise favorise-t-elle les ventes des marchandises sur le marché canadien? Vos méthodes ont-elles changé depuis le 1er janvier "&amp;Variables!B6&amp;"?"</f>
        <v>Comment votre entreprise favorise-t-elle les ventes des marchandises sur le marché canadien? Vos méthodes ont-elles changé depuis le 1er janvier 2023?</v>
      </c>
      <c r="Q213" s="76"/>
    </row>
    <row r="214" spans="1:17" s="25" customFormat="1" x14ac:dyDescent="0.25">
      <c r="A214" s="86"/>
      <c r="B214" s="96"/>
      <c r="C214" s="87"/>
      <c r="D214" s="87"/>
      <c r="E214" s="87"/>
      <c r="F214" s="87"/>
      <c r="G214" s="87"/>
      <c r="H214" s="87"/>
      <c r="I214" s="87"/>
      <c r="J214" s="87"/>
      <c r="K214" s="87"/>
      <c r="L214" s="88"/>
      <c r="O214" s="76"/>
      <c r="P214" s="76"/>
      <c r="Q214" s="76"/>
    </row>
    <row r="215" spans="1:17" s="9" customFormat="1" x14ac:dyDescent="0.25">
      <c r="A215" s="8"/>
      <c r="B215" s="318"/>
      <c r="C215" s="319"/>
      <c r="D215" s="319"/>
      <c r="E215" s="319"/>
      <c r="F215" s="319"/>
      <c r="G215" s="319"/>
      <c r="H215" s="319"/>
      <c r="I215" s="319"/>
      <c r="J215" s="319"/>
      <c r="K215" s="319"/>
      <c r="L215" s="320"/>
      <c r="M215" s="25"/>
    </row>
    <row r="216" spans="1:17" s="9" customFormat="1" x14ac:dyDescent="0.25">
      <c r="A216" s="8"/>
      <c r="B216" s="318"/>
      <c r="C216" s="319"/>
      <c r="D216" s="319"/>
      <c r="E216" s="319"/>
      <c r="F216" s="319"/>
      <c r="G216" s="319"/>
      <c r="H216" s="319"/>
      <c r="I216" s="319"/>
      <c r="J216" s="319"/>
      <c r="K216" s="319"/>
      <c r="L216" s="320"/>
      <c r="M216" s="25"/>
    </row>
    <row r="217" spans="1:17" s="9" customFormat="1" x14ac:dyDescent="0.25">
      <c r="A217" s="8"/>
      <c r="B217" s="318"/>
      <c r="C217" s="319"/>
      <c r="D217" s="319"/>
      <c r="E217" s="319"/>
      <c r="F217" s="319"/>
      <c r="G217" s="319"/>
      <c r="H217" s="319"/>
      <c r="I217" s="319"/>
      <c r="J217" s="319"/>
      <c r="K217" s="319"/>
      <c r="L217" s="320"/>
      <c r="M217" s="25"/>
    </row>
    <row r="218" spans="1:17" s="9" customFormat="1" x14ac:dyDescent="0.25">
      <c r="A218" s="8"/>
      <c r="B218" s="318"/>
      <c r="C218" s="319"/>
      <c r="D218" s="319"/>
      <c r="E218" s="319"/>
      <c r="F218" s="319"/>
      <c r="G218" s="319"/>
      <c r="H218" s="319"/>
      <c r="I218" s="319"/>
      <c r="J218" s="319"/>
      <c r="K218" s="319"/>
      <c r="L218" s="320"/>
      <c r="M218" s="25"/>
    </row>
    <row r="219" spans="1:17" s="9" customFormat="1" x14ac:dyDescent="0.25">
      <c r="A219" s="8"/>
      <c r="B219" s="318"/>
      <c r="C219" s="319"/>
      <c r="D219" s="319"/>
      <c r="E219" s="319"/>
      <c r="F219" s="319"/>
      <c r="G219" s="319"/>
      <c r="H219" s="319"/>
      <c r="I219" s="319"/>
      <c r="J219" s="319"/>
      <c r="K219" s="319"/>
      <c r="L219" s="320"/>
      <c r="M219" s="25"/>
    </row>
    <row r="220" spans="1:17" s="9" customFormat="1" x14ac:dyDescent="0.25">
      <c r="A220" s="8"/>
      <c r="B220" s="318"/>
      <c r="C220" s="319"/>
      <c r="D220" s="319"/>
      <c r="E220" s="319"/>
      <c r="F220" s="319"/>
      <c r="G220" s="319"/>
      <c r="H220" s="319"/>
      <c r="I220" s="319"/>
      <c r="J220" s="319"/>
      <c r="K220" s="319"/>
      <c r="L220" s="320"/>
      <c r="M220" s="25"/>
    </row>
    <row r="221" spans="1:17" s="9" customFormat="1" x14ac:dyDescent="0.25">
      <c r="A221" s="8"/>
      <c r="B221" s="318"/>
      <c r="C221" s="319"/>
      <c r="D221" s="319"/>
      <c r="E221" s="319"/>
      <c r="F221" s="319"/>
      <c r="G221" s="319"/>
      <c r="H221" s="319"/>
      <c r="I221" s="319"/>
      <c r="J221" s="319"/>
      <c r="K221" s="319"/>
      <c r="L221" s="320"/>
      <c r="M221" s="25"/>
    </row>
    <row r="222" spans="1:17" s="9" customFormat="1" x14ac:dyDescent="0.25">
      <c r="A222" s="8"/>
      <c r="B222" s="318"/>
      <c r="C222" s="319"/>
      <c r="D222" s="319"/>
      <c r="E222" s="319"/>
      <c r="F222" s="319"/>
      <c r="G222" s="319"/>
      <c r="H222" s="319"/>
      <c r="I222" s="319"/>
      <c r="J222" s="319"/>
      <c r="K222" s="319"/>
      <c r="L222" s="320"/>
      <c r="M222" s="25"/>
    </row>
    <row r="223" spans="1:17" s="25" customFormat="1" x14ac:dyDescent="0.25">
      <c r="A223" s="86"/>
      <c r="B223" s="97"/>
      <c r="C223" s="98"/>
      <c r="D223" s="98"/>
      <c r="E223" s="98"/>
      <c r="F223" s="98"/>
      <c r="G223" s="98"/>
      <c r="H223" s="98"/>
      <c r="I223" s="98"/>
      <c r="J223" s="98"/>
      <c r="K223" s="98"/>
      <c r="L223" s="99"/>
      <c r="O223" s="76"/>
      <c r="P223" s="76"/>
      <c r="Q223" s="76"/>
    </row>
    <row r="225" spans="1:17" x14ac:dyDescent="0.25">
      <c r="B225" s="201" t="str">
        <f>IF(Intro!$G$21="English",O225,P225)</f>
        <v>MARKETS</v>
      </c>
      <c r="C225" s="202"/>
      <c r="D225" s="202"/>
      <c r="E225" s="202"/>
      <c r="F225" s="202"/>
      <c r="G225" s="202"/>
      <c r="H225" s="202"/>
      <c r="I225" s="202"/>
      <c r="J225" s="202"/>
      <c r="K225" s="202"/>
      <c r="L225" s="203"/>
      <c r="M225" s="25"/>
      <c r="O225" s="105" t="s">
        <v>246</v>
      </c>
      <c r="P225" s="105" t="s">
        <v>247</v>
      </c>
    </row>
    <row r="226" spans="1:17" x14ac:dyDescent="0.25">
      <c r="B226" s="312" t="s">
        <v>31</v>
      </c>
      <c r="C226" s="313"/>
      <c r="D226" s="313"/>
      <c r="E226" s="313"/>
      <c r="F226" s="313"/>
      <c r="G226" s="313"/>
      <c r="H226" s="313"/>
      <c r="I226" s="313"/>
      <c r="J226" s="313"/>
      <c r="K226" s="313"/>
      <c r="L226" s="314"/>
    </row>
    <row r="227" spans="1:17" x14ac:dyDescent="0.25">
      <c r="B227" s="15"/>
      <c r="C227" s="16"/>
      <c r="D227" s="16"/>
      <c r="E227" s="17"/>
      <c r="F227" s="17"/>
      <c r="G227" s="17"/>
      <c r="H227" s="17"/>
      <c r="I227" s="17"/>
      <c r="J227" s="17"/>
      <c r="K227" s="17"/>
      <c r="L227" s="18"/>
    </row>
    <row r="228" spans="1:17" x14ac:dyDescent="0.25">
      <c r="B228" s="175" t="str">
        <f>IF(Intro!$G$21="English",O228,P228)</f>
        <v>Describe the markets for the goods in your country of production, in Canada and globally since January 1, 2023. Factors to consider in your response include, but are not limited to, demand, sales, prices, capacity utilization and export volumes of the goods.</v>
      </c>
      <c r="C228" s="176"/>
      <c r="D228" s="176"/>
      <c r="E228" s="176"/>
      <c r="F228" s="176"/>
      <c r="G228" s="176"/>
      <c r="H228" s="176"/>
      <c r="I228" s="176"/>
      <c r="J228" s="176"/>
      <c r="K228" s="176"/>
      <c r="L228" s="186"/>
      <c r="O228" s="7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8" s="76"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29" spans="1:17" x14ac:dyDescent="0.25">
      <c r="B229" s="175"/>
      <c r="C229" s="176"/>
      <c r="D229" s="176"/>
      <c r="E229" s="176"/>
      <c r="F229" s="176"/>
      <c r="G229" s="176"/>
      <c r="H229" s="176"/>
      <c r="I229" s="176"/>
      <c r="J229" s="176"/>
      <c r="K229" s="176"/>
      <c r="L229" s="186"/>
      <c r="O229" s="72"/>
    </row>
    <row r="230" spans="1:17" s="25" customFormat="1" x14ac:dyDescent="0.25">
      <c r="A230" s="86"/>
      <c r="B230" s="96"/>
      <c r="C230" s="87"/>
      <c r="D230" s="87"/>
      <c r="E230" s="87"/>
      <c r="F230" s="87"/>
      <c r="G230" s="87"/>
      <c r="H230" s="87"/>
      <c r="I230" s="87"/>
      <c r="J230" s="87"/>
      <c r="K230" s="87"/>
      <c r="L230" s="88"/>
      <c r="O230" s="76"/>
      <c r="P230" s="76"/>
      <c r="Q230" s="76"/>
    </row>
    <row r="231" spans="1:17" s="9" customFormat="1" x14ac:dyDescent="0.25">
      <c r="A231" s="8"/>
      <c r="B231" s="318"/>
      <c r="C231" s="319"/>
      <c r="D231" s="319"/>
      <c r="E231" s="319"/>
      <c r="F231" s="319"/>
      <c r="G231" s="319"/>
      <c r="H231" s="319"/>
      <c r="I231" s="319"/>
      <c r="J231" s="319"/>
      <c r="K231" s="319"/>
      <c r="L231" s="320"/>
      <c r="M231" s="25"/>
    </row>
    <row r="232" spans="1:17" s="9" customFormat="1" x14ac:dyDescent="0.25">
      <c r="A232" s="8"/>
      <c r="B232" s="318"/>
      <c r="C232" s="319"/>
      <c r="D232" s="319"/>
      <c r="E232" s="319"/>
      <c r="F232" s="319"/>
      <c r="G232" s="319"/>
      <c r="H232" s="319"/>
      <c r="I232" s="319"/>
      <c r="J232" s="319"/>
      <c r="K232" s="319"/>
      <c r="L232" s="320"/>
      <c r="M232" s="25"/>
    </row>
    <row r="233" spans="1:17" s="9" customFormat="1" x14ac:dyDescent="0.25">
      <c r="A233" s="8"/>
      <c r="B233" s="318"/>
      <c r="C233" s="319"/>
      <c r="D233" s="319"/>
      <c r="E233" s="319"/>
      <c r="F233" s="319"/>
      <c r="G233" s="319"/>
      <c r="H233" s="319"/>
      <c r="I233" s="319"/>
      <c r="J233" s="319"/>
      <c r="K233" s="319"/>
      <c r="L233" s="320"/>
      <c r="M233" s="25"/>
    </row>
    <row r="234" spans="1:17" s="9" customFormat="1" x14ac:dyDescent="0.25">
      <c r="A234" s="8"/>
      <c r="B234" s="318"/>
      <c r="C234" s="319"/>
      <c r="D234" s="319"/>
      <c r="E234" s="319"/>
      <c r="F234" s="319"/>
      <c r="G234" s="319"/>
      <c r="H234" s="319"/>
      <c r="I234" s="319"/>
      <c r="J234" s="319"/>
      <c r="K234" s="319"/>
      <c r="L234" s="320"/>
      <c r="M234" s="25"/>
    </row>
    <row r="235" spans="1:17" s="9" customFormat="1" x14ac:dyDescent="0.25">
      <c r="A235" s="8"/>
      <c r="B235" s="318"/>
      <c r="C235" s="319"/>
      <c r="D235" s="319"/>
      <c r="E235" s="319"/>
      <c r="F235" s="319"/>
      <c r="G235" s="319"/>
      <c r="H235" s="319"/>
      <c r="I235" s="319"/>
      <c r="J235" s="319"/>
      <c r="K235" s="319"/>
      <c r="L235" s="320"/>
      <c r="M235" s="25"/>
    </row>
    <row r="236" spans="1:17" s="9" customFormat="1" x14ac:dyDescent="0.25">
      <c r="A236" s="8"/>
      <c r="B236" s="318"/>
      <c r="C236" s="319"/>
      <c r="D236" s="319"/>
      <c r="E236" s="319"/>
      <c r="F236" s="319"/>
      <c r="G236" s="319"/>
      <c r="H236" s="319"/>
      <c r="I236" s="319"/>
      <c r="J236" s="319"/>
      <c r="K236" s="319"/>
      <c r="L236" s="320"/>
      <c r="M236" s="25"/>
    </row>
    <row r="237" spans="1:17" s="9" customFormat="1" x14ac:dyDescent="0.25">
      <c r="A237" s="8"/>
      <c r="B237" s="318"/>
      <c r="C237" s="319"/>
      <c r="D237" s="319"/>
      <c r="E237" s="319"/>
      <c r="F237" s="319"/>
      <c r="G237" s="319"/>
      <c r="H237" s="319"/>
      <c r="I237" s="319"/>
      <c r="J237" s="319"/>
      <c r="K237" s="319"/>
      <c r="L237" s="320"/>
      <c r="M237" s="25"/>
    </row>
    <row r="238" spans="1:17" s="9" customFormat="1" x14ac:dyDescent="0.25">
      <c r="A238" s="8"/>
      <c r="B238" s="318"/>
      <c r="C238" s="319"/>
      <c r="D238" s="319"/>
      <c r="E238" s="319"/>
      <c r="F238" s="319"/>
      <c r="G238" s="319"/>
      <c r="H238" s="319"/>
      <c r="I238" s="319"/>
      <c r="J238" s="319"/>
      <c r="K238" s="319"/>
      <c r="L238" s="320"/>
      <c r="M238" s="25"/>
    </row>
    <row r="239" spans="1:17" s="25" customFormat="1" x14ac:dyDescent="0.25">
      <c r="A239" s="86"/>
      <c r="B239" s="97"/>
      <c r="C239" s="98"/>
      <c r="D239" s="98"/>
      <c r="E239" s="98"/>
      <c r="F239" s="98"/>
      <c r="G239" s="98"/>
      <c r="H239" s="98"/>
      <c r="I239" s="98"/>
      <c r="J239" s="98"/>
      <c r="K239" s="98"/>
      <c r="L239" s="99"/>
      <c r="O239" s="76"/>
      <c r="P239" s="76"/>
      <c r="Q239" s="76"/>
    </row>
    <row r="240" spans="1:17" x14ac:dyDescent="0.25">
      <c r="B240" s="315" t="s">
        <v>32</v>
      </c>
      <c r="C240" s="316"/>
      <c r="D240" s="316"/>
      <c r="E240" s="316"/>
      <c r="F240" s="316"/>
      <c r="G240" s="316"/>
      <c r="H240" s="316"/>
      <c r="I240" s="316"/>
      <c r="J240" s="316"/>
      <c r="K240" s="316"/>
      <c r="L240" s="317"/>
    </row>
    <row r="241" spans="1:17" x14ac:dyDescent="0.25">
      <c r="B241" s="15"/>
      <c r="C241" s="16"/>
      <c r="D241" s="16"/>
      <c r="E241" s="17"/>
      <c r="F241" s="17"/>
      <c r="G241" s="17"/>
      <c r="H241" s="17"/>
      <c r="I241" s="17"/>
      <c r="J241" s="17"/>
      <c r="K241" s="17"/>
      <c r="L241" s="18"/>
    </row>
    <row r="242" spans="1:17" x14ac:dyDescent="0.25">
      <c r="B242" s="175" t="str">
        <f>IF(Intro!$G$21="English",O242,P242)</f>
        <v>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v>
      </c>
      <c r="C242" s="176"/>
      <c r="D242" s="176"/>
      <c r="E242" s="176"/>
      <c r="F242" s="176"/>
      <c r="G242" s="176"/>
      <c r="H242" s="176"/>
      <c r="I242" s="176"/>
      <c r="J242" s="176"/>
      <c r="K242" s="176"/>
      <c r="L242" s="186"/>
      <c r="O242" s="72" t="s">
        <v>192</v>
      </c>
      <c r="P242" s="76" t="s">
        <v>286</v>
      </c>
    </row>
    <row r="243" spans="1:17" x14ac:dyDescent="0.25">
      <c r="B243" s="175"/>
      <c r="C243" s="176"/>
      <c r="D243" s="176"/>
      <c r="E243" s="176"/>
      <c r="F243" s="176"/>
      <c r="G243" s="176"/>
      <c r="H243" s="176"/>
      <c r="I243" s="176"/>
      <c r="J243" s="176"/>
      <c r="K243" s="176"/>
      <c r="L243" s="186"/>
      <c r="O243" s="72"/>
    </row>
    <row r="244" spans="1:17" ht="30" customHeight="1" x14ac:dyDescent="0.25">
      <c r="B244" s="175"/>
      <c r="C244" s="176"/>
      <c r="D244" s="176"/>
      <c r="E244" s="176"/>
      <c r="F244" s="176"/>
      <c r="G244" s="176"/>
      <c r="H244" s="176"/>
      <c r="I244" s="176"/>
      <c r="J244" s="176"/>
      <c r="K244" s="176"/>
      <c r="L244" s="186"/>
      <c r="O244" s="72"/>
    </row>
    <row r="245" spans="1:17" s="25" customFormat="1" x14ac:dyDescent="0.25">
      <c r="A245" s="86"/>
      <c r="B245" s="96"/>
      <c r="C245" s="87"/>
      <c r="D245" s="87"/>
      <c r="E245" s="87"/>
      <c r="F245" s="87"/>
      <c r="G245" s="87"/>
      <c r="H245" s="87"/>
      <c r="I245" s="87"/>
      <c r="J245" s="87"/>
      <c r="K245" s="87"/>
      <c r="L245" s="88"/>
      <c r="O245" s="76"/>
      <c r="P245" s="76"/>
      <c r="Q245" s="76"/>
    </row>
    <row r="246" spans="1:17" s="9" customFormat="1" x14ac:dyDescent="0.25">
      <c r="A246" s="8"/>
      <c r="B246" s="318"/>
      <c r="C246" s="319"/>
      <c r="D246" s="319"/>
      <c r="E246" s="319"/>
      <c r="F246" s="319"/>
      <c r="G246" s="319"/>
      <c r="H246" s="319"/>
      <c r="I246" s="319"/>
      <c r="J246" s="319"/>
      <c r="K246" s="319"/>
      <c r="L246" s="320"/>
      <c r="M246" s="25"/>
    </row>
    <row r="247" spans="1:17" s="9" customFormat="1" x14ac:dyDescent="0.25">
      <c r="A247" s="8"/>
      <c r="B247" s="318"/>
      <c r="C247" s="319"/>
      <c r="D247" s="319"/>
      <c r="E247" s="319"/>
      <c r="F247" s="319"/>
      <c r="G247" s="319"/>
      <c r="H247" s="319"/>
      <c r="I247" s="319"/>
      <c r="J247" s="319"/>
      <c r="K247" s="319"/>
      <c r="L247" s="320"/>
      <c r="M247" s="25"/>
    </row>
    <row r="248" spans="1:17" s="9" customFormat="1" x14ac:dyDescent="0.25">
      <c r="A248" s="8"/>
      <c r="B248" s="318"/>
      <c r="C248" s="319"/>
      <c r="D248" s="319"/>
      <c r="E248" s="319"/>
      <c r="F248" s="319"/>
      <c r="G248" s="319"/>
      <c r="H248" s="319"/>
      <c r="I248" s="319"/>
      <c r="J248" s="319"/>
      <c r="K248" s="319"/>
      <c r="L248" s="320"/>
      <c r="M248" s="25"/>
    </row>
    <row r="249" spans="1:17" s="9" customFormat="1" x14ac:dyDescent="0.25">
      <c r="A249" s="8"/>
      <c r="B249" s="318"/>
      <c r="C249" s="319"/>
      <c r="D249" s="319"/>
      <c r="E249" s="319"/>
      <c r="F249" s="319"/>
      <c r="G249" s="319"/>
      <c r="H249" s="319"/>
      <c r="I249" s="319"/>
      <c r="J249" s="319"/>
      <c r="K249" s="319"/>
      <c r="L249" s="320"/>
      <c r="M249" s="25"/>
    </row>
    <row r="250" spans="1:17" s="9" customFormat="1" x14ac:dyDescent="0.25">
      <c r="A250" s="8"/>
      <c r="B250" s="318"/>
      <c r="C250" s="319"/>
      <c r="D250" s="319"/>
      <c r="E250" s="319"/>
      <c r="F250" s="319"/>
      <c r="G250" s="319"/>
      <c r="H250" s="319"/>
      <c r="I250" s="319"/>
      <c r="J250" s="319"/>
      <c r="K250" s="319"/>
      <c r="L250" s="320"/>
      <c r="M250" s="25"/>
    </row>
    <row r="251" spans="1:17" s="9" customFormat="1" x14ac:dyDescent="0.25">
      <c r="A251" s="8"/>
      <c r="B251" s="318"/>
      <c r="C251" s="319"/>
      <c r="D251" s="319"/>
      <c r="E251" s="319"/>
      <c r="F251" s="319"/>
      <c r="G251" s="319"/>
      <c r="H251" s="319"/>
      <c r="I251" s="319"/>
      <c r="J251" s="319"/>
      <c r="K251" s="319"/>
      <c r="L251" s="320"/>
      <c r="M251" s="25"/>
    </row>
    <row r="252" spans="1:17" s="9" customFormat="1" x14ac:dyDescent="0.25">
      <c r="A252" s="8"/>
      <c r="B252" s="318"/>
      <c r="C252" s="319"/>
      <c r="D252" s="319"/>
      <c r="E252" s="319"/>
      <c r="F252" s="319"/>
      <c r="G252" s="319"/>
      <c r="H252" s="319"/>
      <c r="I252" s="319"/>
      <c r="J252" s="319"/>
      <c r="K252" s="319"/>
      <c r="L252" s="320"/>
      <c r="M252" s="25"/>
    </row>
    <row r="253" spans="1:17" s="9" customFormat="1" x14ac:dyDescent="0.25">
      <c r="A253" s="8"/>
      <c r="B253" s="318"/>
      <c r="C253" s="319"/>
      <c r="D253" s="319"/>
      <c r="E253" s="319"/>
      <c r="F253" s="319"/>
      <c r="G253" s="319"/>
      <c r="H253" s="319"/>
      <c r="I253" s="319"/>
      <c r="J253" s="319"/>
      <c r="K253" s="319"/>
      <c r="L253" s="320"/>
      <c r="M253" s="25"/>
    </row>
    <row r="254" spans="1:17" s="25" customFormat="1" x14ac:dyDescent="0.25">
      <c r="A254" s="86"/>
      <c r="B254" s="97"/>
      <c r="C254" s="98"/>
      <c r="D254" s="98"/>
      <c r="E254" s="98"/>
      <c r="F254" s="98"/>
      <c r="G254" s="98"/>
      <c r="H254" s="98"/>
      <c r="I254" s="98"/>
      <c r="J254" s="98"/>
      <c r="K254" s="98"/>
      <c r="L254" s="99"/>
      <c r="O254" s="76"/>
      <c r="P254" s="76"/>
      <c r="Q254" s="76"/>
    </row>
  </sheetData>
  <sheetProtection algorithmName="SHA-512" hashValue="polrCvgloikvWmyzXoe84hS2srCBffivxx1USuAepGyFW1baggnvPysI6NHi36hx+qo6R546pE1M0H6y6pvkbg==" saltValue="FtOgju5cM7e1d1qW48BkkQ==" spinCount="100000" sheet="1" objects="1" scenarios="1" selectLockedCells="1"/>
  <mergeCells count="160">
    <mergeCell ref="O4:P7"/>
    <mergeCell ref="B187:L194"/>
    <mergeCell ref="O184:O185"/>
    <mergeCell ref="P184:P185"/>
    <mergeCell ref="O28:O29"/>
    <mergeCell ref="P28:P29"/>
    <mergeCell ref="B171:B180"/>
    <mergeCell ref="C171:D180"/>
    <mergeCell ref="E171:F180"/>
    <mergeCell ref="G171:H180"/>
    <mergeCell ref="I171:J180"/>
    <mergeCell ref="K171:L180"/>
    <mergeCell ref="B131:B140"/>
    <mergeCell ref="C131:D140"/>
    <mergeCell ref="E131:F140"/>
    <mergeCell ref="G131:H140"/>
    <mergeCell ref="I131:J140"/>
    <mergeCell ref="K131:L140"/>
    <mergeCell ref="B141:B150"/>
    <mergeCell ref="C141:D150"/>
    <mergeCell ref="E141:F150"/>
    <mergeCell ref="G141:H150"/>
    <mergeCell ref="I141:J150"/>
    <mergeCell ref="B182:L182"/>
    <mergeCell ref="B184:L185"/>
    <mergeCell ref="B151:B160"/>
    <mergeCell ref="C151:D160"/>
    <mergeCell ref="E151:F160"/>
    <mergeCell ref="G151:H160"/>
    <mergeCell ref="I151:J160"/>
    <mergeCell ref="K151:L160"/>
    <mergeCell ref="B161:B170"/>
    <mergeCell ref="C161:D170"/>
    <mergeCell ref="E161:F170"/>
    <mergeCell ref="G161:H170"/>
    <mergeCell ref="I161:J170"/>
    <mergeCell ref="K161:L170"/>
    <mergeCell ref="K141:L150"/>
    <mergeCell ref="B111:B120"/>
    <mergeCell ref="C111:D120"/>
    <mergeCell ref="E111:F120"/>
    <mergeCell ref="G111:H120"/>
    <mergeCell ref="I111:J120"/>
    <mergeCell ref="K111:L120"/>
    <mergeCell ref="B121:B130"/>
    <mergeCell ref="C121:D130"/>
    <mergeCell ref="E121:F130"/>
    <mergeCell ref="G121:H130"/>
    <mergeCell ref="I121:J130"/>
    <mergeCell ref="K121:L130"/>
    <mergeCell ref="B91:B100"/>
    <mergeCell ref="C91:D100"/>
    <mergeCell ref="E91:F100"/>
    <mergeCell ref="G91:H100"/>
    <mergeCell ref="I91:J100"/>
    <mergeCell ref="K91:L100"/>
    <mergeCell ref="B101:B110"/>
    <mergeCell ref="C101:D110"/>
    <mergeCell ref="E101:F110"/>
    <mergeCell ref="G101:H110"/>
    <mergeCell ref="I101:J110"/>
    <mergeCell ref="K101:L110"/>
    <mergeCell ref="B66:B67"/>
    <mergeCell ref="C66:D67"/>
    <mergeCell ref="E66:F67"/>
    <mergeCell ref="G66:I67"/>
    <mergeCell ref="J66:L67"/>
    <mergeCell ref="G75:H80"/>
    <mergeCell ref="I75:J80"/>
    <mergeCell ref="K75:L80"/>
    <mergeCell ref="B81:B90"/>
    <mergeCell ref="C81:D90"/>
    <mergeCell ref="E81:F90"/>
    <mergeCell ref="G81:H90"/>
    <mergeCell ref="I81:J90"/>
    <mergeCell ref="K81:L90"/>
    <mergeCell ref="C75:D80"/>
    <mergeCell ref="E75:F80"/>
    <mergeCell ref="B73:L73"/>
    <mergeCell ref="B70:L70"/>
    <mergeCell ref="B71:L71"/>
    <mergeCell ref="B62:B63"/>
    <mergeCell ref="C62:D63"/>
    <mergeCell ref="E62:F63"/>
    <mergeCell ref="G62:I63"/>
    <mergeCell ref="J62:L63"/>
    <mergeCell ref="B64:B65"/>
    <mergeCell ref="C64:D65"/>
    <mergeCell ref="E64:F65"/>
    <mergeCell ref="G64:I65"/>
    <mergeCell ref="J64:L65"/>
    <mergeCell ref="B58:B59"/>
    <mergeCell ref="C58:D59"/>
    <mergeCell ref="E58:F59"/>
    <mergeCell ref="G58:I59"/>
    <mergeCell ref="J58:L59"/>
    <mergeCell ref="B60:B61"/>
    <mergeCell ref="C60:D61"/>
    <mergeCell ref="E60:F61"/>
    <mergeCell ref="G60:I61"/>
    <mergeCell ref="J60:L61"/>
    <mergeCell ref="B246:L253"/>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198:L198"/>
    <mergeCell ref="B211:L211"/>
    <mergeCell ref="B225:L225"/>
    <mergeCell ref="B226:L226"/>
    <mergeCell ref="B196:L196"/>
    <mergeCell ref="B210:L210"/>
    <mergeCell ref="B242:L244"/>
    <mergeCell ref="B200:L207"/>
    <mergeCell ref="B215:L222"/>
    <mergeCell ref="B231:L238"/>
    <mergeCell ref="B213:L213"/>
    <mergeCell ref="B228:L229"/>
    <mergeCell ref="B240:L240"/>
    <mergeCell ref="B9:L9"/>
    <mergeCell ref="B10:L10"/>
    <mergeCell ref="B4:L4"/>
    <mergeCell ref="B5:L5"/>
    <mergeCell ref="B7:L7"/>
    <mergeCell ref="B6:L6"/>
    <mergeCell ref="B26:L26"/>
    <mergeCell ref="B40:L40"/>
    <mergeCell ref="B15:L15"/>
    <mergeCell ref="B12:L12"/>
    <mergeCell ref="B13:L13"/>
    <mergeCell ref="B8:L8"/>
    <mergeCell ref="C46:D47"/>
    <mergeCell ref="E46:F47"/>
    <mergeCell ref="G46:I47"/>
    <mergeCell ref="J46:L47"/>
    <mergeCell ref="J54:L55"/>
    <mergeCell ref="B56:B57"/>
    <mergeCell ref="C56:D57"/>
    <mergeCell ref="E56:F57"/>
    <mergeCell ref="G56:I57"/>
    <mergeCell ref="J56:L5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0:L200 B215:L215 B231:L231 B17:L20 B187:L187 B189:L191 B202:L204 B217:L219 B246:L249 B31:L31 B233:L235 B33:L35" xr:uid="{5A90EE5E-CE92-437E-935D-D903CD4181A5}">
      <formula1>1000</formula1>
    </dataValidation>
  </dataValidations>
  <printOptions horizontalCentered="1"/>
  <pageMargins left="0.25" right="0.25" top="0.75" bottom="0.75" header="0.3" footer="0.3"/>
  <pageSetup scale="61" fitToHeight="0" orientation="portrait" r:id="rId1"/>
  <headerFooter>
    <oddFooter>&amp;L&amp;A</oddFooter>
  </headerFooter>
  <rowBreaks count="3" manualBreakCount="3">
    <brk id="69" max="12" man="1"/>
    <brk id="140" max="12" man="1"/>
    <brk id="209"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807-D094-436F-9D6D-74F26E587051}">
  <sheetPr codeName="Sheet5">
    <tabColor rgb="FF00B0F0"/>
    <pageSetUpPr fitToPage="1"/>
  </sheetPr>
  <dimension ref="A1:AZ41"/>
  <sheetViews>
    <sheetView showGridLines="0" topLeftCell="A7" zoomScaleNormal="100" workbookViewId="0"/>
  </sheetViews>
  <sheetFormatPr defaultColWidth="8.5703125" defaultRowHeight="14.25" x14ac:dyDescent="0.25"/>
  <cols>
    <col min="1" max="1" width="2.42578125" style="46" customWidth="1"/>
    <col min="2" max="12" width="14.5703125" style="47" customWidth="1"/>
    <col min="13" max="14" width="8.5703125" style="14"/>
    <col min="15" max="15" width="82.5703125" style="12" bestFit="1" customWidth="1"/>
    <col min="16" max="16" width="91.42578125" style="12" bestFit="1" customWidth="1"/>
    <col min="17" max="17" width="8.5703125" style="6"/>
    <col min="18" max="52" width="8.5703125" style="14"/>
    <col min="53" max="16384" width="8.5703125" style="42"/>
  </cols>
  <sheetData>
    <row r="1" spans="1:52" s="37" customFormat="1" x14ac:dyDescent="0.25">
      <c r="A1" s="11"/>
      <c r="C1" s="38"/>
      <c r="O1" s="150" t="s">
        <v>294</v>
      </c>
      <c r="P1" s="150" t="s">
        <v>294</v>
      </c>
      <c r="Q1" s="5"/>
    </row>
    <row r="2" spans="1:52" s="37" customFormat="1" x14ac:dyDescent="0.25">
      <c r="A2" s="11"/>
      <c r="B2" s="38" t="s">
        <v>0</v>
      </c>
      <c r="C2" s="38"/>
      <c r="O2" s="9" t="s">
        <v>61</v>
      </c>
      <c r="P2" s="9" t="s">
        <v>73</v>
      </c>
      <c r="Q2" s="5"/>
    </row>
    <row r="3" spans="1:52" s="37" customFormat="1" x14ac:dyDescent="0.25">
      <c r="A3" s="11"/>
      <c r="B3" s="38"/>
      <c r="C3" s="38"/>
      <c r="O3" s="39"/>
      <c r="P3" s="39"/>
      <c r="Q3" s="5"/>
    </row>
    <row r="4" spans="1:52" s="37" customFormat="1" x14ac:dyDescent="0.25">
      <c r="A4" s="11"/>
      <c r="B4" s="341" t="str">
        <f>Info!B4</f>
        <v>FOREIGN PRODUCERS' QUESTIONNAIRE</v>
      </c>
      <c r="C4" s="341"/>
      <c r="D4" s="341"/>
      <c r="E4" s="341"/>
      <c r="F4" s="341"/>
      <c r="G4" s="341"/>
      <c r="H4" s="341"/>
      <c r="I4" s="341"/>
      <c r="J4" s="341"/>
      <c r="K4" s="341"/>
      <c r="L4" s="341"/>
      <c r="O4" s="39"/>
      <c r="P4" s="39"/>
      <c r="Q4" s="5"/>
    </row>
    <row r="5" spans="1:52" s="37" customFormat="1" x14ac:dyDescent="0.25">
      <c r="A5" s="11"/>
      <c r="B5" s="341" t="str">
        <f>Info!B5</f>
        <v>RR-2025-005</v>
      </c>
      <c r="C5" s="341"/>
      <c r="D5" s="341"/>
      <c r="E5" s="341"/>
      <c r="F5" s="341"/>
      <c r="G5" s="341"/>
      <c r="H5" s="341"/>
      <c r="I5" s="341"/>
      <c r="J5" s="341"/>
      <c r="K5" s="341"/>
      <c r="L5" s="341"/>
      <c r="O5" s="39"/>
      <c r="P5" s="39"/>
      <c r="Q5" s="5"/>
    </row>
    <row r="6" spans="1:52" s="37" customFormat="1" x14ac:dyDescent="0.25">
      <c r="A6" s="11"/>
      <c r="B6" s="341" t="str">
        <f>Info!B6</f>
        <v>OCTG I</v>
      </c>
      <c r="C6" s="341"/>
      <c r="D6" s="341"/>
      <c r="E6" s="341"/>
      <c r="F6" s="341"/>
      <c r="G6" s="341"/>
      <c r="H6" s="341"/>
      <c r="I6" s="341"/>
      <c r="J6" s="341"/>
      <c r="K6" s="341"/>
      <c r="L6" s="341"/>
      <c r="O6" s="39"/>
      <c r="P6" s="39"/>
      <c r="Q6" s="5"/>
    </row>
    <row r="7" spans="1:52" s="37" customFormat="1" x14ac:dyDescent="0.25">
      <c r="A7" s="11"/>
      <c r="B7" s="140"/>
      <c r="C7" s="146"/>
      <c r="D7" s="146"/>
      <c r="E7" s="146"/>
      <c r="F7" s="146"/>
      <c r="G7" s="146"/>
      <c r="H7" s="146"/>
      <c r="I7" s="146"/>
      <c r="J7" s="146"/>
      <c r="K7" s="146"/>
      <c r="L7" s="146"/>
      <c r="O7" s="39"/>
      <c r="P7" s="39"/>
      <c r="Q7" s="5"/>
    </row>
    <row r="8" spans="1:52" s="37" customFormat="1" ht="14.25" customHeight="1" x14ac:dyDescent="0.25">
      <c r="A8" s="11"/>
      <c r="B8" s="342" t="str">
        <f>Public!B8</f>
        <v>The goods in the following questions refer to OCTG I as defined in the product description on the Intro tab.</v>
      </c>
      <c r="C8" s="342"/>
      <c r="D8" s="342"/>
      <c r="E8" s="342"/>
      <c r="F8" s="342"/>
      <c r="G8" s="342"/>
      <c r="H8" s="342"/>
      <c r="I8" s="342"/>
      <c r="J8" s="342"/>
      <c r="K8" s="342"/>
      <c r="L8" s="342"/>
      <c r="O8" s="39"/>
      <c r="P8" s="39"/>
      <c r="Q8" s="5"/>
    </row>
    <row r="9" spans="1:52" s="37" customFormat="1" x14ac:dyDescent="0.25">
      <c r="A9" s="40"/>
      <c r="O9" s="39"/>
      <c r="P9" s="39"/>
      <c r="Q9" s="5"/>
    </row>
    <row r="10" spans="1:52" x14ac:dyDescent="0.25">
      <c r="A10" s="41"/>
      <c r="B10" s="343" t="s">
        <v>193</v>
      </c>
      <c r="C10" s="343"/>
      <c r="D10" s="343"/>
      <c r="E10" s="343"/>
      <c r="F10" s="343"/>
      <c r="G10" s="343"/>
      <c r="H10" s="343"/>
      <c r="I10" s="343"/>
      <c r="J10" s="343"/>
      <c r="K10" s="343"/>
      <c r="L10" s="344"/>
    </row>
    <row r="11" spans="1:52" s="45" customFormat="1" x14ac:dyDescent="0.25">
      <c r="A11" s="41"/>
      <c r="B11" s="338" t="s">
        <v>22</v>
      </c>
      <c r="C11" s="339"/>
      <c r="D11" s="339"/>
      <c r="E11" s="339"/>
      <c r="F11" s="339"/>
      <c r="G11" s="339"/>
      <c r="H11" s="339"/>
      <c r="I11" s="339"/>
      <c r="J11" s="339"/>
      <c r="K11" s="339"/>
      <c r="L11" s="340"/>
      <c r="M11" s="43"/>
      <c r="N11" s="43"/>
      <c r="O11" s="12"/>
      <c r="P11" s="12"/>
      <c r="Q11" s="4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5" customFormat="1" x14ac:dyDescent="0.25">
      <c r="A12" s="41"/>
      <c r="B12" s="331" t="str">
        <f>IF(Intro!$G$21="English",O12,P12)</f>
        <v xml:space="preserve">Provide the grades produced by your firm in Canada between January 1, 2023 and December 31 2025, 2025. </v>
      </c>
      <c r="C12" s="332"/>
      <c r="D12" s="332"/>
      <c r="E12" s="332"/>
      <c r="F12" s="332"/>
      <c r="G12" s="332"/>
      <c r="H12" s="332"/>
      <c r="I12" s="332"/>
      <c r="J12" s="332"/>
      <c r="K12" s="332"/>
      <c r="L12" s="333"/>
      <c r="M12" s="43"/>
      <c r="N12" s="43"/>
      <c r="O12" s="12" t="str">
        <f>"Provide the grades produced by your firm in Canada between January 1, "&amp;Variables!B6&amp;" and "&amp;Variables!B7&amp;", "&amp;Variables!B8&amp;". "</f>
        <v xml:space="preserve">Provide the grades produced by your firm in Canada between January 1, 2023 and December 31 2025, 2025. </v>
      </c>
      <c r="P12" s="12" t="str">
        <f>"Indiquez les nuances fabriquées au Canada par votre entreprise du 1er janvier "&amp;Variables!C6&amp;" au "&amp;Variables!C7&amp;" "&amp;Variables!C8&amp;"."</f>
        <v>Indiquez les nuances fabriquées au Canada par votre entreprise du 1er janvier 2023 au 31 décembre 2025 2025.</v>
      </c>
      <c r="Q12" s="4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x14ac:dyDescent="0.25">
      <c r="B13" s="138"/>
      <c r="L13" s="139"/>
    </row>
    <row r="14" spans="1:52" x14ac:dyDescent="0.25">
      <c r="B14" s="334" t="str">
        <f>IF(Intro!$G$21="English",O14,P14)</f>
        <v>Steel Grade</v>
      </c>
      <c r="C14" s="335"/>
      <c r="D14" s="335" t="str">
        <f>IF(Intro!$G$21="English",O15,P15)</f>
        <v>Finish
(i.e. Bare or Coated)</v>
      </c>
      <c r="E14" s="335"/>
      <c r="F14" s="335" t="str">
        <f>IF(Intro!$G$21="English",O16,P16)</f>
        <v>Sold in Canada or exported</v>
      </c>
      <c r="G14" s="335" t="str">
        <f>IF(Intro!$G$21="English",O17,P17)</f>
        <v>Outside Diameter (mm)</v>
      </c>
      <c r="H14" s="335"/>
      <c r="I14" s="335" t="str">
        <f>IF(Intro!$G$21="English",O18,P18)</f>
        <v>Wall Thickness (mm)</v>
      </c>
      <c r="J14" s="335"/>
      <c r="K14" s="336" t="str">
        <f>IF(Intro!$G$21="English",O19,P19)</f>
        <v>Length (m)</v>
      </c>
      <c r="L14" s="337"/>
      <c r="O14" s="12" t="s">
        <v>194</v>
      </c>
      <c r="P14" s="12" t="s">
        <v>195</v>
      </c>
    </row>
    <row r="15" spans="1:52" x14ac:dyDescent="0.25">
      <c r="B15" s="334"/>
      <c r="C15" s="335"/>
      <c r="D15" s="335"/>
      <c r="E15" s="335"/>
      <c r="F15" s="335"/>
      <c r="G15" s="335"/>
      <c r="H15" s="335"/>
      <c r="I15" s="335"/>
      <c r="J15" s="335"/>
      <c r="K15" s="336"/>
      <c r="L15" s="337"/>
      <c r="O15" s="12" t="s">
        <v>196</v>
      </c>
      <c r="P15" s="12" t="s">
        <v>197</v>
      </c>
    </row>
    <row r="16" spans="1:52" x14ac:dyDescent="0.25">
      <c r="B16" s="334"/>
      <c r="C16" s="335"/>
      <c r="D16" s="335"/>
      <c r="E16" s="335"/>
      <c r="F16" s="335"/>
      <c r="G16" s="118" t="s">
        <v>198</v>
      </c>
      <c r="H16" s="118" t="s">
        <v>199</v>
      </c>
      <c r="I16" s="118" t="s">
        <v>198</v>
      </c>
      <c r="J16" s="118" t="s">
        <v>199</v>
      </c>
      <c r="K16" s="118" t="s">
        <v>198</v>
      </c>
      <c r="L16" s="119" t="s">
        <v>199</v>
      </c>
      <c r="O16" s="12" t="s">
        <v>200</v>
      </c>
      <c r="P16" s="12" t="s">
        <v>201</v>
      </c>
    </row>
    <row r="17" spans="1:17" ht="42.75" customHeight="1" x14ac:dyDescent="0.25">
      <c r="B17" s="328"/>
      <c r="C17" s="329"/>
      <c r="D17" s="330"/>
      <c r="E17" s="329"/>
      <c r="F17" s="137"/>
      <c r="G17" s="147"/>
      <c r="H17" s="147"/>
      <c r="I17" s="147"/>
      <c r="J17" s="147"/>
      <c r="K17" s="147"/>
      <c r="L17" s="148"/>
      <c r="O17" s="12" t="s">
        <v>202</v>
      </c>
      <c r="P17" s="12" t="s">
        <v>203</v>
      </c>
    </row>
    <row r="18" spans="1:17" ht="42.75" customHeight="1" x14ac:dyDescent="0.25">
      <c r="B18" s="328"/>
      <c r="C18" s="329"/>
      <c r="D18" s="330"/>
      <c r="E18" s="329"/>
      <c r="F18" s="137"/>
      <c r="G18" s="147"/>
      <c r="H18" s="147"/>
      <c r="I18" s="147"/>
      <c r="J18" s="147"/>
      <c r="K18" s="147"/>
      <c r="L18" s="148"/>
      <c r="O18" s="12" t="s">
        <v>204</v>
      </c>
      <c r="P18" s="12" t="s">
        <v>205</v>
      </c>
    </row>
    <row r="19" spans="1:17" ht="42.75" customHeight="1" x14ac:dyDescent="0.25">
      <c r="B19" s="328"/>
      <c r="C19" s="329"/>
      <c r="D19" s="330"/>
      <c r="E19" s="329"/>
      <c r="F19" s="137"/>
      <c r="G19" s="147"/>
      <c r="H19" s="147"/>
      <c r="I19" s="147"/>
      <c r="J19" s="147"/>
      <c r="K19" s="147"/>
      <c r="L19" s="148"/>
      <c r="O19" s="12" t="s">
        <v>206</v>
      </c>
      <c r="P19" s="12" t="s">
        <v>207</v>
      </c>
    </row>
    <row r="20" spans="1:17" ht="42.75" customHeight="1" x14ac:dyDescent="0.25">
      <c r="B20" s="328"/>
      <c r="C20" s="329"/>
      <c r="D20" s="330"/>
      <c r="E20" s="329"/>
      <c r="F20" s="137"/>
      <c r="G20" s="147"/>
      <c r="H20" s="147"/>
      <c r="I20" s="147"/>
      <c r="J20" s="147"/>
      <c r="K20" s="147"/>
      <c r="L20" s="148"/>
      <c r="O20" s="36"/>
      <c r="P20" s="36"/>
    </row>
    <row r="21" spans="1:17" ht="42.75" customHeight="1" x14ac:dyDescent="0.25">
      <c r="B21" s="328"/>
      <c r="C21" s="329"/>
      <c r="D21" s="330"/>
      <c r="E21" s="329"/>
      <c r="F21" s="137"/>
      <c r="G21" s="147"/>
      <c r="H21" s="147"/>
      <c r="I21" s="147"/>
      <c r="J21" s="147"/>
      <c r="K21" s="147"/>
      <c r="L21" s="148"/>
    </row>
    <row r="22" spans="1:17" ht="42.75" customHeight="1" x14ac:dyDescent="0.25">
      <c r="B22" s="328"/>
      <c r="C22" s="329"/>
      <c r="D22" s="330"/>
      <c r="E22" s="329"/>
      <c r="F22" s="137"/>
      <c r="G22" s="147"/>
      <c r="H22" s="147"/>
      <c r="I22" s="147"/>
      <c r="J22" s="147"/>
      <c r="K22" s="147"/>
      <c r="L22" s="148"/>
    </row>
    <row r="23" spans="1:17" ht="42.75" customHeight="1" x14ac:dyDescent="0.25">
      <c r="B23" s="328"/>
      <c r="C23" s="329"/>
      <c r="D23" s="330"/>
      <c r="E23" s="329"/>
      <c r="F23" s="137"/>
      <c r="G23" s="147"/>
      <c r="H23" s="147"/>
      <c r="I23" s="147"/>
      <c r="J23" s="147"/>
      <c r="K23" s="147"/>
      <c r="L23" s="148"/>
      <c r="O23" s="36"/>
      <c r="P23" s="36"/>
    </row>
    <row r="24" spans="1:17" ht="42.75" customHeight="1" x14ac:dyDescent="0.25">
      <c r="B24" s="328"/>
      <c r="C24" s="329"/>
      <c r="D24" s="330"/>
      <c r="E24" s="329"/>
      <c r="F24" s="137"/>
      <c r="G24" s="147"/>
      <c r="H24" s="147"/>
      <c r="I24" s="147"/>
      <c r="J24" s="147"/>
      <c r="K24" s="147"/>
      <c r="L24" s="148"/>
    </row>
    <row r="25" spans="1:17" ht="42.75" customHeight="1" x14ac:dyDescent="0.25">
      <c r="B25" s="328"/>
      <c r="C25" s="329"/>
      <c r="D25" s="330"/>
      <c r="E25" s="329"/>
      <c r="F25" s="137"/>
      <c r="G25" s="147"/>
      <c r="H25" s="147"/>
      <c r="I25" s="147"/>
      <c r="J25" s="147"/>
      <c r="K25" s="147"/>
      <c r="L25" s="148"/>
    </row>
    <row r="26" spans="1:17" s="14" customFormat="1" ht="42.75" customHeight="1" x14ac:dyDescent="0.25">
      <c r="A26" s="46"/>
      <c r="B26" s="328"/>
      <c r="C26" s="329"/>
      <c r="D26" s="330"/>
      <c r="E26" s="329"/>
      <c r="F26" s="137"/>
      <c r="G26" s="147"/>
      <c r="H26" s="147"/>
      <c r="I26" s="147"/>
      <c r="J26" s="147"/>
      <c r="K26" s="147"/>
      <c r="L26" s="148"/>
      <c r="O26" s="36"/>
      <c r="P26" s="36"/>
      <c r="Q26" s="6"/>
    </row>
    <row r="27" spans="1:17" s="14" customFormat="1" ht="42.75" customHeight="1" x14ac:dyDescent="0.25">
      <c r="A27" s="46"/>
      <c r="B27" s="328"/>
      <c r="C27" s="329"/>
      <c r="D27" s="330"/>
      <c r="E27" s="329"/>
      <c r="F27" s="137"/>
      <c r="G27" s="147"/>
      <c r="H27" s="147"/>
      <c r="I27" s="147"/>
      <c r="J27" s="147"/>
      <c r="K27" s="147"/>
      <c r="L27" s="148"/>
      <c r="O27" s="12"/>
      <c r="P27" s="12"/>
      <c r="Q27" s="6"/>
    </row>
    <row r="28" spans="1:17" s="14" customFormat="1" ht="42.75" customHeight="1" x14ac:dyDescent="0.25">
      <c r="A28" s="46"/>
      <c r="B28" s="328"/>
      <c r="C28" s="329"/>
      <c r="D28" s="330"/>
      <c r="E28" s="329"/>
      <c r="F28" s="137"/>
      <c r="G28" s="147"/>
      <c r="H28" s="147"/>
      <c r="I28" s="147"/>
      <c r="J28" s="147"/>
      <c r="K28" s="147"/>
      <c r="L28" s="148"/>
      <c r="O28" s="12"/>
      <c r="P28" s="12"/>
      <c r="Q28" s="6"/>
    </row>
    <row r="29" spans="1:17" s="14" customFormat="1" ht="42.75" customHeight="1" x14ac:dyDescent="0.25">
      <c r="A29" s="46"/>
      <c r="B29" s="328"/>
      <c r="C29" s="329"/>
      <c r="D29" s="330"/>
      <c r="E29" s="329"/>
      <c r="F29" s="137"/>
      <c r="G29" s="147"/>
      <c r="H29" s="147"/>
      <c r="I29" s="147"/>
      <c r="J29" s="147"/>
      <c r="K29" s="147"/>
      <c r="L29" s="148"/>
      <c r="O29" s="12"/>
      <c r="P29" s="12"/>
      <c r="Q29" s="6"/>
    </row>
    <row r="30" spans="1:17" s="14" customFormat="1" ht="42.75" customHeight="1" x14ac:dyDescent="0.25">
      <c r="A30" s="46"/>
      <c r="B30" s="328"/>
      <c r="C30" s="329"/>
      <c r="D30" s="330"/>
      <c r="E30" s="329"/>
      <c r="F30" s="137"/>
      <c r="G30" s="147"/>
      <c r="H30" s="147"/>
      <c r="I30" s="147"/>
      <c r="J30" s="147"/>
      <c r="K30" s="147"/>
      <c r="L30" s="148"/>
      <c r="O30" s="12"/>
      <c r="P30" s="12"/>
      <c r="Q30" s="6"/>
    </row>
    <row r="31" spans="1:17" s="14" customFormat="1" ht="42.75" customHeight="1" x14ac:dyDescent="0.25">
      <c r="A31" s="46"/>
      <c r="B31" s="328"/>
      <c r="C31" s="329"/>
      <c r="D31" s="330"/>
      <c r="E31" s="329"/>
      <c r="F31" s="137"/>
      <c r="G31" s="147"/>
      <c r="H31" s="147"/>
      <c r="I31" s="147"/>
      <c r="J31" s="147"/>
      <c r="K31" s="147"/>
      <c r="L31" s="148"/>
      <c r="O31" s="12"/>
      <c r="P31" s="12"/>
      <c r="Q31" s="6"/>
    </row>
    <row r="32" spans="1:17" s="14" customFormat="1" ht="42.75" customHeight="1" x14ac:dyDescent="0.25">
      <c r="A32" s="46"/>
      <c r="B32" s="328"/>
      <c r="C32" s="329"/>
      <c r="D32" s="330"/>
      <c r="E32" s="329"/>
      <c r="F32" s="137"/>
      <c r="G32" s="147"/>
      <c r="H32" s="147"/>
      <c r="I32" s="147"/>
      <c r="J32" s="147"/>
      <c r="K32" s="147"/>
      <c r="L32" s="148"/>
      <c r="O32" s="12"/>
      <c r="P32" s="12"/>
      <c r="Q32" s="6"/>
    </row>
    <row r="33" spans="1:17" s="14" customFormat="1" ht="42.75" customHeight="1" x14ac:dyDescent="0.25">
      <c r="A33" s="46"/>
      <c r="B33" s="328"/>
      <c r="C33" s="329"/>
      <c r="D33" s="330"/>
      <c r="E33" s="329"/>
      <c r="F33" s="137"/>
      <c r="G33" s="147"/>
      <c r="H33" s="147"/>
      <c r="I33" s="147"/>
      <c r="J33" s="147"/>
      <c r="K33" s="147"/>
      <c r="L33" s="148"/>
      <c r="O33" s="12"/>
      <c r="P33" s="12"/>
      <c r="Q33" s="6"/>
    </row>
    <row r="34" spans="1:17" s="14" customFormat="1" ht="42.75" customHeight="1" x14ac:dyDescent="0.25">
      <c r="A34" s="46"/>
      <c r="B34" s="328"/>
      <c r="C34" s="329"/>
      <c r="D34" s="330"/>
      <c r="E34" s="329"/>
      <c r="F34" s="137"/>
      <c r="G34" s="147"/>
      <c r="H34" s="147"/>
      <c r="I34" s="147"/>
      <c r="J34" s="147"/>
      <c r="K34" s="147"/>
      <c r="L34" s="148"/>
      <c r="O34" s="12"/>
      <c r="P34" s="12"/>
      <c r="Q34" s="6"/>
    </row>
    <row r="35" spans="1:17" s="14" customFormat="1" ht="42.75" customHeight="1" x14ac:dyDescent="0.25">
      <c r="A35" s="46"/>
      <c r="B35" s="328"/>
      <c r="C35" s="329"/>
      <c r="D35" s="330"/>
      <c r="E35" s="329"/>
      <c r="F35" s="137"/>
      <c r="G35" s="147"/>
      <c r="H35" s="147"/>
      <c r="I35" s="147"/>
      <c r="J35" s="147"/>
      <c r="K35" s="147"/>
      <c r="L35" s="148"/>
      <c r="O35" s="12"/>
      <c r="P35" s="12"/>
      <c r="Q35" s="6"/>
    </row>
    <row r="36" spans="1:17" s="14" customFormat="1" ht="42.75" customHeight="1" x14ac:dyDescent="0.25">
      <c r="A36" s="46"/>
      <c r="B36" s="328"/>
      <c r="C36" s="329"/>
      <c r="D36" s="330"/>
      <c r="E36" s="329"/>
      <c r="F36" s="137"/>
      <c r="G36" s="147"/>
      <c r="H36" s="147"/>
      <c r="I36" s="147"/>
      <c r="J36" s="147"/>
      <c r="K36" s="147"/>
      <c r="L36" s="148"/>
      <c r="O36" s="12"/>
      <c r="P36" s="12"/>
      <c r="Q36" s="6"/>
    </row>
    <row r="37" spans="1:17" s="14" customFormat="1" ht="42.75" customHeight="1" x14ac:dyDescent="0.25">
      <c r="A37" s="46"/>
      <c r="B37" s="328"/>
      <c r="C37" s="329"/>
      <c r="D37" s="330"/>
      <c r="E37" s="329"/>
      <c r="F37" s="137"/>
      <c r="G37" s="147"/>
      <c r="H37" s="147"/>
      <c r="I37" s="147"/>
      <c r="J37" s="147"/>
      <c r="K37" s="147"/>
      <c r="L37" s="148"/>
      <c r="O37" s="12"/>
      <c r="P37" s="12"/>
      <c r="Q37" s="6"/>
    </row>
    <row r="38" spans="1:17" ht="42.75" customHeight="1" x14ac:dyDescent="0.25">
      <c r="B38" s="328"/>
      <c r="C38" s="329"/>
      <c r="D38" s="330"/>
      <c r="E38" s="329"/>
      <c r="F38" s="137"/>
      <c r="G38" s="147"/>
      <c r="H38" s="147"/>
      <c r="I38" s="147"/>
      <c r="J38" s="147"/>
      <c r="K38" s="147"/>
      <c r="L38" s="148"/>
    </row>
    <row r="39" spans="1:17" ht="42.75" customHeight="1" x14ac:dyDescent="0.25">
      <c r="B39" s="328"/>
      <c r="C39" s="329"/>
      <c r="D39" s="330"/>
      <c r="E39" s="329"/>
      <c r="F39" s="137"/>
      <c r="G39" s="147"/>
      <c r="H39" s="147"/>
      <c r="I39" s="147"/>
      <c r="J39" s="147"/>
      <c r="K39" s="147"/>
      <c r="L39" s="148"/>
    </row>
    <row r="40" spans="1:17" ht="42.75" customHeight="1" x14ac:dyDescent="0.25">
      <c r="B40" s="328"/>
      <c r="C40" s="329"/>
      <c r="D40" s="330"/>
      <c r="E40" s="329"/>
      <c r="F40" s="137"/>
      <c r="G40" s="147"/>
      <c r="H40" s="147"/>
      <c r="I40" s="147"/>
      <c r="J40" s="147"/>
      <c r="K40" s="147"/>
      <c r="L40" s="148"/>
    </row>
    <row r="41" spans="1:17" ht="42.75" customHeight="1" x14ac:dyDescent="0.25">
      <c r="B41" s="328"/>
      <c r="C41" s="329"/>
      <c r="D41" s="330"/>
      <c r="E41" s="329"/>
      <c r="F41" s="137"/>
      <c r="G41" s="147"/>
      <c r="H41" s="147"/>
      <c r="I41" s="147"/>
      <c r="J41" s="147"/>
      <c r="K41" s="147"/>
      <c r="L41" s="148"/>
    </row>
  </sheetData>
  <sheetProtection algorithmName="SHA-512" hashValue="AtKUYZof+zCwBTXWyM9ureeB7hTWehKjuW75tBv/S9TfRnK4zNdH21c3YysTXj63Retp9cc8dyd7Q4jrkjIKuw==" saltValue="f4d5pDFmCoSOkKz79QyUsA==" spinCount="100000" sheet="1" objects="1" scenarios="1" selectLockedCells="1"/>
  <mergeCells count="63">
    <mergeCell ref="B11:L11"/>
    <mergeCell ref="B4:L4"/>
    <mergeCell ref="B5:L5"/>
    <mergeCell ref="B6:L6"/>
    <mergeCell ref="B8:L8"/>
    <mergeCell ref="B10:L10"/>
    <mergeCell ref="B12:L12"/>
    <mergeCell ref="B14:C16"/>
    <mergeCell ref="D14:E16"/>
    <mergeCell ref="F14:F16"/>
    <mergeCell ref="G14:H15"/>
    <mergeCell ref="I14:J15"/>
    <mergeCell ref="K14:L15"/>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41:C41"/>
    <mergeCell ref="D41:E41"/>
    <mergeCell ref="B38:C38"/>
    <mergeCell ref="D38:E38"/>
    <mergeCell ref="B39:C39"/>
    <mergeCell ref="D39:E39"/>
    <mergeCell ref="B40:C40"/>
    <mergeCell ref="D40:E40"/>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140625" style="71" customWidth="1"/>
    <col min="3" max="3" width="5.85546875" style="71" customWidth="1"/>
    <col min="4" max="4" width="18.5703125" style="71" customWidth="1"/>
    <col min="5" max="12" width="15.42578125" style="71" customWidth="1"/>
    <col min="13" max="13" width="6.42578125" style="76" customWidth="1"/>
    <col min="14" max="14" width="11.85546875" style="76" customWidth="1"/>
    <col min="15" max="15" width="22.5703125" style="76" hidden="1" customWidth="1"/>
    <col min="16" max="16" width="24.7109375" style="76" hidden="1" customWidth="1"/>
    <col min="17" max="17" width="11.85546875" style="76" customWidth="1"/>
    <col min="18" max="16384" width="9.42578125" style="76"/>
  </cols>
  <sheetData>
    <row r="1" spans="1:16" ht="14.25" customHeight="1" x14ac:dyDescent="0.25">
      <c r="O1" s="150" t="s">
        <v>294</v>
      </c>
      <c r="P1" s="150" t="s">
        <v>294</v>
      </c>
    </row>
    <row r="2" spans="1:16" x14ac:dyDescent="0.25">
      <c r="B2" s="10" t="s">
        <v>0</v>
      </c>
      <c r="C2" s="10"/>
      <c r="D2" s="10"/>
      <c r="O2" s="9" t="s">
        <v>61</v>
      </c>
      <c r="P2" s="9" t="s">
        <v>73</v>
      </c>
    </row>
    <row r="3" spans="1:16" x14ac:dyDescent="0.25">
      <c r="B3" s="2"/>
      <c r="C3" s="2"/>
      <c r="D3" s="2"/>
      <c r="O3" s="5"/>
      <c r="P3" s="5"/>
    </row>
    <row r="4" spans="1:16" s="5" customFormat="1" x14ac:dyDescent="0.25">
      <c r="A4" s="11"/>
      <c r="B4" s="266" t="str">
        <f>Info!B4</f>
        <v>FOREIGN PRODUCERS' QUESTIONNAIRE</v>
      </c>
      <c r="C4" s="267"/>
      <c r="D4" s="267"/>
      <c r="E4" s="267"/>
      <c r="F4" s="267"/>
      <c r="G4" s="267"/>
      <c r="H4" s="267"/>
      <c r="I4" s="267"/>
      <c r="J4" s="267"/>
      <c r="K4" s="267"/>
      <c r="L4" s="268"/>
      <c r="M4" s="7"/>
      <c r="N4" s="7"/>
      <c r="O4" s="6"/>
      <c r="P4" s="6"/>
    </row>
    <row r="5" spans="1:16" s="5" customFormat="1" x14ac:dyDescent="0.25">
      <c r="A5" s="11"/>
      <c r="B5" s="269" t="str">
        <f>Info!B5</f>
        <v>RR-2025-005</v>
      </c>
      <c r="C5" s="270"/>
      <c r="D5" s="270"/>
      <c r="E5" s="270"/>
      <c r="F5" s="270"/>
      <c r="G5" s="270"/>
      <c r="H5" s="270"/>
      <c r="I5" s="270"/>
      <c r="J5" s="270"/>
      <c r="K5" s="270"/>
      <c r="L5" s="271"/>
      <c r="M5" s="7"/>
      <c r="N5" s="7"/>
      <c r="O5" s="6"/>
      <c r="P5" s="6"/>
    </row>
    <row r="6" spans="1:16" s="6" customFormat="1" ht="14.1" customHeight="1" x14ac:dyDescent="0.25">
      <c r="A6" s="11"/>
      <c r="B6" s="272" t="str">
        <f>Info!B6</f>
        <v>OCTG I</v>
      </c>
      <c r="C6" s="273"/>
      <c r="D6" s="273"/>
      <c r="E6" s="273"/>
      <c r="F6" s="273"/>
      <c r="G6" s="273"/>
      <c r="H6" s="273"/>
      <c r="I6" s="273"/>
      <c r="J6" s="273"/>
      <c r="K6" s="273"/>
      <c r="L6" s="274"/>
      <c r="O6" s="12"/>
      <c r="P6" s="12"/>
    </row>
    <row r="7" spans="1:16" s="6" customFormat="1" x14ac:dyDescent="0.25">
      <c r="A7" s="11"/>
      <c r="B7" s="13"/>
      <c r="C7" s="13"/>
      <c r="D7" s="13"/>
      <c r="E7" s="14"/>
      <c r="F7" s="14"/>
      <c r="G7" s="14"/>
      <c r="H7" s="14"/>
      <c r="I7" s="14"/>
      <c r="J7" s="14"/>
      <c r="K7" s="14"/>
      <c r="L7" s="14"/>
      <c r="O7" s="12"/>
      <c r="P7" s="12"/>
    </row>
    <row r="8" spans="1:16" x14ac:dyDescent="0.25">
      <c r="B8" s="201" t="str">
        <f>UPPER(IF(Intro!$G$21="English",O8,P8))</f>
        <v>PUBLIC COMMENTS</v>
      </c>
      <c r="C8" s="202"/>
      <c r="D8" s="202"/>
      <c r="E8" s="202"/>
      <c r="F8" s="202"/>
      <c r="G8" s="202"/>
      <c r="H8" s="202"/>
      <c r="I8" s="202"/>
      <c r="J8" s="202"/>
      <c r="K8" s="202"/>
      <c r="L8" s="203"/>
      <c r="O8" s="76" t="s">
        <v>51</v>
      </c>
      <c r="P8" s="76" t="s">
        <v>52</v>
      </c>
    </row>
    <row r="9" spans="1:16" x14ac:dyDescent="0.25">
      <c r="B9" s="15"/>
      <c r="C9" s="16"/>
      <c r="D9" s="16"/>
      <c r="E9" s="17"/>
      <c r="F9" s="17"/>
      <c r="G9" s="17"/>
      <c r="H9" s="17"/>
      <c r="I9" s="17"/>
      <c r="J9" s="17"/>
      <c r="K9" s="17"/>
      <c r="L9" s="18"/>
    </row>
    <row r="10" spans="1:16" x14ac:dyDescent="0.25">
      <c r="B10" s="190" t="str">
        <f>IF(Intro!$G$21="English",O10,P10)</f>
        <v>Should your firm wish to add any comments related to its responses, submit them here. Be sure to indicate the question number being commented on.</v>
      </c>
      <c r="C10" s="191"/>
      <c r="D10" s="191"/>
      <c r="E10" s="191"/>
      <c r="F10" s="191"/>
      <c r="G10" s="191"/>
      <c r="H10" s="191"/>
      <c r="I10" s="191"/>
      <c r="J10" s="191"/>
      <c r="K10" s="191"/>
      <c r="L10" s="192"/>
      <c r="O10" s="72" t="s">
        <v>53</v>
      </c>
      <c r="P10" s="76" t="s">
        <v>150</v>
      </c>
    </row>
    <row r="11" spans="1:16" x14ac:dyDescent="0.25">
      <c r="B11" s="68"/>
      <c r="C11" s="16"/>
      <c r="D11" s="16"/>
      <c r="E11" s="17"/>
      <c r="F11" s="17"/>
      <c r="G11" s="17"/>
      <c r="H11" s="17"/>
      <c r="I11" s="17"/>
      <c r="J11" s="17"/>
      <c r="K11" s="17"/>
      <c r="L11" s="18"/>
      <c r="O11" s="129" t="s">
        <v>289</v>
      </c>
      <c r="P11" s="129" t="s">
        <v>290</v>
      </c>
    </row>
    <row r="12" spans="1:16" x14ac:dyDescent="0.25">
      <c r="B12" s="68"/>
      <c r="C12" s="16"/>
      <c r="D12" s="50" t="str">
        <f>IF(Intro!$G$21="English",O11,P11)</f>
        <v>Tab and Question</v>
      </c>
      <c r="E12" s="355" t="str">
        <f>IF(Intro!$G$21="English",O12,P12)</f>
        <v>Comments</v>
      </c>
      <c r="F12" s="355"/>
      <c r="G12" s="355"/>
      <c r="H12" s="355"/>
      <c r="I12" s="355"/>
      <c r="J12" s="355"/>
      <c r="K12" s="355"/>
      <c r="L12" s="356"/>
      <c r="O12" s="72" t="s">
        <v>87</v>
      </c>
      <c r="P12" s="76" t="s">
        <v>88</v>
      </c>
    </row>
    <row r="13" spans="1:16" x14ac:dyDescent="0.25">
      <c r="B13" s="345" t="str">
        <f>IF(Intro!$G$21="English",O13,P13)</f>
        <v>Comment 1</v>
      </c>
      <c r="C13" s="346"/>
      <c r="D13" s="349"/>
      <c r="E13" s="351"/>
      <c r="F13" s="351"/>
      <c r="G13" s="351"/>
      <c r="H13" s="351"/>
      <c r="I13" s="351"/>
      <c r="J13" s="351"/>
      <c r="K13" s="351"/>
      <c r="L13" s="352"/>
      <c r="O13" s="72" t="s">
        <v>89</v>
      </c>
      <c r="P13" s="76" t="s">
        <v>90</v>
      </c>
    </row>
    <row r="14" spans="1:16" x14ac:dyDescent="0.25">
      <c r="B14" s="345"/>
      <c r="C14" s="346"/>
      <c r="D14" s="349"/>
      <c r="E14" s="351"/>
      <c r="F14" s="351"/>
      <c r="G14" s="351"/>
      <c r="H14" s="351"/>
      <c r="I14" s="351"/>
      <c r="J14" s="351"/>
      <c r="K14" s="351"/>
      <c r="L14" s="352"/>
      <c r="O14" s="72"/>
    </row>
    <row r="15" spans="1:16" x14ac:dyDescent="0.25">
      <c r="B15" s="345"/>
      <c r="C15" s="346"/>
      <c r="D15" s="349"/>
      <c r="E15" s="351"/>
      <c r="F15" s="351"/>
      <c r="G15" s="351"/>
      <c r="H15" s="351"/>
      <c r="I15" s="351"/>
      <c r="J15" s="351"/>
      <c r="K15" s="351"/>
      <c r="L15" s="352"/>
      <c r="O15" s="72"/>
    </row>
    <row r="16" spans="1:16" s="121" customFormat="1" x14ac:dyDescent="0.25">
      <c r="A16" s="8"/>
      <c r="B16" s="345"/>
      <c r="C16" s="346"/>
      <c r="D16" s="349"/>
      <c r="E16" s="351"/>
      <c r="F16" s="351"/>
      <c r="G16" s="351"/>
      <c r="H16" s="351"/>
      <c r="I16" s="351"/>
      <c r="J16" s="351"/>
      <c r="K16" s="351"/>
      <c r="L16" s="352"/>
      <c r="O16" s="122"/>
    </row>
    <row r="17" spans="1:16" s="121" customFormat="1" x14ac:dyDescent="0.25">
      <c r="A17" s="8"/>
      <c r="B17" s="345"/>
      <c r="C17" s="346"/>
      <c r="D17" s="349"/>
      <c r="E17" s="351"/>
      <c r="F17" s="351"/>
      <c r="G17" s="351"/>
      <c r="H17" s="351"/>
      <c r="I17" s="351"/>
      <c r="J17" s="351"/>
      <c r="K17" s="351"/>
      <c r="L17" s="352"/>
      <c r="O17" s="122"/>
    </row>
    <row r="18" spans="1:16" x14ac:dyDescent="0.25">
      <c r="B18" s="345"/>
      <c r="C18" s="346"/>
      <c r="D18" s="349"/>
      <c r="E18" s="351"/>
      <c r="F18" s="351"/>
      <c r="G18" s="351"/>
      <c r="H18" s="351"/>
      <c r="I18" s="351"/>
      <c r="J18" s="351"/>
      <c r="K18" s="351"/>
      <c r="L18" s="352"/>
      <c r="O18" s="72"/>
    </row>
    <row r="19" spans="1:16" x14ac:dyDescent="0.25">
      <c r="B19" s="345"/>
      <c r="C19" s="346"/>
      <c r="D19" s="349"/>
      <c r="E19" s="351"/>
      <c r="F19" s="351"/>
      <c r="G19" s="351"/>
      <c r="H19" s="351"/>
      <c r="I19" s="351"/>
      <c r="J19" s="351"/>
      <c r="K19" s="351"/>
      <c r="L19" s="352"/>
      <c r="O19" s="72"/>
    </row>
    <row r="20" spans="1:16" x14ac:dyDescent="0.25">
      <c r="B20" s="345"/>
      <c r="C20" s="346"/>
      <c r="D20" s="349"/>
      <c r="E20" s="351"/>
      <c r="F20" s="351"/>
      <c r="G20" s="351"/>
      <c r="H20" s="351"/>
      <c r="I20" s="351"/>
      <c r="J20" s="351"/>
      <c r="K20" s="351"/>
      <c r="L20" s="352"/>
      <c r="O20" s="72"/>
    </row>
    <row r="21" spans="1:16" x14ac:dyDescent="0.25">
      <c r="B21" s="345"/>
      <c r="C21" s="346"/>
      <c r="D21" s="349"/>
      <c r="E21" s="351"/>
      <c r="F21" s="351"/>
      <c r="G21" s="351"/>
      <c r="H21" s="351"/>
      <c r="I21" s="351"/>
      <c r="J21" s="351"/>
      <c r="K21" s="351"/>
      <c r="L21" s="352"/>
      <c r="O21" s="72"/>
    </row>
    <row r="22" spans="1:16" x14ac:dyDescent="0.25">
      <c r="B22" s="345"/>
      <c r="C22" s="346"/>
      <c r="D22" s="349"/>
      <c r="E22" s="351"/>
      <c r="F22" s="351"/>
      <c r="G22" s="351"/>
      <c r="H22" s="351"/>
      <c r="I22" s="351"/>
      <c r="J22" s="351"/>
      <c r="K22" s="351"/>
      <c r="L22" s="352"/>
      <c r="O22" s="72"/>
    </row>
    <row r="23" spans="1:16" x14ac:dyDescent="0.25">
      <c r="B23" s="345" t="str">
        <f>IF(Intro!$G$21="English",O23,P23)</f>
        <v>Comment 2</v>
      </c>
      <c r="C23" s="346"/>
      <c r="D23" s="349"/>
      <c r="E23" s="351"/>
      <c r="F23" s="351"/>
      <c r="G23" s="351"/>
      <c r="H23" s="351"/>
      <c r="I23" s="351"/>
      <c r="J23" s="351"/>
      <c r="K23" s="351"/>
      <c r="L23" s="352"/>
      <c r="O23" s="72" t="s">
        <v>91</v>
      </c>
      <c r="P23" s="76" t="s">
        <v>92</v>
      </c>
    </row>
    <row r="24" spans="1:16" x14ac:dyDescent="0.25">
      <c r="B24" s="345"/>
      <c r="C24" s="346"/>
      <c r="D24" s="349"/>
      <c r="E24" s="351"/>
      <c r="F24" s="351"/>
      <c r="G24" s="351"/>
      <c r="H24" s="351"/>
      <c r="I24" s="351"/>
      <c r="J24" s="351"/>
      <c r="K24" s="351"/>
      <c r="L24" s="352"/>
    </row>
    <row r="25" spans="1:16" x14ac:dyDescent="0.25">
      <c r="B25" s="345"/>
      <c r="C25" s="346"/>
      <c r="D25" s="349"/>
      <c r="E25" s="351"/>
      <c r="F25" s="351"/>
      <c r="G25" s="351"/>
      <c r="H25" s="351"/>
      <c r="I25" s="351"/>
      <c r="J25" s="351"/>
      <c r="K25" s="351"/>
      <c r="L25" s="352"/>
    </row>
    <row r="26" spans="1:16" s="121" customFormat="1" x14ac:dyDescent="0.25">
      <c r="A26" s="8"/>
      <c r="B26" s="345"/>
      <c r="C26" s="346"/>
      <c r="D26" s="349"/>
      <c r="E26" s="351"/>
      <c r="F26" s="351"/>
      <c r="G26" s="351"/>
      <c r="H26" s="351"/>
      <c r="I26" s="351"/>
      <c r="J26" s="351"/>
      <c r="K26" s="351"/>
      <c r="L26" s="352"/>
      <c r="O26" s="122"/>
    </row>
    <row r="27" spans="1:16" s="121" customFormat="1" x14ac:dyDescent="0.25">
      <c r="A27" s="8"/>
      <c r="B27" s="345"/>
      <c r="C27" s="346"/>
      <c r="D27" s="349"/>
      <c r="E27" s="351"/>
      <c r="F27" s="351"/>
      <c r="G27" s="351"/>
      <c r="H27" s="351"/>
      <c r="I27" s="351"/>
      <c r="J27" s="351"/>
      <c r="K27" s="351"/>
      <c r="L27" s="352"/>
      <c r="O27" s="122"/>
    </row>
    <row r="28" spans="1:16" x14ac:dyDescent="0.25">
      <c r="B28" s="345"/>
      <c r="C28" s="346"/>
      <c r="D28" s="349"/>
      <c r="E28" s="351"/>
      <c r="F28" s="351"/>
      <c r="G28" s="351"/>
      <c r="H28" s="351"/>
      <c r="I28" s="351"/>
      <c r="J28" s="351"/>
      <c r="K28" s="351"/>
      <c r="L28" s="352"/>
    </row>
    <row r="29" spans="1:16" s="27" customFormat="1" x14ac:dyDescent="0.25">
      <c r="A29" s="94"/>
      <c r="B29" s="345"/>
      <c r="C29" s="346"/>
      <c r="D29" s="349"/>
      <c r="E29" s="351"/>
      <c r="F29" s="351"/>
      <c r="G29" s="351"/>
      <c r="H29" s="351"/>
      <c r="I29" s="351"/>
      <c r="J29" s="351"/>
      <c r="K29" s="351"/>
      <c r="L29" s="352"/>
      <c r="N29" s="26"/>
    </row>
    <row r="30" spans="1:16" x14ac:dyDescent="0.25">
      <c r="B30" s="345"/>
      <c r="C30" s="346"/>
      <c r="D30" s="349"/>
      <c r="E30" s="351"/>
      <c r="F30" s="351"/>
      <c r="G30" s="351"/>
      <c r="H30" s="351"/>
      <c r="I30" s="351"/>
      <c r="J30" s="351"/>
      <c r="K30" s="351"/>
      <c r="L30" s="352"/>
    </row>
    <row r="31" spans="1:16" x14ac:dyDescent="0.25">
      <c r="B31" s="345"/>
      <c r="C31" s="346"/>
      <c r="D31" s="349"/>
      <c r="E31" s="351"/>
      <c r="F31" s="351"/>
      <c r="G31" s="351"/>
      <c r="H31" s="351"/>
      <c r="I31" s="351"/>
      <c r="J31" s="351"/>
      <c r="K31" s="351"/>
      <c r="L31" s="352"/>
    </row>
    <row r="32" spans="1:16" x14ac:dyDescent="0.25">
      <c r="B32" s="345"/>
      <c r="C32" s="346"/>
      <c r="D32" s="349"/>
      <c r="E32" s="351"/>
      <c r="F32" s="351"/>
      <c r="G32" s="351"/>
      <c r="H32" s="351"/>
      <c r="I32" s="351"/>
      <c r="J32" s="351"/>
      <c r="K32" s="351"/>
      <c r="L32" s="352"/>
    </row>
    <row r="33" spans="1:16" x14ac:dyDescent="0.25">
      <c r="B33" s="345" t="str">
        <f>IF(Intro!$G$21="English",O33,P33)</f>
        <v>Comment 3</v>
      </c>
      <c r="C33" s="346"/>
      <c r="D33" s="349"/>
      <c r="E33" s="351"/>
      <c r="F33" s="351"/>
      <c r="G33" s="351"/>
      <c r="H33" s="351"/>
      <c r="I33" s="351"/>
      <c r="J33" s="351"/>
      <c r="K33" s="351"/>
      <c r="L33" s="352"/>
      <c r="O33" s="72" t="s">
        <v>93</v>
      </c>
      <c r="P33" s="76" t="s">
        <v>94</v>
      </c>
    </row>
    <row r="34" spans="1:16" x14ac:dyDescent="0.25">
      <c r="B34" s="345"/>
      <c r="C34" s="346"/>
      <c r="D34" s="349"/>
      <c r="E34" s="351"/>
      <c r="F34" s="351"/>
      <c r="G34" s="351"/>
      <c r="H34" s="351"/>
      <c r="I34" s="351"/>
      <c r="J34" s="351"/>
      <c r="K34" s="351"/>
      <c r="L34" s="352"/>
    </row>
    <row r="35" spans="1:16" x14ac:dyDescent="0.25">
      <c r="B35" s="345"/>
      <c r="C35" s="346"/>
      <c r="D35" s="349"/>
      <c r="E35" s="351"/>
      <c r="F35" s="351"/>
      <c r="G35" s="351"/>
      <c r="H35" s="351"/>
      <c r="I35" s="351"/>
      <c r="J35" s="351"/>
      <c r="K35" s="351"/>
      <c r="L35" s="352"/>
    </row>
    <row r="36" spans="1:16" x14ac:dyDescent="0.25">
      <c r="B36" s="345"/>
      <c r="C36" s="346"/>
      <c r="D36" s="349"/>
      <c r="E36" s="351"/>
      <c r="F36" s="351"/>
      <c r="G36" s="351"/>
      <c r="H36" s="351"/>
      <c r="I36" s="351"/>
      <c r="J36" s="351"/>
      <c r="K36" s="351"/>
      <c r="L36" s="352"/>
    </row>
    <row r="37" spans="1:16" s="121" customFormat="1" x14ac:dyDescent="0.25">
      <c r="A37" s="8"/>
      <c r="B37" s="345"/>
      <c r="C37" s="346"/>
      <c r="D37" s="349"/>
      <c r="E37" s="351"/>
      <c r="F37" s="351"/>
      <c r="G37" s="351"/>
      <c r="H37" s="351"/>
      <c r="I37" s="351"/>
      <c r="J37" s="351"/>
      <c r="K37" s="351"/>
      <c r="L37" s="352"/>
      <c r="O37" s="122"/>
    </row>
    <row r="38" spans="1:16" s="121" customFormat="1" x14ac:dyDescent="0.25">
      <c r="A38" s="8"/>
      <c r="B38" s="345"/>
      <c r="C38" s="346"/>
      <c r="D38" s="349"/>
      <c r="E38" s="351"/>
      <c r="F38" s="351"/>
      <c r="G38" s="351"/>
      <c r="H38" s="351"/>
      <c r="I38" s="351"/>
      <c r="J38" s="351"/>
      <c r="K38" s="351"/>
      <c r="L38" s="352"/>
      <c r="O38" s="122"/>
    </row>
    <row r="39" spans="1:16" x14ac:dyDescent="0.25">
      <c r="B39" s="345"/>
      <c r="C39" s="346"/>
      <c r="D39" s="349"/>
      <c r="E39" s="351"/>
      <c r="F39" s="351"/>
      <c r="G39" s="351"/>
      <c r="H39" s="351"/>
      <c r="I39" s="351"/>
      <c r="J39" s="351"/>
      <c r="K39" s="351"/>
      <c r="L39" s="352"/>
    </row>
    <row r="40" spans="1:16" x14ac:dyDescent="0.25">
      <c r="B40" s="345"/>
      <c r="C40" s="346"/>
      <c r="D40" s="349"/>
      <c r="E40" s="351"/>
      <c r="F40" s="351"/>
      <c r="G40" s="351"/>
      <c r="H40" s="351"/>
      <c r="I40" s="351"/>
      <c r="J40" s="351"/>
      <c r="K40" s="351"/>
      <c r="L40" s="352"/>
    </row>
    <row r="41" spans="1:16" x14ac:dyDescent="0.25">
      <c r="B41" s="345"/>
      <c r="C41" s="346"/>
      <c r="D41" s="349"/>
      <c r="E41" s="351"/>
      <c r="F41" s="351"/>
      <c r="G41" s="351"/>
      <c r="H41" s="351"/>
      <c r="I41" s="351"/>
      <c r="J41" s="351"/>
      <c r="K41" s="351"/>
      <c r="L41" s="352"/>
    </row>
    <row r="42" spans="1:16" x14ac:dyDescent="0.25">
      <c r="B42" s="345"/>
      <c r="C42" s="346"/>
      <c r="D42" s="349"/>
      <c r="E42" s="351"/>
      <c r="F42" s="351"/>
      <c r="G42" s="351"/>
      <c r="H42" s="351"/>
      <c r="I42" s="351"/>
      <c r="J42" s="351"/>
      <c r="K42" s="351"/>
      <c r="L42" s="352"/>
    </row>
    <row r="43" spans="1:16" x14ac:dyDescent="0.25">
      <c r="B43" s="345" t="str">
        <f>IF(Intro!$G$21="English",O43,P43)</f>
        <v>Comment 4</v>
      </c>
      <c r="C43" s="346"/>
      <c r="D43" s="349"/>
      <c r="E43" s="351"/>
      <c r="F43" s="351"/>
      <c r="G43" s="351"/>
      <c r="H43" s="351"/>
      <c r="I43" s="351"/>
      <c r="J43" s="351"/>
      <c r="K43" s="351"/>
      <c r="L43" s="352"/>
      <c r="O43" s="72" t="s">
        <v>95</v>
      </c>
      <c r="P43" s="76" t="s">
        <v>96</v>
      </c>
    </row>
    <row r="44" spans="1:16" x14ac:dyDescent="0.25">
      <c r="B44" s="345"/>
      <c r="C44" s="346"/>
      <c r="D44" s="349"/>
      <c r="E44" s="351"/>
      <c r="F44" s="351"/>
      <c r="G44" s="351"/>
      <c r="H44" s="351"/>
      <c r="I44" s="351"/>
      <c r="J44" s="351"/>
      <c r="K44" s="351"/>
      <c r="L44" s="352"/>
    </row>
    <row r="45" spans="1:16" x14ac:dyDescent="0.25">
      <c r="B45" s="345"/>
      <c r="C45" s="346"/>
      <c r="D45" s="349"/>
      <c r="E45" s="351"/>
      <c r="F45" s="351"/>
      <c r="G45" s="351"/>
      <c r="H45" s="351"/>
      <c r="I45" s="351"/>
      <c r="J45" s="351"/>
      <c r="K45" s="351"/>
      <c r="L45" s="352"/>
    </row>
    <row r="46" spans="1:16" s="121" customFormat="1" x14ac:dyDescent="0.25">
      <c r="A46" s="8"/>
      <c r="B46" s="345"/>
      <c r="C46" s="346"/>
      <c r="D46" s="349"/>
      <c r="E46" s="351"/>
      <c r="F46" s="351"/>
      <c r="G46" s="351"/>
      <c r="H46" s="351"/>
      <c r="I46" s="351"/>
      <c r="J46" s="351"/>
      <c r="K46" s="351"/>
      <c r="L46" s="352"/>
      <c r="O46" s="122"/>
    </row>
    <row r="47" spans="1:16" s="121" customFormat="1" x14ac:dyDescent="0.25">
      <c r="A47" s="8"/>
      <c r="B47" s="345"/>
      <c r="C47" s="346"/>
      <c r="D47" s="349"/>
      <c r="E47" s="351"/>
      <c r="F47" s="351"/>
      <c r="G47" s="351"/>
      <c r="H47" s="351"/>
      <c r="I47" s="351"/>
      <c r="J47" s="351"/>
      <c r="K47" s="351"/>
      <c r="L47" s="352"/>
      <c r="O47" s="122"/>
    </row>
    <row r="48" spans="1:16" x14ac:dyDescent="0.25">
      <c r="B48" s="345"/>
      <c r="C48" s="346"/>
      <c r="D48" s="349"/>
      <c r="E48" s="351"/>
      <c r="F48" s="351"/>
      <c r="G48" s="351"/>
      <c r="H48" s="351"/>
      <c r="I48" s="351"/>
      <c r="J48" s="351"/>
      <c r="K48" s="351"/>
      <c r="L48" s="352"/>
    </row>
    <row r="49" spans="1:16" x14ac:dyDescent="0.25">
      <c r="B49" s="345"/>
      <c r="C49" s="346"/>
      <c r="D49" s="349"/>
      <c r="E49" s="351"/>
      <c r="F49" s="351"/>
      <c r="G49" s="351"/>
      <c r="H49" s="351"/>
      <c r="I49" s="351"/>
      <c r="J49" s="351"/>
      <c r="K49" s="351"/>
      <c r="L49" s="352"/>
    </row>
    <row r="50" spans="1:16" x14ac:dyDescent="0.25">
      <c r="B50" s="345"/>
      <c r="C50" s="346"/>
      <c r="D50" s="349"/>
      <c r="E50" s="351"/>
      <c r="F50" s="351"/>
      <c r="G50" s="351"/>
      <c r="H50" s="351"/>
      <c r="I50" s="351"/>
      <c r="J50" s="351"/>
      <c r="K50" s="351"/>
      <c r="L50" s="352"/>
    </row>
    <row r="51" spans="1:16" x14ac:dyDescent="0.25">
      <c r="B51" s="345"/>
      <c r="C51" s="346"/>
      <c r="D51" s="349"/>
      <c r="E51" s="351"/>
      <c r="F51" s="351"/>
      <c r="G51" s="351"/>
      <c r="H51" s="351"/>
      <c r="I51" s="351"/>
      <c r="J51" s="351"/>
      <c r="K51" s="351"/>
      <c r="L51" s="352"/>
    </row>
    <row r="52" spans="1:16" x14ac:dyDescent="0.25">
      <c r="B52" s="345"/>
      <c r="C52" s="346"/>
      <c r="D52" s="349"/>
      <c r="E52" s="351"/>
      <c r="F52" s="351"/>
      <c r="G52" s="351"/>
      <c r="H52" s="351"/>
      <c r="I52" s="351"/>
      <c r="J52" s="351"/>
      <c r="K52" s="351"/>
      <c r="L52" s="352"/>
    </row>
    <row r="53" spans="1:16" x14ac:dyDescent="0.25">
      <c r="B53" s="345" t="str">
        <f>IF(Intro!$G$21="English",O53,P53)</f>
        <v>Comment 5</v>
      </c>
      <c r="C53" s="346"/>
      <c r="D53" s="349"/>
      <c r="E53" s="351"/>
      <c r="F53" s="351"/>
      <c r="G53" s="351"/>
      <c r="H53" s="351"/>
      <c r="I53" s="351"/>
      <c r="J53" s="351"/>
      <c r="K53" s="351"/>
      <c r="L53" s="352"/>
      <c r="O53" s="72" t="s">
        <v>97</v>
      </c>
      <c r="P53" s="76" t="s">
        <v>98</v>
      </c>
    </row>
    <row r="54" spans="1:16" x14ac:dyDescent="0.25">
      <c r="B54" s="345"/>
      <c r="C54" s="346"/>
      <c r="D54" s="349"/>
      <c r="E54" s="351"/>
      <c r="F54" s="351"/>
      <c r="G54" s="351"/>
      <c r="H54" s="351"/>
      <c r="I54" s="351"/>
      <c r="J54" s="351"/>
      <c r="K54" s="351"/>
      <c r="L54" s="352"/>
    </row>
    <row r="55" spans="1:16" x14ac:dyDescent="0.25">
      <c r="B55" s="345"/>
      <c r="C55" s="346"/>
      <c r="D55" s="349"/>
      <c r="E55" s="351"/>
      <c r="F55" s="351"/>
      <c r="G55" s="351"/>
      <c r="H55" s="351"/>
      <c r="I55" s="351"/>
      <c r="J55" s="351"/>
      <c r="K55" s="351"/>
      <c r="L55" s="352"/>
    </row>
    <row r="56" spans="1:16" s="121" customFormat="1" x14ac:dyDescent="0.25">
      <c r="A56" s="8"/>
      <c r="B56" s="345"/>
      <c r="C56" s="346"/>
      <c r="D56" s="349"/>
      <c r="E56" s="351"/>
      <c r="F56" s="351"/>
      <c r="G56" s="351"/>
      <c r="H56" s="351"/>
      <c r="I56" s="351"/>
      <c r="J56" s="351"/>
      <c r="K56" s="351"/>
      <c r="L56" s="352"/>
      <c r="O56" s="122"/>
    </row>
    <row r="57" spans="1:16" s="121" customFormat="1" x14ac:dyDescent="0.25">
      <c r="A57" s="8"/>
      <c r="B57" s="345"/>
      <c r="C57" s="346"/>
      <c r="D57" s="349"/>
      <c r="E57" s="351"/>
      <c r="F57" s="351"/>
      <c r="G57" s="351"/>
      <c r="H57" s="351"/>
      <c r="I57" s="351"/>
      <c r="J57" s="351"/>
      <c r="K57" s="351"/>
      <c r="L57" s="352"/>
      <c r="O57" s="122"/>
    </row>
    <row r="58" spans="1:16" x14ac:dyDescent="0.25">
      <c r="B58" s="345"/>
      <c r="C58" s="346"/>
      <c r="D58" s="349"/>
      <c r="E58" s="351"/>
      <c r="F58" s="351"/>
      <c r="G58" s="351"/>
      <c r="H58" s="351"/>
      <c r="I58" s="351"/>
      <c r="J58" s="351"/>
      <c r="K58" s="351"/>
      <c r="L58" s="352"/>
    </row>
    <row r="59" spans="1:16" x14ac:dyDescent="0.25">
      <c r="B59" s="345"/>
      <c r="C59" s="346"/>
      <c r="D59" s="349"/>
      <c r="E59" s="351"/>
      <c r="F59" s="351"/>
      <c r="G59" s="351"/>
      <c r="H59" s="351"/>
      <c r="I59" s="351"/>
      <c r="J59" s="351"/>
      <c r="K59" s="351"/>
      <c r="L59" s="352"/>
    </row>
    <row r="60" spans="1:16" x14ac:dyDescent="0.25">
      <c r="B60" s="345"/>
      <c r="C60" s="346"/>
      <c r="D60" s="349"/>
      <c r="E60" s="351"/>
      <c r="F60" s="351"/>
      <c r="G60" s="351"/>
      <c r="H60" s="351"/>
      <c r="I60" s="351"/>
      <c r="J60" s="351"/>
      <c r="K60" s="351"/>
      <c r="L60" s="352"/>
    </row>
    <row r="61" spans="1:16" x14ac:dyDescent="0.25">
      <c r="B61" s="345"/>
      <c r="C61" s="346"/>
      <c r="D61" s="349"/>
      <c r="E61" s="351"/>
      <c r="F61" s="351"/>
      <c r="G61" s="351"/>
      <c r="H61" s="351"/>
      <c r="I61" s="351"/>
      <c r="J61" s="351"/>
      <c r="K61" s="351"/>
      <c r="L61" s="352"/>
    </row>
    <row r="62" spans="1:16" x14ac:dyDescent="0.25">
      <c r="B62" s="347"/>
      <c r="C62" s="348"/>
      <c r="D62" s="350"/>
      <c r="E62" s="353"/>
      <c r="F62" s="353"/>
      <c r="G62" s="353"/>
      <c r="H62" s="353"/>
      <c r="I62" s="353"/>
      <c r="J62" s="353"/>
      <c r="K62" s="353"/>
      <c r="L62" s="354"/>
    </row>
  </sheetData>
  <sheetProtection algorithmName="SHA-512" hashValue="7vPwz4BoMxcv6fID8T/5WxNRmzrcREqKWqPadM91RHOfU7prQjG7UnUpo8hN3kZYMfVgJ5rTMHquBiWG29j/8Q==" saltValue="yp10oPu2vHGErcZXfkmaMw=="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N106"/>
  <sheetViews>
    <sheetView showGridLines="0" zoomScaleNormal="100" workbookViewId="0">
      <selection activeCell="G19" sqref="G19"/>
    </sheetView>
  </sheetViews>
  <sheetFormatPr defaultColWidth="9.42578125" defaultRowHeight="14.25" x14ac:dyDescent="0.25"/>
  <cols>
    <col min="1" max="1" width="1.5703125" style="8" customWidth="1"/>
    <col min="2" max="10" width="14.5703125" style="71" customWidth="1"/>
    <col min="11" max="11" width="6.42578125" style="76" customWidth="1"/>
    <col min="12" max="12" width="7.85546875" style="76" customWidth="1"/>
    <col min="13" max="13" width="15.42578125" style="113" hidden="1" customWidth="1"/>
    <col min="14" max="14" width="7.85546875" style="113" hidden="1" customWidth="1"/>
    <col min="15" max="15" width="7.85546875" style="76" customWidth="1"/>
    <col min="16" max="16384" width="9.42578125" style="76"/>
  </cols>
  <sheetData>
    <row r="1" spans="1:14" x14ac:dyDescent="0.25">
      <c r="M1" s="150" t="s">
        <v>294</v>
      </c>
      <c r="N1" s="150" t="s">
        <v>294</v>
      </c>
    </row>
    <row r="2" spans="1:14" x14ac:dyDescent="0.25">
      <c r="B2" s="10" t="str">
        <f>IF(Intro!$G$21="English",M3,N3)</f>
        <v>PROTECTED</v>
      </c>
      <c r="C2" s="10"/>
      <c r="D2" s="10"/>
      <c r="M2" s="9" t="s">
        <v>61</v>
      </c>
      <c r="N2" s="9" t="s">
        <v>73</v>
      </c>
    </row>
    <row r="3" spans="1:14" x14ac:dyDescent="0.25">
      <c r="B3" s="2"/>
      <c r="C3" s="2"/>
      <c r="D3" s="2"/>
      <c r="M3" s="116" t="s">
        <v>248</v>
      </c>
      <c r="N3" s="116" t="s">
        <v>249</v>
      </c>
    </row>
    <row r="4" spans="1:14" s="5" customFormat="1" x14ac:dyDescent="0.25">
      <c r="A4" s="11"/>
      <c r="B4" s="357" t="str">
        <f>Info!B4</f>
        <v>FOREIGN PRODUCERS' QUESTIONNAIRE</v>
      </c>
      <c r="C4" s="357"/>
      <c r="D4" s="357"/>
      <c r="E4" s="357"/>
      <c r="F4" s="357"/>
      <c r="G4" s="357"/>
      <c r="H4" s="357"/>
      <c r="I4" s="357"/>
      <c r="J4" s="357"/>
      <c r="K4" s="3"/>
      <c r="L4" s="3"/>
      <c r="M4" s="4"/>
      <c r="N4" s="4"/>
    </row>
    <row r="5" spans="1:14" s="5" customFormat="1" x14ac:dyDescent="0.25">
      <c r="A5" s="11"/>
      <c r="B5" s="357" t="str">
        <f>Info!B5</f>
        <v>RR-2025-005</v>
      </c>
      <c r="C5" s="357"/>
      <c r="D5" s="357"/>
      <c r="E5" s="357"/>
      <c r="F5" s="357"/>
      <c r="G5" s="357"/>
      <c r="H5" s="357"/>
      <c r="I5" s="357"/>
      <c r="J5" s="357"/>
      <c r="K5" s="3"/>
      <c r="L5" s="3"/>
      <c r="M5" s="4"/>
      <c r="N5" s="4"/>
    </row>
    <row r="6" spans="1:14" s="6" customFormat="1" x14ac:dyDescent="0.25">
      <c r="A6" s="11"/>
      <c r="B6" s="357" t="str">
        <f>Info!B6</f>
        <v>OCTG I</v>
      </c>
      <c r="C6" s="357"/>
      <c r="D6" s="357"/>
      <c r="E6" s="357"/>
      <c r="F6" s="357"/>
      <c r="G6" s="357"/>
      <c r="H6" s="357"/>
      <c r="I6" s="357"/>
      <c r="J6" s="357"/>
      <c r="M6" s="12"/>
      <c r="N6" s="12"/>
    </row>
    <row r="7" spans="1:14" s="6" customFormat="1" x14ac:dyDescent="0.25">
      <c r="A7" s="11"/>
      <c r="B7" s="30"/>
      <c r="C7" s="30"/>
      <c r="D7" s="30"/>
      <c r="E7" s="30"/>
      <c r="F7" s="30"/>
      <c r="G7" s="30"/>
      <c r="H7" s="30"/>
      <c r="I7" s="30"/>
      <c r="J7" s="30"/>
      <c r="M7" s="23"/>
    </row>
    <row r="8" spans="1:14" s="6" customFormat="1" ht="14.25" customHeight="1" x14ac:dyDescent="0.25">
      <c r="A8" s="11"/>
      <c r="B8" s="359" t="str">
        <f>Public!B8</f>
        <v>The goods in the following questions refer to OCTG I as defined in the product description on the Intro tab.</v>
      </c>
      <c r="C8" s="360"/>
      <c r="D8" s="360"/>
      <c r="E8" s="360"/>
      <c r="F8" s="360"/>
      <c r="G8" s="360"/>
      <c r="H8" s="360"/>
      <c r="I8" s="360"/>
      <c r="J8" s="361"/>
      <c r="M8" s="12"/>
      <c r="N8" s="12"/>
    </row>
    <row r="9" spans="1:14" s="6" customFormat="1" ht="14.1" customHeight="1" x14ac:dyDescent="0.25">
      <c r="A9" s="11"/>
      <c r="B9" s="358" t="str">
        <f>Public!B9</f>
        <v>Product information and a glossary of terms can be found in the Info tab.</v>
      </c>
      <c r="C9" s="358"/>
      <c r="D9" s="358"/>
      <c r="E9" s="358"/>
      <c r="F9" s="358"/>
      <c r="G9" s="358"/>
      <c r="H9" s="358"/>
      <c r="I9" s="358"/>
      <c r="J9" s="358"/>
      <c r="M9" s="12"/>
    </row>
    <row r="10" spans="1:14" s="6" customFormat="1" x14ac:dyDescent="0.25">
      <c r="A10" s="11"/>
      <c r="B10" s="358" t="str">
        <f>IF(Intro!$G$21="English",M10,N10)</f>
        <v xml:space="preserve">Use the AddPro tab if more space is needed.
</v>
      </c>
      <c r="C10" s="358"/>
      <c r="D10" s="358"/>
      <c r="E10" s="358"/>
      <c r="F10" s="358"/>
      <c r="G10" s="358"/>
      <c r="H10" s="358"/>
      <c r="I10" s="358"/>
      <c r="J10" s="358"/>
      <c r="M10" s="12" t="s">
        <v>99</v>
      </c>
      <c r="N10" s="12" t="str">
        <f>"Utilisez l'onglet AddPro si vous avez besoin de plus d'espace."&amp;CHAR(10)</f>
        <v xml:space="preserve">Utilisez l'onglet AddPro si vous avez besoin de plus d'espace.
</v>
      </c>
    </row>
    <row r="11" spans="1:14" s="6" customFormat="1" x14ac:dyDescent="0.25">
      <c r="A11" s="11"/>
      <c r="B11" s="13"/>
      <c r="C11" s="13"/>
      <c r="D11" s="13"/>
      <c r="E11" s="14"/>
      <c r="F11" s="14"/>
      <c r="G11" s="14"/>
      <c r="H11" s="14"/>
      <c r="I11" s="14"/>
      <c r="J11" s="14"/>
      <c r="M11" s="12"/>
      <c r="N11" s="12"/>
    </row>
    <row r="12" spans="1:14" x14ac:dyDescent="0.25">
      <c r="B12" s="201" t="str">
        <f>UPPER(IF(Intro!$G$21="English",M12,N12))</f>
        <v>PRODUCTION AND CAPACITY</v>
      </c>
      <c r="C12" s="202"/>
      <c r="D12" s="202"/>
      <c r="E12" s="202"/>
      <c r="F12" s="202"/>
      <c r="G12" s="202"/>
      <c r="H12" s="202"/>
      <c r="I12" s="202"/>
      <c r="J12" s="203"/>
      <c r="K12" s="25"/>
      <c r="M12" s="116" t="s">
        <v>250</v>
      </c>
      <c r="N12" s="116" t="s">
        <v>251</v>
      </c>
    </row>
    <row r="13" spans="1:14" x14ac:dyDescent="0.25">
      <c r="B13" s="312" t="s">
        <v>22</v>
      </c>
      <c r="C13" s="313"/>
      <c r="D13" s="313"/>
      <c r="E13" s="313"/>
      <c r="F13" s="313"/>
      <c r="G13" s="313"/>
      <c r="H13" s="313"/>
      <c r="I13" s="313"/>
      <c r="J13" s="314"/>
    </row>
    <row r="14" spans="1:14" x14ac:dyDescent="0.25">
      <c r="B14" s="15"/>
      <c r="C14" s="16"/>
      <c r="D14" s="16"/>
      <c r="E14" s="17"/>
      <c r="F14" s="17"/>
      <c r="G14" s="17"/>
      <c r="H14" s="17"/>
      <c r="I14" s="17"/>
      <c r="J14" s="18"/>
    </row>
    <row r="15" spans="1:14" ht="14.25" customHeight="1" x14ac:dyDescent="0.25">
      <c r="B15" s="190" t="str">
        <f>IF(Intro!$G$21="English",M15,N15)</f>
        <v>Complete the following table for your firm's production of the goods and other products made with the same equipment.</v>
      </c>
      <c r="C15" s="191"/>
      <c r="D15" s="191"/>
      <c r="E15" s="191"/>
      <c r="F15" s="191"/>
      <c r="G15" s="191"/>
      <c r="H15" s="191"/>
      <c r="I15" s="191"/>
      <c r="J15" s="192"/>
      <c r="M15" s="114" t="s">
        <v>298</v>
      </c>
      <c r="N15" s="113" t="s">
        <v>299</v>
      </c>
    </row>
    <row r="16" spans="1:14" x14ac:dyDescent="0.25">
      <c r="B16" s="68"/>
      <c r="C16" s="69"/>
      <c r="D16" s="16"/>
      <c r="E16" s="17"/>
      <c r="F16" s="17"/>
      <c r="G16" s="17"/>
      <c r="H16" s="17"/>
      <c r="I16" s="17"/>
      <c r="J16" s="18"/>
      <c r="M16" s="114"/>
    </row>
    <row r="17" spans="1:14" x14ac:dyDescent="0.25">
      <c r="B17" s="68"/>
      <c r="C17" s="69"/>
      <c r="F17" s="16"/>
      <c r="G17" s="367">
        <f>Variables!B6</f>
        <v>2023</v>
      </c>
      <c r="H17" s="367">
        <f>G17+1</f>
        <v>2024</v>
      </c>
      <c r="I17" s="367">
        <f>H17+1</f>
        <v>2025</v>
      </c>
      <c r="J17" s="90"/>
      <c r="M17" s="114"/>
    </row>
    <row r="18" spans="1:14" x14ac:dyDescent="0.25">
      <c r="B18" s="68"/>
      <c r="C18" s="69"/>
      <c r="F18" s="16"/>
      <c r="G18" s="368"/>
      <c r="H18" s="368"/>
      <c r="I18" s="368"/>
      <c r="J18" s="90"/>
      <c r="M18" s="114"/>
    </row>
    <row r="19" spans="1:14" s="25" customFormat="1" x14ac:dyDescent="0.25">
      <c r="A19" s="86"/>
      <c r="B19" s="365" t="str">
        <f>IF(Intro!$G$21="English",M19,N19)</f>
        <v>Production of the goods</v>
      </c>
      <c r="C19" s="366"/>
      <c r="D19" s="366"/>
      <c r="E19" s="366"/>
      <c r="F19" s="58" t="str">
        <f>IF(Intro!$G$21="English",Variables!$B$23,Variables!$C$23)</f>
        <v>tonnes</v>
      </c>
      <c r="G19" s="54"/>
      <c r="H19" s="51"/>
      <c r="I19" s="51"/>
      <c r="J19" s="90"/>
      <c r="M19" s="25" t="s">
        <v>296</v>
      </c>
      <c r="N19" s="25" t="s">
        <v>297</v>
      </c>
    </row>
    <row r="20" spans="1:14" s="25" customFormat="1" x14ac:dyDescent="0.25">
      <c r="A20" s="86"/>
      <c r="B20" s="365" t="str">
        <f>IF(Intro!$G$21="English",M20,N20)</f>
        <v>Production of other products made with the same equipment</v>
      </c>
      <c r="C20" s="366"/>
      <c r="D20" s="366"/>
      <c r="E20" s="366"/>
      <c r="F20" s="58" t="str">
        <f>IF(Intro!$G$21="English",Variables!$B$23,Variables!$C$23)</f>
        <v>tonnes</v>
      </c>
      <c r="G20" s="149"/>
      <c r="H20" s="149"/>
      <c r="I20" s="149"/>
      <c r="J20" s="90"/>
      <c r="M20" s="25" t="s">
        <v>300</v>
      </c>
      <c r="N20" s="25" t="s">
        <v>301</v>
      </c>
    </row>
    <row r="21" spans="1:14" s="33" customFormat="1" x14ac:dyDescent="0.25">
      <c r="A21" s="100"/>
      <c r="B21" s="362" t="str">
        <f>IF(Intro!$G$21="English",M21,N21)</f>
        <v>Total</v>
      </c>
      <c r="C21" s="363"/>
      <c r="D21" s="364"/>
      <c r="E21" s="364"/>
      <c r="F21" s="59" t="str">
        <f>IF(Intro!$G$21="English",Variables!$B$23,Variables!$C$23)</f>
        <v>tonnes</v>
      </c>
      <c r="G21" s="56">
        <f>SUM(G19:G20)</f>
        <v>0</v>
      </c>
      <c r="H21" s="56">
        <f>SUM(H19:H20)</f>
        <v>0</v>
      </c>
      <c r="I21" s="56">
        <f>SUM(I19:I20)</f>
        <v>0</v>
      </c>
      <c r="J21" s="90"/>
      <c r="M21" s="33" t="s">
        <v>100</v>
      </c>
      <c r="N21" s="33" t="s">
        <v>100</v>
      </c>
    </row>
    <row r="22" spans="1:14" s="25" customFormat="1" x14ac:dyDescent="0.25">
      <c r="A22" s="86"/>
      <c r="B22" s="365" t="str">
        <f>IF(Intro!$G$21="English",M22,N22)</f>
        <v>Practical plant capacity</v>
      </c>
      <c r="C22" s="366"/>
      <c r="D22" s="364"/>
      <c r="E22" s="364"/>
      <c r="F22" s="58" t="str">
        <f>IF(Intro!$G$21="English",Variables!$B$23,Variables!$C$23)</f>
        <v>tonnes</v>
      </c>
      <c r="G22" s="54"/>
      <c r="H22" s="51"/>
      <c r="I22" s="51"/>
      <c r="J22" s="90"/>
      <c r="M22" s="25" t="s">
        <v>137</v>
      </c>
      <c r="N22" s="25" t="s">
        <v>101</v>
      </c>
    </row>
    <row r="23" spans="1:14" s="33" customFormat="1" x14ac:dyDescent="0.25">
      <c r="A23" s="100"/>
      <c r="B23" s="362" t="str">
        <f>IF(Intro!$G$21="English",M23,N23)</f>
        <v>Capacity utilization rate of the goods</v>
      </c>
      <c r="C23" s="363"/>
      <c r="D23" s="364"/>
      <c r="E23" s="364"/>
      <c r="F23" s="59" t="s">
        <v>86</v>
      </c>
      <c r="G23" s="57" t="str">
        <f>IF(G22=0,"-",G19/G22*100)</f>
        <v>-</v>
      </c>
      <c r="H23" s="53" t="str">
        <f>IF(H22=0,"-",H19/H22*100)</f>
        <v>-</v>
      </c>
      <c r="I23" s="53" t="str">
        <f>IF(I22=0,"-",I19/I22*100)</f>
        <v>-</v>
      </c>
      <c r="J23" s="90"/>
      <c r="M23" s="33" t="s">
        <v>102</v>
      </c>
      <c r="N23" s="33" t="s">
        <v>103</v>
      </c>
    </row>
    <row r="24" spans="1:14" s="33" customFormat="1" x14ac:dyDescent="0.25">
      <c r="A24" s="100"/>
      <c r="B24" s="362" t="str">
        <f>IF(Intro!$G$21="English",M24,N24)</f>
        <v>Total capacity utilization rate</v>
      </c>
      <c r="C24" s="363"/>
      <c r="D24" s="364"/>
      <c r="E24" s="364"/>
      <c r="F24" s="59" t="s">
        <v>86</v>
      </c>
      <c r="G24" s="57" t="str">
        <f>IF(G22=0,"-",G21/G22*100)</f>
        <v>-</v>
      </c>
      <c r="H24" s="53" t="str">
        <f>IF(H22=0,"-",H21/H22*100)</f>
        <v>-</v>
      </c>
      <c r="I24" s="53" t="str">
        <f>IF(I22=0,"-",I21/I22*100)</f>
        <v>-</v>
      </c>
      <c r="J24" s="90"/>
      <c r="M24" s="33" t="s">
        <v>104</v>
      </c>
      <c r="N24" s="33" t="s">
        <v>105</v>
      </c>
    </row>
    <row r="25" spans="1:14" s="25" customFormat="1" x14ac:dyDescent="0.25">
      <c r="A25" s="86"/>
      <c r="B25" s="97"/>
      <c r="C25" s="98"/>
      <c r="D25" s="98"/>
      <c r="E25" s="98"/>
      <c r="F25" s="98"/>
      <c r="G25" s="98"/>
      <c r="H25" s="98"/>
      <c r="I25" s="98"/>
      <c r="J25" s="99"/>
    </row>
    <row r="26" spans="1:14" s="9" customFormat="1" x14ac:dyDescent="0.25">
      <c r="A26" s="8"/>
      <c r="B26" s="315" t="s">
        <v>23</v>
      </c>
      <c r="C26" s="316"/>
      <c r="D26" s="316"/>
      <c r="E26" s="316"/>
      <c r="F26" s="316"/>
      <c r="G26" s="316"/>
      <c r="H26" s="316"/>
      <c r="I26" s="316"/>
      <c r="J26" s="317"/>
      <c r="K26" s="95"/>
    </row>
    <row r="27" spans="1:14" s="25" customFormat="1" x14ac:dyDescent="0.25">
      <c r="A27" s="86"/>
      <c r="B27" s="96"/>
      <c r="C27" s="87"/>
      <c r="D27" s="87"/>
      <c r="E27" s="87"/>
      <c r="F27" s="87"/>
      <c r="G27" s="87"/>
      <c r="H27" s="87"/>
      <c r="I27" s="87"/>
      <c r="J27" s="88"/>
    </row>
    <row r="28" spans="1:14" s="25" customFormat="1" x14ac:dyDescent="0.25">
      <c r="A28" s="86"/>
      <c r="B28" s="190" t="str">
        <f>IF(Intro!$G$21="English",M28,N28)</f>
        <v xml:space="preserve">Explain in detail how your firm determines practical plant capacity. </v>
      </c>
      <c r="C28" s="191"/>
      <c r="D28" s="191"/>
      <c r="E28" s="191"/>
      <c r="F28" s="191"/>
      <c r="G28" s="191"/>
      <c r="H28" s="191"/>
      <c r="I28" s="191"/>
      <c r="J28" s="192"/>
      <c r="M28" s="25" t="s">
        <v>54</v>
      </c>
      <c r="N28" s="25" t="s">
        <v>55</v>
      </c>
    </row>
    <row r="29" spans="1:14" s="25" customFormat="1" x14ac:dyDescent="0.25">
      <c r="A29" s="86"/>
      <c r="B29" s="96"/>
      <c r="C29" s="87"/>
      <c r="D29" s="87"/>
      <c r="E29" s="87"/>
      <c r="F29" s="87"/>
      <c r="G29" s="87"/>
      <c r="H29" s="87"/>
      <c r="I29" s="87"/>
      <c r="J29" s="88"/>
    </row>
    <row r="30" spans="1:14" s="9" customFormat="1" x14ac:dyDescent="0.25">
      <c r="A30" s="8"/>
      <c r="B30" s="318"/>
      <c r="C30" s="319"/>
      <c r="D30" s="319"/>
      <c r="E30" s="319"/>
      <c r="F30" s="319"/>
      <c r="G30" s="319"/>
      <c r="H30" s="319"/>
      <c r="I30" s="319"/>
      <c r="J30" s="320"/>
      <c r="K30" s="25"/>
    </row>
    <row r="31" spans="1:14" s="9" customFormat="1" x14ac:dyDescent="0.25">
      <c r="A31" s="8"/>
      <c r="B31" s="318"/>
      <c r="C31" s="319"/>
      <c r="D31" s="319"/>
      <c r="E31" s="319"/>
      <c r="F31" s="319"/>
      <c r="G31" s="319"/>
      <c r="H31" s="319"/>
      <c r="I31" s="319"/>
      <c r="J31" s="320"/>
      <c r="K31" s="25"/>
    </row>
    <row r="32" spans="1:14" s="9" customFormat="1" x14ac:dyDescent="0.25">
      <c r="A32" s="8"/>
      <c r="B32" s="318"/>
      <c r="C32" s="319"/>
      <c r="D32" s="319"/>
      <c r="E32" s="319"/>
      <c r="F32" s="319"/>
      <c r="G32" s="319"/>
      <c r="H32" s="319"/>
      <c r="I32" s="319"/>
      <c r="J32" s="320"/>
      <c r="K32" s="25"/>
    </row>
    <row r="33" spans="1:14" s="9" customFormat="1" x14ac:dyDescent="0.25">
      <c r="A33" s="8"/>
      <c r="B33" s="318"/>
      <c r="C33" s="319"/>
      <c r="D33" s="319"/>
      <c r="E33" s="319"/>
      <c r="F33" s="319"/>
      <c r="G33" s="319"/>
      <c r="H33" s="319"/>
      <c r="I33" s="319"/>
      <c r="J33" s="320"/>
      <c r="K33" s="25"/>
    </row>
    <row r="34" spans="1:14" s="9" customFormat="1" x14ac:dyDescent="0.25">
      <c r="A34" s="8"/>
      <c r="B34" s="318"/>
      <c r="C34" s="319"/>
      <c r="D34" s="319"/>
      <c r="E34" s="319"/>
      <c r="F34" s="319"/>
      <c r="G34" s="319"/>
      <c r="H34" s="319"/>
      <c r="I34" s="319"/>
      <c r="J34" s="320"/>
      <c r="K34" s="25"/>
    </row>
    <row r="35" spans="1:14" s="9" customFormat="1" x14ac:dyDescent="0.25">
      <c r="A35" s="8"/>
      <c r="B35" s="318"/>
      <c r="C35" s="319"/>
      <c r="D35" s="319"/>
      <c r="E35" s="319"/>
      <c r="F35" s="319"/>
      <c r="G35" s="319"/>
      <c r="H35" s="319"/>
      <c r="I35" s="319"/>
      <c r="J35" s="320"/>
      <c r="K35" s="25"/>
    </row>
    <row r="36" spans="1:14" s="9" customFormat="1" x14ac:dyDescent="0.25">
      <c r="A36" s="8"/>
      <c r="B36" s="318"/>
      <c r="C36" s="319"/>
      <c r="D36" s="319"/>
      <c r="E36" s="319"/>
      <c r="F36" s="319"/>
      <c r="G36" s="319"/>
      <c r="H36" s="319"/>
      <c r="I36" s="319"/>
      <c r="J36" s="320"/>
      <c r="K36" s="25"/>
    </row>
    <row r="37" spans="1:14" s="9" customFormat="1" x14ac:dyDescent="0.25">
      <c r="A37" s="8"/>
      <c r="B37" s="318"/>
      <c r="C37" s="319"/>
      <c r="D37" s="319"/>
      <c r="E37" s="319"/>
      <c r="F37" s="319"/>
      <c r="G37" s="319"/>
      <c r="H37" s="319"/>
      <c r="I37" s="319"/>
      <c r="J37" s="320"/>
      <c r="K37" s="25"/>
    </row>
    <row r="38" spans="1:14" s="25" customFormat="1" x14ac:dyDescent="0.25">
      <c r="A38" s="86"/>
      <c r="B38" s="97"/>
      <c r="C38" s="98"/>
      <c r="D38" s="98"/>
      <c r="E38" s="98"/>
      <c r="F38" s="98"/>
      <c r="G38" s="98"/>
      <c r="H38" s="98"/>
      <c r="I38" s="98"/>
      <c r="J38" s="99"/>
    </row>
    <row r="39" spans="1:14" s="9" customFormat="1" x14ac:dyDescent="0.25">
      <c r="A39" s="8"/>
      <c r="B39" s="315" t="s">
        <v>24</v>
      </c>
      <c r="C39" s="316"/>
      <c r="D39" s="316"/>
      <c r="E39" s="316"/>
      <c r="F39" s="316"/>
      <c r="G39" s="316"/>
      <c r="H39" s="316"/>
      <c r="I39" s="316"/>
      <c r="J39" s="317"/>
      <c r="K39" s="95"/>
    </row>
    <row r="40" spans="1:14" s="25" customFormat="1" x14ac:dyDescent="0.25">
      <c r="A40" s="86"/>
      <c r="B40" s="96"/>
      <c r="C40" s="87"/>
      <c r="D40" s="87"/>
      <c r="E40" s="87"/>
      <c r="F40" s="87"/>
      <c r="G40" s="87"/>
      <c r="H40" s="87"/>
      <c r="I40" s="87"/>
      <c r="J40" s="88"/>
    </row>
    <row r="41" spans="1:14" s="25" customFormat="1" x14ac:dyDescent="0.25">
      <c r="A41" s="86"/>
      <c r="B41" s="190" t="str">
        <f>IF(Intro!$G$21="English",M41,N41)</f>
        <v xml:space="preserve">If any of the calculated capacity utilization rates are higher than 100%, explain why this has occurred.
</v>
      </c>
      <c r="C41" s="191"/>
      <c r="D41" s="191"/>
      <c r="E41" s="191"/>
      <c r="F41" s="191"/>
      <c r="G41" s="191"/>
      <c r="H41" s="191"/>
      <c r="I41" s="191"/>
      <c r="J41" s="192"/>
      <c r="M41" s="25" t="s">
        <v>106</v>
      </c>
      <c r="N41" s="25" t="s">
        <v>154</v>
      </c>
    </row>
    <row r="42" spans="1:14" s="25" customFormat="1" x14ac:dyDescent="0.25">
      <c r="A42" s="86"/>
      <c r="B42" s="96"/>
      <c r="C42" s="87"/>
      <c r="D42" s="87"/>
      <c r="E42" s="87"/>
      <c r="F42" s="87"/>
      <c r="G42" s="87"/>
      <c r="H42" s="87"/>
      <c r="I42" s="87"/>
      <c r="J42" s="88"/>
    </row>
    <row r="43" spans="1:14" s="9" customFormat="1" x14ac:dyDescent="0.25">
      <c r="A43" s="8"/>
      <c r="B43" s="318"/>
      <c r="C43" s="319"/>
      <c r="D43" s="319"/>
      <c r="E43" s="319"/>
      <c r="F43" s="319"/>
      <c r="G43" s="319"/>
      <c r="H43" s="319"/>
      <c r="I43" s="319"/>
      <c r="J43" s="320"/>
      <c r="K43" s="25"/>
    </row>
    <row r="44" spans="1:14" s="9" customFormat="1" x14ac:dyDescent="0.25">
      <c r="A44" s="8"/>
      <c r="B44" s="318"/>
      <c r="C44" s="319"/>
      <c r="D44" s="319"/>
      <c r="E44" s="319"/>
      <c r="F44" s="319"/>
      <c r="G44" s="319"/>
      <c r="H44" s="319"/>
      <c r="I44" s="319"/>
      <c r="J44" s="320"/>
      <c r="K44" s="25"/>
    </row>
    <row r="45" spans="1:14" s="9" customFormat="1" x14ac:dyDescent="0.25">
      <c r="A45" s="8"/>
      <c r="B45" s="318"/>
      <c r="C45" s="319"/>
      <c r="D45" s="319"/>
      <c r="E45" s="319"/>
      <c r="F45" s="319"/>
      <c r="G45" s="319"/>
      <c r="H45" s="319"/>
      <c r="I45" s="319"/>
      <c r="J45" s="320"/>
      <c r="K45" s="25"/>
    </row>
    <row r="46" spans="1:14" s="9" customFormat="1" x14ac:dyDescent="0.25">
      <c r="A46" s="8"/>
      <c r="B46" s="318"/>
      <c r="C46" s="319"/>
      <c r="D46" s="319"/>
      <c r="E46" s="319"/>
      <c r="F46" s="319"/>
      <c r="G46" s="319"/>
      <c r="H46" s="319"/>
      <c r="I46" s="319"/>
      <c r="J46" s="320"/>
      <c r="K46" s="25"/>
    </row>
    <row r="47" spans="1:14" s="9" customFormat="1" x14ac:dyDescent="0.25">
      <c r="A47" s="8"/>
      <c r="B47" s="318"/>
      <c r="C47" s="319"/>
      <c r="D47" s="319"/>
      <c r="E47" s="319"/>
      <c r="F47" s="319"/>
      <c r="G47" s="319"/>
      <c r="H47" s="319"/>
      <c r="I47" s="319"/>
      <c r="J47" s="320"/>
      <c r="K47" s="25"/>
    </row>
    <row r="48" spans="1:14" s="9" customFormat="1" x14ac:dyDescent="0.25">
      <c r="A48" s="8"/>
      <c r="B48" s="318"/>
      <c r="C48" s="319"/>
      <c r="D48" s="319"/>
      <c r="E48" s="319"/>
      <c r="F48" s="319"/>
      <c r="G48" s="319"/>
      <c r="H48" s="319"/>
      <c r="I48" s="319"/>
      <c r="J48" s="320"/>
      <c r="K48" s="25"/>
    </row>
    <row r="49" spans="1:14" s="9" customFormat="1" x14ac:dyDescent="0.25">
      <c r="A49" s="8"/>
      <c r="B49" s="318"/>
      <c r="C49" s="319"/>
      <c r="D49" s="319"/>
      <c r="E49" s="319"/>
      <c r="F49" s="319"/>
      <c r="G49" s="319"/>
      <c r="H49" s="319"/>
      <c r="I49" s="319"/>
      <c r="J49" s="320"/>
      <c r="K49" s="25"/>
    </row>
    <row r="50" spans="1:14" s="9" customFormat="1" x14ac:dyDescent="0.25">
      <c r="A50" s="8"/>
      <c r="B50" s="318"/>
      <c r="C50" s="319"/>
      <c r="D50" s="319"/>
      <c r="E50" s="319"/>
      <c r="F50" s="319"/>
      <c r="G50" s="319"/>
      <c r="H50" s="319"/>
      <c r="I50" s="319"/>
      <c r="J50" s="320"/>
      <c r="K50" s="25"/>
    </row>
    <row r="51" spans="1:14" s="25" customFormat="1" x14ac:dyDescent="0.25">
      <c r="A51" s="86"/>
      <c r="B51" s="97"/>
      <c r="C51" s="98"/>
      <c r="D51" s="98"/>
      <c r="E51" s="98"/>
      <c r="F51" s="98"/>
      <c r="G51" s="98"/>
      <c r="H51" s="98"/>
      <c r="I51" s="98"/>
      <c r="J51" s="99"/>
    </row>
    <row r="52" spans="1:14" s="9" customFormat="1" x14ac:dyDescent="0.25">
      <c r="A52" s="8"/>
      <c r="B52" s="315" t="s">
        <v>25</v>
      </c>
      <c r="C52" s="316"/>
      <c r="D52" s="316"/>
      <c r="E52" s="316"/>
      <c r="F52" s="316"/>
      <c r="G52" s="316"/>
      <c r="H52" s="316"/>
      <c r="I52" s="316"/>
      <c r="J52" s="317"/>
      <c r="K52" s="95"/>
    </row>
    <row r="53" spans="1:14" s="25" customFormat="1" x14ac:dyDescent="0.25">
      <c r="A53" s="86"/>
      <c r="B53" s="96"/>
      <c r="C53" s="87"/>
      <c r="D53" s="87"/>
      <c r="E53" s="87"/>
      <c r="F53" s="87"/>
      <c r="G53" s="87"/>
      <c r="H53" s="87"/>
      <c r="I53" s="87"/>
      <c r="J53" s="88"/>
    </row>
    <row r="54" spans="1:14" s="25" customFormat="1" x14ac:dyDescent="0.25">
      <c r="A54" s="86"/>
      <c r="B54" s="190" t="str">
        <f>IF(Intro!$G$21="English",M54,N54)</f>
        <v>If practical plant capacity has changed since January 1, 2023, explain how this was achieved.</v>
      </c>
      <c r="C54" s="191"/>
      <c r="D54" s="191"/>
      <c r="E54" s="191"/>
      <c r="F54" s="191"/>
      <c r="G54" s="191"/>
      <c r="H54" s="191"/>
      <c r="I54" s="191"/>
      <c r="J54" s="192"/>
      <c r="M54" s="25" t="str">
        <f>"If practical plant capacity has changed since January 1, "&amp;Variables!$B$6&amp;", explain how this was achieved."</f>
        <v>If practical plant capacity has changed since January 1, 2023, explain how this was achieved.</v>
      </c>
      <c r="N54" s="25" t="str">
        <f>"Si la capacité pratique de l’usine a changé depuis le 1er janvier "&amp;Variables!B6&amp;", expliquez comment cela a été réalisé."</f>
        <v>Si la capacité pratique de l’usine a changé depuis le 1er janvier 2023, expliquez comment cela a été réalisé.</v>
      </c>
    </row>
    <row r="55" spans="1:14" s="25" customFormat="1" x14ac:dyDescent="0.25">
      <c r="A55" s="86"/>
      <c r="B55" s="96"/>
      <c r="C55" s="87"/>
      <c r="D55" s="87"/>
      <c r="E55" s="87"/>
      <c r="F55" s="87"/>
      <c r="G55" s="87"/>
      <c r="H55" s="87"/>
      <c r="I55" s="87"/>
      <c r="J55" s="88"/>
    </row>
    <row r="56" spans="1:14" s="9" customFormat="1" x14ac:dyDescent="0.25">
      <c r="A56" s="8"/>
      <c r="B56" s="318"/>
      <c r="C56" s="319"/>
      <c r="D56" s="319"/>
      <c r="E56" s="319"/>
      <c r="F56" s="319"/>
      <c r="G56" s="319"/>
      <c r="H56" s="319"/>
      <c r="I56" s="319"/>
      <c r="J56" s="320"/>
      <c r="K56" s="25"/>
    </row>
    <row r="57" spans="1:14" s="9" customFormat="1" x14ac:dyDescent="0.25">
      <c r="A57" s="8"/>
      <c r="B57" s="318"/>
      <c r="C57" s="319"/>
      <c r="D57" s="319"/>
      <c r="E57" s="319"/>
      <c r="F57" s="319"/>
      <c r="G57" s="319"/>
      <c r="H57" s="319"/>
      <c r="I57" s="319"/>
      <c r="J57" s="320"/>
      <c r="K57" s="25"/>
    </row>
    <row r="58" spans="1:14" s="9" customFormat="1" x14ac:dyDescent="0.25">
      <c r="A58" s="8"/>
      <c r="B58" s="318"/>
      <c r="C58" s="319"/>
      <c r="D58" s="319"/>
      <c r="E58" s="319"/>
      <c r="F58" s="319"/>
      <c r="G58" s="319"/>
      <c r="H58" s="319"/>
      <c r="I58" s="319"/>
      <c r="J58" s="320"/>
      <c r="K58" s="25"/>
    </row>
    <row r="59" spans="1:14" s="9" customFormat="1" x14ac:dyDescent="0.25">
      <c r="A59" s="8"/>
      <c r="B59" s="318"/>
      <c r="C59" s="319"/>
      <c r="D59" s="319"/>
      <c r="E59" s="319"/>
      <c r="F59" s="319"/>
      <c r="G59" s="319"/>
      <c r="H59" s="319"/>
      <c r="I59" s="319"/>
      <c r="J59" s="320"/>
      <c r="K59" s="25"/>
    </row>
    <row r="60" spans="1:14" s="9" customFormat="1" x14ac:dyDescent="0.25">
      <c r="A60" s="8"/>
      <c r="B60" s="318"/>
      <c r="C60" s="319"/>
      <c r="D60" s="319"/>
      <c r="E60" s="319"/>
      <c r="F60" s="319"/>
      <c r="G60" s="319"/>
      <c r="H60" s="319"/>
      <c r="I60" s="319"/>
      <c r="J60" s="320"/>
      <c r="K60" s="25"/>
    </row>
    <row r="61" spans="1:14" s="9" customFormat="1" x14ac:dyDescent="0.25">
      <c r="A61" s="8"/>
      <c r="B61" s="318"/>
      <c r="C61" s="319"/>
      <c r="D61" s="319"/>
      <c r="E61" s="319"/>
      <c r="F61" s="319"/>
      <c r="G61" s="319"/>
      <c r="H61" s="319"/>
      <c r="I61" s="319"/>
      <c r="J61" s="320"/>
      <c r="K61" s="25"/>
    </row>
    <row r="62" spans="1:14" s="9" customFormat="1" x14ac:dyDescent="0.25">
      <c r="A62" s="8"/>
      <c r="B62" s="318"/>
      <c r="C62" s="319"/>
      <c r="D62" s="319"/>
      <c r="E62" s="319"/>
      <c r="F62" s="319"/>
      <c r="G62" s="319"/>
      <c r="H62" s="319"/>
      <c r="I62" s="319"/>
      <c r="J62" s="320"/>
      <c r="K62" s="25"/>
    </row>
    <row r="63" spans="1:14" s="9" customFormat="1" x14ac:dyDescent="0.25">
      <c r="A63" s="8"/>
      <c r="B63" s="318"/>
      <c r="C63" s="319"/>
      <c r="D63" s="319"/>
      <c r="E63" s="319"/>
      <c r="F63" s="319"/>
      <c r="G63" s="319"/>
      <c r="H63" s="319"/>
      <c r="I63" s="319"/>
      <c r="J63" s="320"/>
      <c r="K63" s="25"/>
    </row>
    <row r="64" spans="1:14" s="25" customFormat="1" x14ac:dyDescent="0.25">
      <c r="A64" s="86"/>
      <c r="B64" s="97"/>
      <c r="C64" s="98"/>
      <c r="D64" s="98"/>
      <c r="E64" s="98"/>
      <c r="F64" s="98"/>
      <c r="G64" s="98"/>
      <c r="H64" s="98"/>
      <c r="I64" s="98"/>
      <c r="J64" s="99"/>
    </row>
    <row r="65" spans="1:14" s="9" customFormat="1" x14ac:dyDescent="0.25">
      <c r="A65" s="8"/>
      <c r="B65" s="315" t="s">
        <v>26</v>
      </c>
      <c r="C65" s="316"/>
      <c r="D65" s="316"/>
      <c r="E65" s="316"/>
      <c r="F65" s="316"/>
      <c r="G65" s="316"/>
      <c r="H65" s="316"/>
      <c r="I65" s="316"/>
      <c r="J65" s="317"/>
      <c r="K65" s="95"/>
    </row>
    <row r="66" spans="1:14" s="25" customFormat="1" x14ac:dyDescent="0.25">
      <c r="A66" s="86"/>
      <c r="B66" s="96"/>
      <c r="C66" s="87"/>
      <c r="D66" s="87"/>
      <c r="E66" s="87"/>
      <c r="F66" s="87"/>
      <c r="G66" s="87"/>
      <c r="H66" s="87"/>
      <c r="I66" s="87"/>
      <c r="J66" s="88"/>
    </row>
    <row r="67" spans="1:14" s="25" customFormat="1" x14ac:dyDescent="0.25">
      <c r="A67" s="86"/>
      <c r="B67" s="175" t="str">
        <f>IF(Intro!$G$21="English",M67,N67)</f>
        <v>Describe your firm’s plans to increase or decrease its practical plant capacity of the goods in the next two years, including target dates, target practical plant capacity, the plants involved and the reasons for the change.</v>
      </c>
      <c r="C67" s="176"/>
      <c r="D67" s="176"/>
      <c r="E67" s="176"/>
      <c r="F67" s="176"/>
      <c r="G67" s="176"/>
      <c r="H67" s="176"/>
      <c r="I67" s="176"/>
      <c r="J67" s="186"/>
      <c r="M67" s="25" t="s">
        <v>151</v>
      </c>
      <c r="N67" s="25" t="s">
        <v>107</v>
      </c>
    </row>
    <row r="68" spans="1:14" s="25" customFormat="1" x14ac:dyDescent="0.25">
      <c r="A68" s="86"/>
      <c r="B68" s="175"/>
      <c r="C68" s="176"/>
      <c r="D68" s="176"/>
      <c r="E68" s="176"/>
      <c r="F68" s="176"/>
      <c r="G68" s="176"/>
      <c r="H68" s="176"/>
      <c r="I68" s="176"/>
      <c r="J68" s="186"/>
    </row>
    <row r="69" spans="1:14" s="25" customFormat="1" x14ac:dyDescent="0.25">
      <c r="A69" s="86"/>
      <c r="B69" s="96"/>
      <c r="C69" s="87"/>
      <c r="D69" s="87"/>
      <c r="E69" s="87"/>
      <c r="F69" s="87"/>
      <c r="G69" s="87"/>
      <c r="H69" s="87"/>
      <c r="I69" s="87"/>
      <c r="J69" s="88"/>
    </row>
    <row r="70" spans="1:14" s="9" customFormat="1" x14ac:dyDescent="0.25">
      <c r="A70" s="8"/>
      <c r="B70" s="318"/>
      <c r="C70" s="319"/>
      <c r="D70" s="319"/>
      <c r="E70" s="319"/>
      <c r="F70" s="319"/>
      <c r="G70" s="319"/>
      <c r="H70" s="319"/>
      <c r="I70" s="319"/>
      <c r="J70" s="320"/>
      <c r="K70" s="25"/>
    </row>
    <row r="71" spans="1:14" s="9" customFormat="1" x14ac:dyDescent="0.25">
      <c r="A71" s="8"/>
      <c r="B71" s="318"/>
      <c r="C71" s="319"/>
      <c r="D71" s="319"/>
      <c r="E71" s="319"/>
      <c r="F71" s="319"/>
      <c r="G71" s="319"/>
      <c r="H71" s="319"/>
      <c r="I71" s="319"/>
      <c r="J71" s="320"/>
      <c r="K71" s="25"/>
    </row>
    <row r="72" spans="1:14" s="9" customFormat="1" x14ac:dyDescent="0.25">
      <c r="A72" s="8"/>
      <c r="B72" s="318"/>
      <c r="C72" s="319"/>
      <c r="D72" s="319"/>
      <c r="E72" s="319"/>
      <c r="F72" s="319"/>
      <c r="G72" s="319"/>
      <c r="H72" s="319"/>
      <c r="I72" s="319"/>
      <c r="J72" s="320"/>
      <c r="K72" s="25"/>
    </row>
    <row r="73" spans="1:14" s="9" customFormat="1" x14ac:dyDescent="0.25">
      <c r="A73" s="8"/>
      <c r="B73" s="318"/>
      <c r="C73" s="319"/>
      <c r="D73" s="319"/>
      <c r="E73" s="319"/>
      <c r="F73" s="319"/>
      <c r="G73" s="319"/>
      <c r="H73" s="319"/>
      <c r="I73" s="319"/>
      <c r="J73" s="320"/>
      <c r="K73" s="25"/>
    </row>
    <row r="74" spans="1:14" s="9" customFormat="1" x14ac:dyDescent="0.25">
      <c r="A74" s="8"/>
      <c r="B74" s="318"/>
      <c r="C74" s="319"/>
      <c r="D74" s="319"/>
      <c r="E74" s="319"/>
      <c r="F74" s="319"/>
      <c r="G74" s="319"/>
      <c r="H74" s="319"/>
      <c r="I74" s="319"/>
      <c r="J74" s="320"/>
      <c r="K74" s="25"/>
    </row>
    <row r="75" spans="1:14" s="9" customFormat="1" x14ac:dyDescent="0.25">
      <c r="A75" s="8"/>
      <c r="B75" s="318"/>
      <c r="C75" s="319"/>
      <c r="D75" s="319"/>
      <c r="E75" s="319"/>
      <c r="F75" s="319"/>
      <c r="G75" s="319"/>
      <c r="H75" s="319"/>
      <c r="I75" s="319"/>
      <c r="J75" s="320"/>
      <c r="K75" s="25"/>
    </row>
    <row r="76" spans="1:14" s="9" customFormat="1" x14ac:dyDescent="0.25">
      <c r="A76" s="8"/>
      <c r="B76" s="318"/>
      <c r="C76" s="319"/>
      <c r="D76" s="319"/>
      <c r="E76" s="319"/>
      <c r="F76" s="319"/>
      <c r="G76" s="319"/>
      <c r="H76" s="319"/>
      <c r="I76" s="319"/>
      <c r="J76" s="320"/>
      <c r="K76" s="25"/>
    </row>
    <row r="77" spans="1:14" s="9" customFormat="1" x14ac:dyDescent="0.25">
      <c r="A77" s="8"/>
      <c r="B77" s="318"/>
      <c r="C77" s="319"/>
      <c r="D77" s="319"/>
      <c r="E77" s="319"/>
      <c r="F77" s="319"/>
      <c r="G77" s="319"/>
      <c r="H77" s="319"/>
      <c r="I77" s="319"/>
      <c r="J77" s="320"/>
      <c r="K77" s="25"/>
    </row>
    <row r="78" spans="1:14" s="25" customFormat="1" x14ac:dyDescent="0.25">
      <c r="A78" s="86"/>
      <c r="B78" s="97"/>
      <c r="C78" s="98"/>
      <c r="D78" s="98"/>
      <c r="E78" s="98"/>
      <c r="F78" s="98"/>
      <c r="G78" s="98"/>
      <c r="H78" s="98"/>
      <c r="I78" s="98"/>
      <c r="J78" s="99"/>
    </row>
    <row r="79" spans="1:14" s="9" customFormat="1" x14ac:dyDescent="0.25">
      <c r="A79" s="8"/>
      <c r="B79" s="315" t="s">
        <v>27</v>
      </c>
      <c r="C79" s="316"/>
      <c r="D79" s="316"/>
      <c r="E79" s="316"/>
      <c r="F79" s="316"/>
      <c r="G79" s="316"/>
      <c r="H79" s="316"/>
      <c r="I79" s="316"/>
      <c r="J79" s="317"/>
      <c r="K79" s="95"/>
    </row>
    <row r="80" spans="1:14" s="25" customFormat="1" x14ac:dyDescent="0.25">
      <c r="A80" s="86"/>
      <c r="B80" s="96"/>
      <c r="C80" s="87"/>
      <c r="D80" s="87"/>
      <c r="E80" s="87"/>
      <c r="F80" s="87"/>
      <c r="G80" s="87"/>
      <c r="H80" s="87"/>
      <c r="I80" s="87"/>
      <c r="J80" s="88"/>
    </row>
    <row r="81" spans="1:14" s="25" customFormat="1" ht="14.25" customHeight="1" x14ac:dyDescent="0.25">
      <c r="A81" s="86"/>
      <c r="B81" s="325" t="str">
        <f>IF(Intro!$G$21="English",M81,N81)</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1" s="326"/>
      <c r="D81" s="326"/>
      <c r="E81" s="326"/>
      <c r="F81" s="326"/>
      <c r="G81" s="326"/>
      <c r="H81" s="326"/>
      <c r="I81" s="326"/>
      <c r="J81" s="327"/>
      <c r="M81" s="25" t="s">
        <v>152</v>
      </c>
      <c r="N81" s="25" t="s">
        <v>108</v>
      </c>
    </row>
    <row r="82" spans="1:14" s="25" customFormat="1" ht="30" customHeight="1" x14ac:dyDescent="0.25">
      <c r="A82" s="86"/>
      <c r="B82" s="325"/>
      <c r="C82" s="326"/>
      <c r="D82" s="326"/>
      <c r="E82" s="326"/>
      <c r="F82" s="326"/>
      <c r="G82" s="326"/>
      <c r="H82" s="326"/>
      <c r="I82" s="326"/>
      <c r="J82" s="327"/>
    </row>
    <row r="83" spans="1:14" s="25" customFormat="1" x14ac:dyDescent="0.25">
      <c r="A83" s="86"/>
      <c r="B83" s="96"/>
      <c r="C83" s="87"/>
      <c r="D83" s="87"/>
      <c r="E83" s="87"/>
      <c r="F83" s="87"/>
      <c r="G83" s="87"/>
      <c r="H83" s="87"/>
      <c r="I83" s="87"/>
      <c r="J83" s="88"/>
    </row>
    <row r="84" spans="1:14" s="9" customFormat="1" x14ac:dyDescent="0.25">
      <c r="A84" s="8"/>
      <c r="B84" s="318"/>
      <c r="C84" s="319"/>
      <c r="D84" s="319"/>
      <c r="E84" s="319"/>
      <c r="F84" s="319"/>
      <c r="G84" s="319"/>
      <c r="H84" s="319"/>
      <c r="I84" s="319"/>
      <c r="J84" s="320"/>
      <c r="K84" s="25"/>
    </row>
    <row r="85" spans="1:14" s="9" customFormat="1" x14ac:dyDescent="0.25">
      <c r="A85" s="8"/>
      <c r="B85" s="318"/>
      <c r="C85" s="319"/>
      <c r="D85" s="319"/>
      <c r="E85" s="319"/>
      <c r="F85" s="319"/>
      <c r="G85" s="319"/>
      <c r="H85" s="319"/>
      <c r="I85" s="319"/>
      <c r="J85" s="320"/>
      <c r="K85" s="25"/>
    </row>
    <row r="86" spans="1:14" s="9" customFormat="1" x14ac:dyDescent="0.25">
      <c r="A86" s="8"/>
      <c r="B86" s="318"/>
      <c r="C86" s="319"/>
      <c r="D86" s="319"/>
      <c r="E86" s="319"/>
      <c r="F86" s="319"/>
      <c r="G86" s="319"/>
      <c r="H86" s="319"/>
      <c r="I86" s="319"/>
      <c r="J86" s="320"/>
      <c r="K86" s="25"/>
    </row>
    <row r="87" spans="1:14" s="9" customFormat="1" x14ac:dyDescent="0.25">
      <c r="A87" s="8"/>
      <c r="B87" s="318"/>
      <c r="C87" s="319"/>
      <c r="D87" s="319"/>
      <c r="E87" s="319"/>
      <c r="F87" s="319"/>
      <c r="G87" s="319"/>
      <c r="H87" s="319"/>
      <c r="I87" s="319"/>
      <c r="J87" s="320"/>
      <c r="K87" s="25"/>
    </row>
    <row r="88" spans="1:14" s="9" customFormat="1" x14ac:dyDescent="0.25">
      <c r="A88" s="8"/>
      <c r="B88" s="318"/>
      <c r="C88" s="319"/>
      <c r="D88" s="319"/>
      <c r="E88" s="319"/>
      <c r="F88" s="319"/>
      <c r="G88" s="319"/>
      <c r="H88" s="319"/>
      <c r="I88" s="319"/>
      <c r="J88" s="320"/>
      <c r="K88" s="25"/>
    </row>
    <row r="89" spans="1:14" s="9" customFormat="1" x14ac:dyDescent="0.25">
      <c r="A89" s="8"/>
      <c r="B89" s="318"/>
      <c r="C89" s="319"/>
      <c r="D89" s="319"/>
      <c r="E89" s="319"/>
      <c r="F89" s="319"/>
      <c r="G89" s="319"/>
      <c r="H89" s="319"/>
      <c r="I89" s="319"/>
      <c r="J89" s="320"/>
      <c r="K89" s="25"/>
    </row>
    <row r="90" spans="1:14" s="9" customFormat="1" x14ac:dyDescent="0.25">
      <c r="A90" s="8"/>
      <c r="B90" s="318"/>
      <c r="C90" s="319"/>
      <c r="D90" s="319"/>
      <c r="E90" s="319"/>
      <c r="F90" s="319"/>
      <c r="G90" s="319"/>
      <c r="H90" s="319"/>
      <c r="I90" s="319"/>
      <c r="J90" s="320"/>
      <c r="K90" s="25"/>
    </row>
    <row r="91" spans="1:14" s="9" customFormat="1" x14ac:dyDescent="0.25">
      <c r="A91" s="8"/>
      <c r="B91" s="318"/>
      <c r="C91" s="319"/>
      <c r="D91" s="319"/>
      <c r="E91" s="319"/>
      <c r="F91" s="319"/>
      <c r="G91" s="319"/>
      <c r="H91" s="319"/>
      <c r="I91" s="319"/>
      <c r="J91" s="320"/>
      <c r="K91" s="25"/>
    </row>
    <row r="92" spans="1:14" s="25" customFormat="1" x14ac:dyDescent="0.25">
      <c r="A92" s="86"/>
      <c r="B92" s="97"/>
      <c r="C92" s="98"/>
      <c r="D92" s="98"/>
      <c r="E92" s="98"/>
      <c r="F92" s="98"/>
      <c r="G92" s="98"/>
      <c r="H92" s="98"/>
      <c r="I92" s="98"/>
      <c r="J92" s="99"/>
    </row>
    <row r="93" spans="1:14" s="9" customFormat="1" x14ac:dyDescent="0.25">
      <c r="A93" s="8"/>
      <c r="B93" s="315" t="s">
        <v>30</v>
      </c>
      <c r="C93" s="316"/>
      <c r="D93" s="316"/>
      <c r="E93" s="316"/>
      <c r="F93" s="316"/>
      <c r="G93" s="316"/>
      <c r="H93" s="316"/>
      <c r="I93" s="316"/>
      <c r="J93" s="317"/>
      <c r="K93" s="95"/>
    </row>
    <row r="94" spans="1:14" s="25" customFormat="1" x14ac:dyDescent="0.25">
      <c r="A94" s="86"/>
      <c r="B94" s="96"/>
      <c r="C94" s="87"/>
      <c r="D94" s="87"/>
      <c r="E94" s="87"/>
      <c r="F94" s="87"/>
      <c r="G94" s="87"/>
      <c r="H94" s="87"/>
      <c r="I94" s="87"/>
      <c r="J94" s="88"/>
    </row>
    <row r="95" spans="1:14" s="25" customFormat="1" x14ac:dyDescent="0.25">
      <c r="A95" s="86"/>
      <c r="B95" s="325" t="str">
        <f>IF(Intro!$G$21="English",M95,N95)</f>
        <v>Describe your firm’s plans to change the product mix of the goods produced on the same equipment, in the next two years. Provide the rationale and assumptions underlying these strategies and objectives.</v>
      </c>
      <c r="C95" s="326"/>
      <c r="D95" s="326"/>
      <c r="E95" s="326"/>
      <c r="F95" s="326"/>
      <c r="G95" s="326"/>
      <c r="H95" s="326"/>
      <c r="I95" s="326"/>
      <c r="J95" s="327"/>
      <c r="M95" s="25" t="s">
        <v>153</v>
      </c>
      <c r="N95" s="25" t="s">
        <v>109</v>
      </c>
    </row>
    <row r="96" spans="1:14" s="25" customFormat="1" x14ac:dyDescent="0.25">
      <c r="A96" s="86"/>
      <c r="B96" s="325"/>
      <c r="C96" s="326"/>
      <c r="D96" s="326"/>
      <c r="E96" s="326"/>
      <c r="F96" s="326"/>
      <c r="G96" s="326"/>
      <c r="H96" s="326"/>
      <c r="I96" s="326"/>
      <c r="J96" s="327"/>
    </row>
    <row r="97" spans="1:11" s="25" customFormat="1" x14ac:dyDescent="0.25">
      <c r="A97" s="86"/>
      <c r="B97" s="96"/>
      <c r="C97" s="87"/>
      <c r="D97" s="87"/>
      <c r="E97" s="87"/>
      <c r="F97" s="87"/>
      <c r="G97" s="87"/>
      <c r="H97" s="87"/>
      <c r="I97" s="87"/>
      <c r="J97" s="88"/>
    </row>
    <row r="98" spans="1:11" s="9" customFormat="1" x14ac:dyDescent="0.25">
      <c r="A98" s="8"/>
      <c r="B98" s="318"/>
      <c r="C98" s="319"/>
      <c r="D98" s="319"/>
      <c r="E98" s="319"/>
      <c r="F98" s="319"/>
      <c r="G98" s="319"/>
      <c r="H98" s="319"/>
      <c r="I98" s="319"/>
      <c r="J98" s="320"/>
      <c r="K98" s="25"/>
    </row>
    <row r="99" spans="1:11" s="9" customFormat="1" x14ac:dyDescent="0.25">
      <c r="A99" s="8"/>
      <c r="B99" s="318"/>
      <c r="C99" s="319"/>
      <c r="D99" s="319"/>
      <c r="E99" s="319"/>
      <c r="F99" s="319"/>
      <c r="G99" s="319"/>
      <c r="H99" s="319"/>
      <c r="I99" s="319"/>
      <c r="J99" s="320"/>
      <c r="K99" s="25"/>
    </row>
    <row r="100" spans="1:11" s="9" customFormat="1" x14ac:dyDescent="0.25">
      <c r="A100" s="8"/>
      <c r="B100" s="318"/>
      <c r="C100" s="319"/>
      <c r="D100" s="319"/>
      <c r="E100" s="319"/>
      <c r="F100" s="319"/>
      <c r="G100" s="319"/>
      <c r="H100" s="319"/>
      <c r="I100" s="319"/>
      <c r="J100" s="320"/>
      <c r="K100" s="25"/>
    </row>
    <row r="101" spans="1:11" s="9" customFormat="1" x14ac:dyDescent="0.25">
      <c r="A101" s="8"/>
      <c r="B101" s="318"/>
      <c r="C101" s="319"/>
      <c r="D101" s="319"/>
      <c r="E101" s="319"/>
      <c r="F101" s="319"/>
      <c r="G101" s="319"/>
      <c r="H101" s="319"/>
      <c r="I101" s="319"/>
      <c r="J101" s="320"/>
      <c r="K101" s="25"/>
    </row>
    <row r="102" spans="1:11" s="9" customFormat="1" x14ac:dyDescent="0.25">
      <c r="A102" s="8"/>
      <c r="B102" s="318"/>
      <c r="C102" s="319"/>
      <c r="D102" s="319"/>
      <c r="E102" s="319"/>
      <c r="F102" s="319"/>
      <c r="G102" s="319"/>
      <c r="H102" s="319"/>
      <c r="I102" s="319"/>
      <c r="J102" s="320"/>
      <c r="K102" s="25"/>
    </row>
    <row r="103" spans="1:11" s="9" customFormat="1" x14ac:dyDescent="0.25">
      <c r="A103" s="8"/>
      <c r="B103" s="318"/>
      <c r="C103" s="319"/>
      <c r="D103" s="319"/>
      <c r="E103" s="319"/>
      <c r="F103" s="319"/>
      <c r="G103" s="319"/>
      <c r="H103" s="319"/>
      <c r="I103" s="319"/>
      <c r="J103" s="320"/>
      <c r="K103" s="25"/>
    </row>
    <row r="104" spans="1:11" s="9" customFormat="1" x14ac:dyDescent="0.25">
      <c r="A104" s="8"/>
      <c r="B104" s="318"/>
      <c r="C104" s="319"/>
      <c r="D104" s="319"/>
      <c r="E104" s="319"/>
      <c r="F104" s="319"/>
      <c r="G104" s="319"/>
      <c r="H104" s="319"/>
      <c r="I104" s="319"/>
      <c r="J104" s="320"/>
      <c r="K104" s="25"/>
    </row>
    <row r="105" spans="1:11" s="9" customFormat="1" x14ac:dyDescent="0.25">
      <c r="A105" s="8"/>
      <c r="B105" s="318"/>
      <c r="C105" s="319"/>
      <c r="D105" s="319"/>
      <c r="E105" s="319"/>
      <c r="F105" s="319"/>
      <c r="G105" s="319"/>
      <c r="H105" s="319"/>
      <c r="I105" s="319"/>
      <c r="J105" s="320"/>
      <c r="K105" s="25"/>
    </row>
    <row r="106" spans="1:11" s="25" customFormat="1" x14ac:dyDescent="0.25">
      <c r="A106" s="86"/>
      <c r="B106" s="97"/>
      <c r="C106" s="98"/>
      <c r="D106" s="98"/>
      <c r="E106" s="98"/>
      <c r="F106" s="98"/>
      <c r="G106" s="98"/>
      <c r="H106" s="98"/>
      <c r="I106" s="98"/>
      <c r="J106" s="99"/>
    </row>
  </sheetData>
  <sheetProtection algorithmName="SHA-512" hashValue="cKzlP7MW4sdoWffcdUbLImcWB+p4x92vU5qB+6itscQwfrZgtiEumzqCniNew+dq+8RZ5Aj5zwnxK0GfAZK1Uw==" saltValue="jiTIUeTFmtCrtFf5U5tzhA==" spinCount="100000" sheet="1" objects="1" scenarios="1" selectLockedCells="1"/>
  <mergeCells count="36">
    <mergeCell ref="B15:J15"/>
    <mergeCell ref="B19:E19"/>
    <mergeCell ref="B21:E21"/>
    <mergeCell ref="G17:G18"/>
    <mergeCell ref="H17:H18"/>
    <mergeCell ref="I17:I18"/>
    <mergeCell ref="B23:E23"/>
    <mergeCell ref="B24:E24"/>
    <mergeCell ref="B28:J28"/>
    <mergeCell ref="B20:E20"/>
    <mergeCell ref="B26:J26"/>
    <mergeCell ref="B22:E22"/>
    <mergeCell ref="B4:J4"/>
    <mergeCell ref="B13:J13"/>
    <mergeCell ref="B9:J9"/>
    <mergeCell ref="B10:J10"/>
    <mergeCell ref="B5:J5"/>
    <mergeCell ref="B6:J6"/>
    <mergeCell ref="B8:J8"/>
    <mergeCell ref="B12:J12"/>
    <mergeCell ref="B93:J93"/>
    <mergeCell ref="B98:J105"/>
    <mergeCell ref="B95:J96"/>
    <mergeCell ref="B30:J37"/>
    <mergeCell ref="B43:J50"/>
    <mergeCell ref="B56:J63"/>
    <mergeCell ref="B70:J77"/>
    <mergeCell ref="B84:J91"/>
    <mergeCell ref="B65:J65"/>
    <mergeCell ref="B67:J68"/>
    <mergeCell ref="B41:J41"/>
    <mergeCell ref="B54:J54"/>
    <mergeCell ref="B39:J39"/>
    <mergeCell ref="B52:J52"/>
    <mergeCell ref="B81:J82"/>
    <mergeCell ref="B79:J79"/>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19:I24" xr:uid="{F776B4C4-FB9F-4E6D-9659-ADBE0E6C3F52}">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4:J84 B70:J70 B56:J56 B30:J33 B43:J43 B86:J88 B45:J47 B58:J60 B72:J74 B98:J101" xr:uid="{3B895ACC-BC95-48CF-9B52-564CFBCF3BF6}">
      <formula1>1000</formula1>
    </dataValidation>
  </dataValidations>
  <printOptions horizontalCentered="1"/>
  <pageMargins left="0.25" right="0.25" top="0.75" bottom="0.75" header="0.3" footer="0.3"/>
  <pageSetup scale="77" fitToHeight="0" orientation="portrait" r:id="rId1"/>
  <headerFooter>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92"/>
  <sheetViews>
    <sheetView showGridLines="0" zoomScaleNormal="100" workbookViewId="0">
      <selection activeCell="H24" sqref="H24:H25"/>
    </sheetView>
  </sheetViews>
  <sheetFormatPr defaultColWidth="9.42578125" defaultRowHeight="14.25" x14ac:dyDescent="0.25"/>
  <cols>
    <col min="1" max="1" width="1.5703125" style="8" customWidth="1"/>
    <col min="2" max="12" width="14.5703125" style="71" customWidth="1"/>
    <col min="13" max="13" width="6.42578125" style="76" customWidth="1"/>
    <col min="14" max="14" width="9.42578125" style="76" customWidth="1"/>
    <col min="15" max="15" width="20.42578125" style="76" hidden="1" customWidth="1"/>
    <col min="16" max="16" width="24.5703125" style="76" hidden="1" customWidth="1"/>
    <col min="17" max="17" width="9.42578125" style="76" customWidth="1"/>
    <col min="18" max="16384" width="9.42578125" style="76"/>
  </cols>
  <sheetData>
    <row r="1" spans="1:16" x14ac:dyDescent="0.25">
      <c r="O1" s="150" t="s">
        <v>294</v>
      </c>
      <c r="P1" s="150" t="s">
        <v>294</v>
      </c>
    </row>
    <row r="2" spans="1:16" x14ac:dyDescent="0.25">
      <c r="B2" s="10" t="str">
        <f>'Pro 1'!B2</f>
        <v>PROTECTED</v>
      </c>
      <c r="C2" s="10"/>
      <c r="D2" s="10"/>
      <c r="O2" s="9" t="s">
        <v>61</v>
      </c>
      <c r="P2" s="9" t="s">
        <v>73</v>
      </c>
    </row>
    <row r="3" spans="1:16" x14ac:dyDescent="0.25">
      <c r="B3" s="2"/>
      <c r="C3" s="2"/>
      <c r="D3" s="2"/>
      <c r="O3" s="5"/>
      <c r="P3" s="5"/>
    </row>
    <row r="4" spans="1:16" s="5" customFormat="1" x14ac:dyDescent="0.25">
      <c r="A4" s="11"/>
      <c r="B4" s="163" t="str">
        <f>Info!B4</f>
        <v>FOREIGN PRODUCERS' QUESTIONNAIRE</v>
      </c>
      <c r="C4" s="164"/>
      <c r="D4" s="164"/>
      <c r="E4" s="164"/>
      <c r="F4" s="164"/>
      <c r="G4" s="164"/>
      <c r="H4" s="164"/>
      <c r="I4" s="164"/>
      <c r="J4" s="164"/>
      <c r="K4" s="164"/>
      <c r="L4" s="165"/>
      <c r="M4" s="7"/>
      <c r="N4" s="7"/>
      <c r="O4" s="6"/>
      <c r="P4" s="6"/>
    </row>
    <row r="5" spans="1:16" s="5" customFormat="1" x14ac:dyDescent="0.25">
      <c r="A5" s="11"/>
      <c r="B5" s="166" t="str">
        <f>Info!B5</f>
        <v>RR-2025-005</v>
      </c>
      <c r="C5" s="167"/>
      <c r="D5" s="167"/>
      <c r="E5" s="167"/>
      <c r="F5" s="167"/>
      <c r="G5" s="167"/>
      <c r="H5" s="167"/>
      <c r="I5" s="167"/>
      <c r="J5" s="167"/>
      <c r="K5" s="167"/>
      <c r="L5" s="168"/>
      <c r="M5" s="7"/>
      <c r="N5" s="7"/>
      <c r="O5" s="6"/>
      <c r="P5" s="6"/>
    </row>
    <row r="6" spans="1:16" s="6" customFormat="1" x14ac:dyDescent="0.25">
      <c r="A6" s="11"/>
      <c r="B6" s="166" t="str">
        <f>Info!B6</f>
        <v>OCTG I</v>
      </c>
      <c r="C6" s="167"/>
      <c r="D6" s="167"/>
      <c r="E6" s="167"/>
      <c r="F6" s="167"/>
      <c r="G6" s="167"/>
      <c r="H6" s="167"/>
      <c r="I6" s="167"/>
      <c r="J6" s="167"/>
      <c r="K6" s="167"/>
      <c r="L6" s="168"/>
      <c r="O6" s="12"/>
      <c r="P6" s="12"/>
    </row>
    <row r="7" spans="1:16" s="6" customFormat="1" x14ac:dyDescent="0.25">
      <c r="A7" s="11"/>
      <c r="B7" s="141"/>
      <c r="C7" s="142"/>
      <c r="D7" s="142"/>
      <c r="E7" s="142"/>
      <c r="F7" s="142"/>
      <c r="G7" s="142"/>
      <c r="H7" s="142"/>
      <c r="I7" s="142"/>
      <c r="J7" s="142"/>
      <c r="K7" s="142"/>
      <c r="L7" s="143"/>
      <c r="O7" s="23"/>
    </row>
    <row r="8" spans="1:16" s="6" customFormat="1" ht="14.25" customHeight="1" x14ac:dyDescent="0.25">
      <c r="A8" s="11"/>
      <c r="B8" s="306" t="str">
        <f>Public!B8</f>
        <v>The goods in the following questions refer to OCTG I as defined in the product description on the Intro tab.</v>
      </c>
      <c r="C8" s="307"/>
      <c r="D8" s="307"/>
      <c r="E8" s="307"/>
      <c r="F8" s="307"/>
      <c r="G8" s="307"/>
      <c r="H8" s="307"/>
      <c r="I8" s="307"/>
      <c r="J8" s="307"/>
      <c r="K8" s="307"/>
      <c r="L8" s="308"/>
      <c r="O8" s="12"/>
      <c r="P8" s="12"/>
    </row>
    <row r="9" spans="1:16" s="6" customFormat="1" x14ac:dyDescent="0.25">
      <c r="A9" s="11"/>
      <c r="B9" s="291" t="str">
        <f>Public!B9</f>
        <v>Product information and a glossary of terms can be found in the Info tab.</v>
      </c>
      <c r="C9" s="292"/>
      <c r="D9" s="292"/>
      <c r="E9" s="292"/>
      <c r="F9" s="292"/>
      <c r="G9" s="292"/>
      <c r="H9" s="292"/>
      <c r="I9" s="292"/>
      <c r="J9" s="292"/>
      <c r="K9" s="292"/>
      <c r="L9" s="293"/>
      <c r="O9" s="12"/>
    </row>
    <row r="10" spans="1:16" s="6" customFormat="1" x14ac:dyDescent="0.25">
      <c r="A10" s="11"/>
      <c r="B10" s="291" t="str">
        <f>'Pro 1'!B10</f>
        <v xml:space="preserve">Use the AddPro tab if more space is needed.
</v>
      </c>
      <c r="C10" s="292"/>
      <c r="D10" s="292"/>
      <c r="E10" s="292"/>
      <c r="F10" s="292"/>
      <c r="G10" s="292"/>
      <c r="H10" s="292"/>
      <c r="I10" s="292"/>
      <c r="J10" s="292"/>
      <c r="K10" s="292"/>
      <c r="L10" s="293"/>
      <c r="O10" s="12"/>
      <c r="P10" s="12"/>
    </row>
    <row r="11" spans="1:16" s="6" customFormat="1" x14ac:dyDescent="0.25">
      <c r="A11" s="11"/>
      <c r="B11" s="144"/>
      <c r="C11" s="145"/>
      <c r="D11" s="145"/>
      <c r="E11" s="142"/>
      <c r="F11" s="142"/>
      <c r="G11" s="142"/>
      <c r="H11" s="142"/>
      <c r="I11" s="142"/>
      <c r="J11" s="142"/>
      <c r="K11" s="142"/>
      <c r="L11" s="143"/>
      <c r="O11" s="12"/>
      <c r="P11" s="12"/>
    </row>
    <row r="12" spans="1:16" s="6" customFormat="1" x14ac:dyDescent="0.25">
      <c r="A12" s="11"/>
      <c r="B12" s="291" t="str">
        <f>IF(Intro!$G$21="English",O12,P12)</f>
        <v>For the questions in this tab, note the following:</v>
      </c>
      <c r="C12" s="292"/>
      <c r="D12" s="292"/>
      <c r="E12" s="292"/>
      <c r="F12" s="292"/>
      <c r="G12" s="292"/>
      <c r="H12" s="292"/>
      <c r="I12" s="292"/>
      <c r="J12" s="292"/>
      <c r="K12" s="292"/>
      <c r="L12" s="293"/>
      <c r="O12" s="12" t="s">
        <v>110</v>
      </c>
      <c r="P12" s="12" t="s">
        <v>111</v>
      </c>
    </row>
    <row r="13" spans="1:16" s="6" customFormat="1" x14ac:dyDescent="0.25">
      <c r="A13" s="11"/>
      <c r="B13" s="291" t="str">
        <f>IF(Intro!$G$21="English",O13,P13)</f>
        <v>• Report only sales of your firm’s production.</v>
      </c>
      <c r="C13" s="292"/>
      <c r="D13" s="292"/>
      <c r="E13" s="292"/>
      <c r="F13" s="292"/>
      <c r="G13" s="292"/>
      <c r="H13" s="292"/>
      <c r="I13" s="292"/>
      <c r="J13" s="292"/>
      <c r="K13" s="292"/>
      <c r="L13" s="293"/>
      <c r="O13" s="12" t="s">
        <v>169</v>
      </c>
      <c r="P13" s="12" t="s">
        <v>173</v>
      </c>
    </row>
    <row r="14" spans="1:16" s="6" customFormat="1" x14ac:dyDescent="0.25">
      <c r="A14" s="11"/>
      <c r="B14" s="291" t="str">
        <f>IF(Intro!$G$21="English",O14,P14)</f>
        <v>• Report all sales to Canadian and foreign associated firms.</v>
      </c>
      <c r="C14" s="292"/>
      <c r="D14" s="292"/>
      <c r="E14" s="292"/>
      <c r="F14" s="292"/>
      <c r="G14" s="292"/>
      <c r="H14" s="292"/>
      <c r="I14" s="292"/>
      <c r="J14" s="292"/>
      <c r="K14" s="292"/>
      <c r="L14" s="293"/>
      <c r="O14" s="12" t="s">
        <v>170</v>
      </c>
      <c r="P14" s="12" t="s">
        <v>174</v>
      </c>
    </row>
    <row r="15" spans="1:16" s="6" customFormat="1" x14ac:dyDescent="0.25">
      <c r="A15" s="11"/>
      <c r="B15" s="291" t="str">
        <f>IF(Intro!$G$21="English",O15,P15)</f>
        <v>• Report all sales as of the date of shipment to the customer or the customer’s warehouse.</v>
      </c>
      <c r="C15" s="292"/>
      <c r="D15" s="292"/>
      <c r="E15" s="292"/>
      <c r="F15" s="292"/>
      <c r="G15" s="292"/>
      <c r="H15" s="292"/>
      <c r="I15" s="292"/>
      <c r="J15" s="292"/>
      <c r="K15" s="292"/>
      <c r="L15" s="293"/>
      <c r="O15" s="12" t="s">
        <v>171</v>
      </c>
      <c r="P15" s="12" t="s">
        <v>175</v>
      </c>
    </row>
    <row r="16" spans="1:16" s="6" customFormat="1" x14ac:dyDescent="0.25">
      <c r="A16" s="11"/>
      <c r="B16" s="294" t="str">
        <f>IF(Intro!$G$21="English",O16,P16)</f>
        <v>• Report all values in Canadian dollars.</v>
      </c>
      <c r="C16" s="295"/>
      <c r="D16" s="295"/>
      <c r="E16" s="295"/>
      <c r="F16" s="295"/>
      <c r="G16" s="295"/>
      <c r="H16" s="295"/>
      <c r="I16" s="295"/>
      <c r="J16" s="295"/>
      <c r="K16" s="295"/>
      <c r="L16" s="296"/>
      <c r="O16" s="12" t="s">
        <v>172</v>
      </c>
      <c r="P16" s="12" t="s">
        <v>176</v>
      </c>
    </row>
    <row r="17" spans="1:16" s="6" customFormat="1" x14ac:dyDescent="0.25">
      <c r="A17" s="11"/>
      <c r="B17" s="13"/>
      <c r="C17" s="13"/>
      <c r="D17" s="13"/>
      <c r="E17" s="14"/>
      <c r="F17" s="14"/>
      <c r="G17" s="14"/>
      <c r="H17" s="14"/>
      <c r="I17" s="14"/>
      <c r="J17" s="14"/>
      <c r="K17" s="14"/>
      <c r="L17" s="14"/>
      <c r="O17" s="12"/>
      <c r="P17" s="12"/>
    </row>
    <row r="18" spans="1:16" x14ac:dyDescent="0.25">
      <c r="B18" s="201" t="str">
        <f>IF(Intro!$G$21="English",O18,P18)</f>
        <v>SALES AND INVENTORIES</v>
      </c>
      <c r="C18" s="202"/>
      <c r="D18" s="202"/>
      <c r="E18" s="202"/>
      <c r="F18" s="202"/>
      <c r="G18" s="202"/>
      <c r="H18" s="202"/>
      <c r="I18" s="202"/>
      <c r="J18" s="202"/>
      <c r="K18" s="202"/>
      <c r="L18" s="203"/>
      <c r="O18" s="105" t="s">
        <v>252</v>
      </c>
      <c r="P18" s="105" t="s">
        <v>253</v>
      </c>
    </row>
    <row r="19" spans="1:16" x14ac:dyDescent="0.25">
      <c r="B19" s="312" t="s">
        <v>22</v>
      </c>
      <c r="C19" s="313"/>
      <c r="D19" s="313"/>
      <c r="E19" s="313"/>
      <c r="F19" s="313"/>
      <c r="G19" s="313"/>
      <c r="H19" s="313"/>
      <c r="I19" s="313"/>
      <c r="J19" s="313"/>
      <c r="K19" s="313"/>
      <c r="L19" s="314"/>
    </row>
    <row r="20" spans="1:16" x14ac:dyDescent="0.25">
      <c r="B20" s="15"/>
      <c r="C20" s="16"/>
      <c r="D20" s="16"/>
      <c r="E20" s="17"/>
      <c r="F20" s="17"/>
      <c r="G20" s="17"/>
      <c r="H20" s="17"/>
      <c r="I20" s="17"/>
      <c r="J20" s="17"/>
      <c r="K20" s="17"/>
      <c r="L20" s="18"/>
    </row>
    <row r="21" spans="1:16" ht="14.1" customHeight="1" x14ac:dyDescent="0.25">
      <c r="B21" s="190" t="str">
        <f>IF(Intro!$G$21="English",O21,P21)</f>
        <v>Provide the following estimated percentages:</v>
      </c>
      <c r="C21" s="191"/>
      <c r="D21" s="191"/>
      <c r="E21" s="191"/>
      <c r="F21" s="191"/>
      <c r="G21" s="191"/>
      <c r="H21" s="191"/>
      <c r="I21" s="191"/>
      <c r="J21" s="191"/>
      <c r="K21" s="191"/>
      <c r="L21" s="192"/>
      <c r="O21" s="72" t="s">
        <v>56</v>
      </c>
      <c r="P21" s="76" t="s">
        <v>57</v>
      </c>
    </row>
    <row r="22" spans="1:16" x14ac:dyDescent="0.25">
      <c r="B22" s="68"/>
      <c r="C22" s="69"/>
      <c r="D22" s="16"/>
      <c r="E22" s="17"/>
      <c r="F22" s="17"/>
      <c r="G22" s="17"/>
      <c r="H22" s="17"/>
      <c r="I22" s="17"/>
      <c r="J22" s="17"/>
      <c r="K22" s="17"/>
      <c r="L22" s="18"/>
      <c r="O22" s="72"/>
    </row>
    <row r="23" spans="1:16" x14ac:dyDescent="0.25">
      <c r="B23" s="68"/>
      <c r="C23" s="69"/>
      <c r="D23" s="31"/>
      <c r="E23" s="31"/>
      <c r="F23" s="31"/>
      <c r="G23" s="16"/>
      <c r="H23" s="50">
        <f>Variables!$B$6+2</f>
        <v>2025</v>
      </c>
      <c r="I23" s="89"/>
      <c r="J23" s="89"/>
      <c r="K23" s="89"/>
      <c r="L23" s="90"/>
      <c r="O23" s="72"/>
    </row>
    <row r="24" spans="1:16" x14ac:dyDescent="0.25">
      <c r="B24" s="384" t="str">
        <f>IF(Intro!$G$21="English",O26,P26)</f>
        <v>Your firm's sales volume of the goods divided by your firm's total sales volume</v>
      </c>
      <c r="C24" s="385"/>
      <c r="D24" s="385"/>
      <c r="E24" s="385"/>
      <c r="F24" s="386"/>
      <c r="G24" s="390" t="s">
        <v>86</v>
      </c>
      <c r="H24" s="381"/>
      <c r="I24" s="89"/>
      <c r="J24" s="89"/>
      <c r="K24" s="89"/>
      <c r="L24" s="90"/>
      <c r="O24" s="153" t="s">
        <v>56</v>
      </c>
      <c r="P24" s="155" t="s">
        <v>57</v>
      </c>
    </row>
    <row r="25" spans="1:16" x14ac:dyDescent="0.25">
      <c r="B25" s="387"/>
      <c r="C25" s="388"/>
      <c r="D25" s="388"/>
      <c r="E25" s="388"/>
      <c r="F25" s="389"/>
      <c r="G25" s="391"/>
      <c r="H25" s="382"/>
      <c r="I25" s="89"/>
      <c r="J25" s="89"/>
      <c r="K25" s="89"/>
      <c r="L25" s="90"/>
      <c r="O25" s="153"/>
      <c r="P25" s="155"/>
    </row>
    <row r="26" spans="1:16" x14ac:dyDescent="0.25">
      <c r="B26" s="384" t="str">
        <f>IF(Intro!$G$21="English",O28,P28)</f>
        <v>Your firm's sales value of the goods divided by your firm's total sales value</v>
      </c>
      <c r="C26" s="385"/>
      <c r="D26" s="385"/>
      <c r="E26" s="385"/>
      <c r="F26" s="386"/>
      <c r="G26" s="390" t="s">
        <v>86</v>
      </c>
      <c r="H26" s="381"/>
      <c r="I26" s="89"/>
      <c r="J26" s="89"/>
      <c r="K26" s="89"/>
      <c r="L26" s="90"/>
      <c r="O26" s="154" t="s">
        <v>303</v>
      </c>
      <c r="P26" s="155" t="s">
        <v>308</v>
      </c>
    </row>
    <row r="27" spans="1:16" x14ac:dyDescent="0.25">
      <c r="B27" s="387"/>
      <c r="C27" s="388"/>
      <c r="D27" s="388"/>
      <c r="E27" s="388"/>
      <c r="F27" s="389"/>
      <c r="G27" s="391"/>
      <c r="H27" s="382"/>
      <c r="I27" s="89"/>
      <c r="J27" s="89"/>
      <c r="K27" s="89"/>
      <c r="L27" s="90"/>
      <c r="O27" s="154"/>
      <c r="P27" s="155"/>
    </row>
    <row r="28" spans="1:16" x14ac:dyDescent="0.25">
      <c r="B28" s="384" t="str">
        <f>IF(Intro!$G$21="English",O30,P30)</f>
        <v>Your firm's production volume of the goods divided by your home country's total production volume of the goods</v>
      </c>
      <c r="C28" s="385"/>
      <c r="D28" s="385"/>
      <c r="E28" s="385"/>
      <c r="F28" s="386"/>
      <c r="G28" s="390" t="s">
        <v>86</v>
      </c>
      <c r="H28" s="381"/>
      <c r="I28" s="89"/>
      <c r="J28" s="89"/>
      <c r="K28" s="89"/>
      <c r="L28" s="90"/>
      <c r="O28" s="154" t="s">
        <v>304</v>
      </c>
      <c r="P28" s="155" t="s">
        <v>305</v>
      </c>
    </row>
    <row r="29" spans="1:16" x14ac:dyDescent="0.25">
      <c r="B29" s="387"/>
      <c r="C29" s="388"/>
      <c r="D29" s="388"/>
      <c r="E29" s="388"/>
      <c r="F29" s="389"/>
      <c r="G29" s="391"/>
      <c r="H29" s="382"/>
      <c r="I29" s="89"/>
      <c r="J29" s="89"/>
      <c r="K29" s="89"/>
      <c r="L29" s="90"/>
      <c r="O29" s="154"/>
      <c r="P29" s="155"/>
    </row>
    <row r="30" spans="1:16" x14ac:dyDescent="0.25">
      <c r="B30" s="232" t="str">
        <f>IF(Intro!$G$21="English",O30,P30)</f>
        <v>Your firm's production volume of the goods divided by your home country's total production volume of the goods</v>
      </c>
      <c r="C30" s="233"/>
      <c r="D30" s="233"/>
      <c r="E30" s="233"/>
      <c r="F30" s="233"/>
      <c r="G30" s="390" t="s">
        <v>86</v>
      </c>
      <c r="H30" s="381"/>
      <c r="I30" s="89"/>
      <c r="J30" s="89"/>
      <c r="K30" s="89"/>
      <c r="L30" s="90"/>
      <c r="O30" s="154" t="s">
        <v>306</v>
      </c>
      <c r="P30" s="155" t="s">
        <v>309</v>
      </c>
    </row>
    <row r="31" spans="1:16" x14ac:dyDescent="0.25">
      <c r="B31" s="236"/>
      <c r="C31" s="237"/>
      <c r="D31" s="237"/>
      <c r="E31" s="237"/>
      <c r="F31" s="237"/>
      <c r="G31" s="391"/>
      <c r="H31" s="382"/>
      <c r="I31" s="89"/>
      <c r="J31" s="89"/>
      <c r="K31" s="89"/>
      <c r="L31" s="90"/>
      <c r="O31" s="154"/>
      <c r="P31" s="155"/>
    </row>
    <row r="32" spans="1:16" x14ac:dyDescent="0.25">
      <c r="B32" s="91"/>
      <c r="C32" s="92"/>
      <c r="D32" s="92"/>
      <c r="E32" s="92"/>
      <c r="F32" s="92"/>
      <c r="G32" s="92"/>
      <c r="H32" s="92"/>
      <c r="I32" s="92"/>
      <c r="J32" s="92"/>
      <c r="K32" s="92"/>
      <c r="L32" s="93"/>
      <c r="O32" s="154" t="s">
        <v>307</v>
      </c>
      <c r="P32" s="155" t="s">
        <v>310</v>
      </c>
    </row>
    <row r="33" spans="2:16" x14ac:dyDescent="0.25">
      <c r="B33" s="315" t="s">
        <v>23</v>
      </c>
      <c r="C33" s="316"/>
      <c r="D33" s="316"/>
      <c r="E33" s="316"/>
      <c r="F33" s="316"/>
      <c r="G33" s="316"/>
      <c r="H33" s="316"/>
      <c r="I33" s="316"/>
      <c r="J33" s="316"/>
      <c r="K33" s="316"/>
      <c r="L33" s="317"/>
    </row>
    <row r="34" spans="2:16" x14ac:dyDescent="0.25">
      <c r="B34" s="15"/>
      <c r="C34" s="16"/>
      <c r="D34" s="16"/>
      <c r="E34" s="17"/>
      <c r="F34" s="17"/>
      <c r="G34" s="17"/>
      <c r="H34" s="17"/>
      <c r="I34" s="17"/>
      <c r="J34" s="17"/>
      <c r="K34" s="17"/>
      <c r="L34" s="18"/>
    </row>
    <row r="35" spans="2:16" ht="14.1" customHeight="1" x14ac:dyDescent="0.25">
      <c r="B35" s="160" t="str">
        <f>IF(Intro!$G$21="English",O35,P35)</f>
        <v>Complete the following table for your firm's Canadian sales and inventories of the goods.</v>
      </c>
      <c r="C35" s="17"/>
      <c r="D35" s="17"/>
      <c r="E35" s="17"/>
      <c r="F35" s="17"/>
      <c r="G35" s="17"/>
      <c r="H35" s="17"/>
      <c r="I35" s="17"/>
      <c r="J35" s="17"/>
      <c r="K35" s="17"/>
      <c r="L35" s="18"/>
      <c r="O35" s="72" t="s">
        <v>112</v>
      </c>
      <c r="P35" s="76" t="s">
        <v>279</v>
      </c>
    </row>
    <row r="36" spans="2:16" x14ac:dyDescent="0.25">
      <c r="B36" s="68"/>
      <c r="C36" s="69"/>
      <c r="D36" s="16"/>
      <c r="E36" s="17"/>
      <c r="F36" s="17"/>
      <c r="G36" s="17"/>
      <c r="H36" s="17"/>
      <c r="I36" s="17"/>
      <c r="J36" s="17"/>
      <c r="K36" s="17"/>
      <c r="L36" s="18"/>
      <c r="O36" s="72"/>
    </row>
    <row r="37" spans="2:16" x14ac:dyDescent="0.25">
      <c r="B37" s="68"/>
      <c r="C37" s="69"/>
      <c r="D37" s="16"/>
      <c r="E37" s="31"/>
      <c r="F37" s="76"/>
      <c r="G37" s="76"/>
      <c r="H37" s="367">
        <f>Variables!$B$6</f>
        <v>2023</v>
      </c>
      <c r="I37" s="367">
        <f>H37+1</f>
        <v>2024</v>
      </c>
      <c r="J37" s="367">
        <f>I37+1</f>
        <v>2025</v>
      </c>
      <c r="K37" s="17"/>
      <c r="L37" s="18"/>
      <c r="M37" s="17"/>
      <c r="N37" s="161"/>
      <c r="O37" s="72"/>
    </row>
    <row r="38" spans="2:16" x14ac:dyDescent="0.25">
      <c r="B38" s="68"/>
      <c r="C38" s="69"/>
      <c r="D38" s="16"/>
      <c r="E38" s="31"/>
      <c r="F38" s="76"/>
      <c r="G38" s="76"/>
      <c r="H38" s="383"/>
      <c r="I38" s="383"/>
      <c r="J38" s="383"/>
      <c r="K38" s="17"/>
      <c r="L38" s="18"/>
      <c r="O38" s="72"/>
    </row>
    <row r="39" spans="2:16" ht="15" thickBot="1" x14ac:dyDescent="0.3">
      <c r="B39" s="379" t="str">
        <f>IF(Intro!$G$21="English",O39,P39)</f>
        <v>Beginning inventory</v>
      </c>
      <c r="C39" s="380"/>
      <c r="D39" s="380"/>
      <c r="E39" s="369" t="str">
        <f>IF(Intro!$G$21="English",Variables!$B$23,Variables!$C$23)</f>
        <v>tonnes</v>
      </c>
      <c r="F39" s="369"/>
      <c r="G39" s="370"/>
      <c r="H39" s="117"/>
      <c r="I39" s="62">
        <f>H52</f>
        <v>0</v>
      </c>
      <c r="J39" s="62">
        <f>I52</f>
        <v>0</v>
      </c>
      <c r="K39" s="17"/>
      <c r="L39" s="18"/>
      <c r="O39" s="76" t="s">
        <v>113</v>
      </c>
      <c r="P39" s="76" t="s">
        <v>114</v>
      </c>
    </row>
    <row r="40" spans="2:16" x14ac:dyDescent="0.25">
      <c r="B40" s="375" t="str">
        <f>IF(Intro!$G$21="English",O40,P40)</f>
        <v>Sales in country of production</v>
      </c>
      <c r="C40" s="376"/>
      <c r="D40" s="376"/>
      <c r="E40" s="371" t="str">
        <f>IF(Intro!$G$21="English",Variables!$B$23,Variables!$C$23)</f>
        <v>tonnes</v>
      </c>
      <c r="F40" s="371"/>
      <c r="G40" s="372"/>
      <c r="H40" s="63"/>
      <c r="I40" s="61"/>
      <c r="J40" s="61"/>
      <c r="K40" s="17"/>
      <c r="L40" s="18"/>
      <c r="O40" s="76" t="s">
        <v>165</v>
      </c>
      <c r="P40" s="76" t="s">
        <v>35</v>
      </c>
    </row>
    <row r="41" spans="2:16" x14ac:dyDescent="0.25">
      <c r="B41" s="377"/>
      <c r="C41" s="378"/>
      <c r="D41" s="378"/>
      <c r="E41" s="373" t="str">
        <f>IF(Intro!$G$21="English",O41,P41)</f>
        <v>Ex Works (CAD)</v>
      </c>
      <c r="F41" s="373"/>
      <c r="G41" s="374"/>
      <c r="H41" s="55"/>
      <c r="I41" s="52"/>
      <c r="J41" s="52"/>
      <c r="K41" s="17"/>
      <c r="L41" s="18"/>
      <c r="O41" s="120" t="s">
        <v>272</v>
      </c>
      <c r="P41" s="120" t="s">
        <v>273</v>
      </c>
    </row>
    <row r="42" spans="2:16" ht="15" thickBot="1" x14ac:dyDescent="0.3">
      <c r="B42" s="379"/>
      <c r="C42" s="380"/>
      <c r="D42" s="380"/>
      <c r="E42" s="369" t="str">
        <f>"$ / "&amp;IF(Intro!$G$21="English",Variables!$B$24,Variables!$C$24)</f>
        <v>$ / tonne</v>
      </c>
      <c r="F42" s="369"/>
      <c r="G42" s="370"/>
      <c r="H42" s="64" t="str">
        <f>IF(H40=0,"-",H41/H40)</f>
        <v>-</v>
      </c>
      <c r="I42" s="62" t="str">
        <f>IF(I40=0,"-",I41/I40)</f>
        <v>-</v>
      </c>
      <c r="J42" s="62" t="str">
        <f>IF(J40=0,"-",J41/J40)</f>
        <v>-</v>
      </c>
      <c r="K42" s="17"/>
      <c r="L42" s="18"/>
    </row>
    <row r="43" spans="2:16" x14ac:dyDescent="0.25">
      <c r="B43" s="375" t="str">
        <f>IF(Intro!$G$21="English",O43,P43)</f>
        <v>Export sales to Canada</v>
      </c>
      <c r="C43" s="376"/>
      <c r="D43" s="376"/>
      <c r="E43" s="371" t="str">
        <f>IF(Intro!$G$21="English",Variables!$B$23,Variables!$C$23)</f>
        <v>tonnes</v>
      </c>
      <c r="F43" s="371"/>
      <c r="G43" s="372"/>
      <c r="H43" s="63"/>
      <c r="I43" s="61"/>
      <c r="J43" s="61"/>
      <c r="K43" s="17"/>
      <c r="L43" s="18"/>
      <c r="O43" s="76" t="s">
        <v>128</v>
      </c>
      <c r="P43" s="76" t="s">
        <v>129</v>
      </c>
    </row>
    <row r="44" spans="2:16" ht="14.1" customHeight="1" x14ac:dyDescent="0.25">
      <c r="B44" s="377"/>
      <c r="C44" s="378"/>
      <c r="D44" s="378"/>
      <c r="E44" s="373" t="str">
        <f>IF(Intro!$G$21="English",O44,P44)</f>
        <v>FOB Country of Export (CAD)</v>
      </c>
      <c r="F44" s="373"/>
      <c r="G44" s="374"/>
      <c r="H44" s="55"/>
      <c r="I44" s="52"/>
      <c r="J44" s="52"/>
      <c r="K44" s="17"/>
      <c r="L44" s="18"/>
      <c r="O44" s="120" t="s">
        <v>274</v>
      </c>
      <c r="P44" s="120" t="s">
        <v>275</v>
      </c>
    </row>
    <row r="45" spans="2:16" ht="15" thickBot="1" x14ac:dyDescent="0.3">
      <c r="B45" s="379"/>
      <c r="C45" s="380"/>
      <c r="D45" s="380"/>
      <c r="E45" s="369" t="str">
        <f>"$ / "&amp;IF(Intro!$G$21="English",Variables!$B$24,Variables!$C$24)</f>
        <v>$ / tonne</v>
      </c>
      <c r="F45" s="369"/>
      <c r="G45" s="370"/>
      <c r="H45" s="64" t="str">
        <f>IF(H43=0,"-",H44/H43)</f>
        <v>-</v>
      </c>
      <c r="I45" s="62" t="str">
        <f>IF(I43=0,"-",I44/I43)</f>
        <v>-</v>
      </c>
      <c r="J45" s="62" t="str">
        <f>IF(J43=0,"-",J44/J43)</f>
        <v>-</v>
      </c>
      <c r="K45" s="17"/>
      <c r="L45" s="18"/>
    </row>
    <row r="46" spans="2:16" x14ac:dyDescent="0.25">
      <c r="B46" s="375" t="str">
        <f>IF(Intro!$G$21="English",O46,P46)</f>
        <v>Export sales to the United States of America</v>
      </c>
      <c r="C46" s="376"/>
      <c r="D46" s="376"/>
      <c r="E46" s="371" t="str">
        <f>IF(Intro!$G$21="English",Variables!$B$23,Variables!$C$23)</f>
        <v>tonnes</v>
      </c>
      <c r="F46" s="371"/>
      <c r="G46" s="372"/>
      <c r="H46" s="63"/>
      <c r="I46" s="61"/>
      <c r="J46" s="61"/>
      <c r="K46" s="17"/>
      <c r="L46" s="18"/>
      <c r="O46" s="76" t="s">
        <v>262</v>
      </c>
      <c r="P46" s="76" t="s">
        <v>263</v>
      </c>
    </row>
    <row r="47" spans="2:16" x14ac:dyDescent="0.25">
      <c r="B47" s="377"/>
      <c r="C47" s="378"/>
      <c r="D47" s="378"/>
      <c r="E47" s="373" t="str">
        <f>E44</f>
        <v>FOB Country of Export (CAD)</v>
      </c>
      <c r="F47" s="373"/>
      <c r="G47" s="374"/>
      <c r="H47" s="55"/>
      <c r="I47" s="52"/>
      <c r="J47" s="52"/>
      <c r="K47" s="17"/>
      <c r="L47" s="18"/>
    </row>
    <row r="48" spans="2:16" ht="15" thickBot="1" x14ac:dyDescent="0.3">
      <c r="B48" s="379"/>
      <c r="C48" s="380"/>
      <c r="D48" s="380"/>
      <c r="E48" s="369" t="str">
        <f>"$ / "&amp;IF(Intro!$G$21="English",Variables!$B$24,Variables!$C$24)</f>
        <v>$ / tonne</v>
      </c>
      <c r="F48" s="369"/>
      <c r="G48" s="370"/>
      <c r="H48" s="64" t="str">
        <f>IF(H46=0,"-",H47/H46)</f>
        <v>-</v>
      </c>
      <c r="I48" s="62" t="str">
        <f>IF(I46=0,"-",I47/I46)</f>
        <v>-</v>
      </c>
      <c r="J48" s="62" t="str">
        <f>IF(J46=0,"-",J47/J46)</f>
        <v>-</v>
      </c>
      <c r="K48" s="17"/>
      <c r="L48" s="18"/>
    </row>
    <row r="49" spans="1:16" s="110" customFormat="1" x14ac:dyDescent="0.25">
      <c r="A49" s="8"/>
      <c r="B49" s="375" t="str">
        <f>IF(Intro!$G$21="English",O49,P49)</f>
        <v>Export sales to all other countries</v>
      </c>
      <c r="C49" s="376"/>
      <c r="D49" s="376"/>
      <c r="E49" s="371" t="str">
        <f>IF(Intro!$G$21="English",Variables!$B$23,Variables!$C$23)</f>
        <v>tonnes</v>
      </c>
      <c r="F49" s="371"/>
      <c r="G49" s="372"/>
      <c r="H49" s="63"/>
      <c r="I49" s="61"/>
      <c r="J49" s="61"/>
      <c r="K49" s="17"/>
      <c r="L49" s="18"/>
      <c r="O49" s="110" t="s">
        <v>131</v>
      </c>
      <c r="P49" s="110" t="s">
        <v>130</v>
      </c>
    </row>
    <row r="50" spans="1:16" s="110" customFormat="1" x14ac:dyDescent="0.25">
      <c r="A50" s="8"/>
      <c r="B50" s="377"/>
      <c r="C50" s="378"/>
      <c r="D50" s="378"/>
      <c r="E50" s="373" t="str">
        <f>E44</f>
        <v>FOB Country of Export (CAD)</v>
      </c>
      <c r="F50" s="373"/>
      <c r="G50" s="374"/>
      <c r="H50" s="55"/>
      <c r="I50" s="52"/>
      <c r="J50" s="52"/>
      <c r="K50" s="17"/>
      <c r="L50" s="18"/>
    </row>
    <row r="51" spans="1:16" s="110" customFormat="1" ht="15" thickBot="1" x14ac:dyDescent="0.3">
      <c r="A51" s="8"/>
      <c r="B51" s="379"/>
      <c r="C51" s="380"/>
      <c r="D51" s="380"/>
      <c r="E51" s="369" t="str">
        <f>"$ / "&amp;IF(Intro!$G$21="English",Variables!$B$24,Variables!$C$24)</f>
        <v>$ / tonne</v>
      </c>
      <c r="F51" s="369"/>
      <c r="G51" s="370"/>
      <c r="H51" s="64" t="str">
        <f>IF(H49=0,"-",H50/H49)</f>
        <v>-</v>
      </c>
      <c r="I51" s="62" t="str">
        <f>IF(I49=0,"-",I50/I49)</f>
        <v>-</v>
      </c>
      <c r="J51" s="62" t="str">
        <f>IF(J49=0,"-",J50/J49)</f>
        <v>-</v>
      </c>
      <c r="K51" s="17"/>
      <c r="L51" s="18"/>
    </row>
    <row r="52" spans="1:16" x14ac:dyDescent="0.25">
      <c r="B52" s="375" t="str">
        <f>IF(Intro!$G$21="English",O52,P52)</f>
        <v>Ending inventory</v>
      </c>
      <c r="C52" s="376"/>
      <c r="D52" s="376"/>
      <c r="E52" s="371" t="str">
        <f>IF(Intro!$G$21="English",Variables!$B$23,Variables!$C$23)</f>
        <v>tonnes</v>
      </c>
      <c r="F52" s="371"/>
      <c r="G52" s="372"/>
      <c r="H52" s="63"/>
      <c r="I52" s="61"/>
      <c r="J52" s="61"/>
      <c r="K52" s="17"/>
      <c r="L52" s="18"/>
      <c r="O52" s="76" t="s">
        <v>115</v>
      </c>
      <c r="P52" s="76" t="s">
        <v>284</v>
      </c>
    </row>
    <row r="53" spans="1:16" x14ac:dyDescent="0.25">
      <c r="B53" s="91"/>
      <c r="C53" s="92"/>
      <c r="D53" s="92"/>
      <c r="E53" s="92"/>
      <c r="F53" s="92"/>
      <c r="G53" s="92"/>
      <c r="H53" s="92"/>
      <c r="I53" s="92"/>
      <c r="J53" s="92"/>
      <c r="K53" s="92"/>
      <c r="L53" s="18"/>
    </row>
    <row r="54" spans="1:16" s="9" customFormat="1" x14ac:dyDescent="0.25">
      <c r="A54" s="8"/>
      <c r="B54" s="315" t="s">
        <v>24</v>
      </c>
      <c r="C54" s="316"/>
      <c r="D54" s="316"/>
      <c r="E54" s="316"/>
      <c r="F54" s="316"/>
      <c r="G54" s="316"/>
      <c r="H54" s="316"/>
      <c r="I54" s="316"/>
      <c r="J54" s="316"/>
      <c r="K54" s="316"/>
      <c r="L54" s="317"/>
      <c r="M54" s="95"/>
    </row>
    <row r="55" spans="1:16" x14ac:dyDescent="0.25">
      <c r="B55" s="84"/>
      <c r="C55" s="31"/>
      <c r="D55" s="31"/>
      <c r="E55" s="31"/>
      <c r="F55" s="31"/>
      <c r="G55" s="31"/>
      <c r="H55" s="31"/>
      <c r="I55" s="31"/>
      <c r="J55" s="31"/>
      <c r="K55" s="31"/>
      <c r="L55" s="85"/>
    </row>
    <row r="56" spans="1:16" ht="14.25" customHeight="1" x14ac:dyDescent="0.25">
      <c r="B56" s="175" t="str">
        <f>IF(Intro!$G$21="English",O56,P56)</f>
        <v>Based on your response to Question 2 above, identify your firm's export markets, other than Canada and the United States, for the goods since January 1, 2023.</v>
      </c>
      <c r="C56" s="176"/>
      <c r="D56" s="176"/>
      <c r="E56" s="176"/>
      <c r="F56" s="176"/>
      <c r="G56" s="176"/>
      <c r="H56" s="176"/>
      <c r="I56" s="176"/>
      <c r="J56" s="176"/>
      <c r="K56" s="176"/>
      <c r="L56" s="186"/>
      <c r="O56" s="76" t="str">
        <f>"Based on your response to Question 2 above, identify your firm's export markets, other than Canada and the United States, for the goods since January 1, "&amp;Variables!B6&amp;"."</f>
        <v>Based on your response to Question 2 above, identify your firm's export markets, other than Canada and the United States, for the goods since January 1, 2023.</v>
      </c>
      <c r="P56" s="76" t="str">
        <f>"D'après votre réponse à la question 2 ci-dessus, indiquez les marchés d'exportation des marchandises de votre entreprise, autre que le Canada et les États-Unis d'Amérique, depuis le 1er janvier "&amp;Variables!B6&amp;"."</f>
        <v>D'après votre réponse à la question 2 ci-dessus, indiquez les marchés d'exportation des marchandises de votre entreprise, autre que le Canada et les États-Unis d'Amérique, depuis le 1er janvier 2023.</v>
      </c>
    </row>
    <row r="57" spans="1:16" x14ac:dyDescent="0.25">
      <c r="B57" s="84"/>
      <c r="C57" s="31"/>
      <c r="D57" s="31"/>
      <c r="E57" s="31"/>
      <c r="F57" s="31"/>
      <c r="G57" s="31"/>
      <c r="H57" s="31"/>
      <c r="I57" s="31"/>
      <c r="J57" s="31"/>
      <c r="K57" s="31"/>
      <c r="L57" s="85"/>
    </row>
    <row r="58" spans="1:16" s="9" customFormat="1" x14ac:dyDescent="0.25">
      <c r="A58" s="8"/>
      <c r="B58" s="318"/>
      <c r="C58" s="319"/>
      <c r="D58" s="319"/>
      <c r="E58" s="319"/>
      <c r="F58" s="319"/>
      <c r="G58" s="319"/>
      <c r="H58" s="319"/>
      <c r="I58" s="319"/>
      <c r="J58" s="319"/>
      <c r="K58" s="319"/>
      <c r="L58" s="320"/>
      <c r="M58" s="25"/>
    </row>
    <row r="59" spans="1:16" s="9" customFormat="1" x14ac:dyDescent="0.25">
      <c r="A59" s="8"/>
      <c r="B59" s="318"/>
      <c r="C59" s="319"/>
      <c r="D59" s="319"/>
      <c r="E59" s="319"/>
      <c r="F59" s="319"/>
      <c r="G59" s="319"/>
      <c r="H59" s="319"/>
      <c r="I59" s="319"/>
      <c r="J59" s="319"/>
      <c r="K59" s="319"/>
      <c r="L59" s="320"/>
      <c r="M59" s="25"/>
    </row>
    <row r="60" spans="1:16" s="9" customFormat="1" x14ac:dyDescent="0.25">
      <c r="A60" s="8"/>
      <c r="B60" s="318"/>
      <c r="C60" s="319"/>
      <c r="D60" s="319"/>
      <c r="E60" s="319"/>
      <c r="F60" s="319"/>
      <c r="G60" s="319"/>
      <c r="H60" s="319"/>
      <c r="I60" s="319"/>
      <c r="J60" s="319"/>
      <c r="K60" s="319"/>
      <c r="L60" s="320"/>
      <c r="M60" s="25"/>
    </row>
    <row r="61" spans="1:16" x14ac:dyDescent="0.25">
      <c r="B61" s="91"/>
      <c r="C61" s="92"/>
      <c r="D61" s="92"/>
      <c r="E61" s="92"/>
      <c r="F61" s="92"/>
      <c r="G61" s="92"/>
      <c r="H61" s="92"/>
      <c r="I61" s="92"/>
      <c r="J61" s="92"/>
      <c r="K61" s="92"/>
      <c r="L61" s="93"/>
    </row>
    <row r="62" spans="1:16" s="9" customFormat="1" x14ac:dyDescent="0.25">
      <c r="A62" s="8"/>
      <c r="B62" s="315" t="s">
        <v>25</v>
      </c>
      <c r="C62" s="316"/>
      <c r="D62" s="316"/>
      <c r="E62" s="316"/>
      <c r="F62" s="316"/>
      <c r="G62" s="316"/>
      <c r="H62" s="316"/>
      <c r="I62" s="316"/>
      <c r="J62" s="316"/>
      <c r="K62" s="316"/>
      <c r="L62" s="317"/>
      <c r="M62" s="95"/>
    </row>
    <row r="63" spans="1:16" x14ac:dyDescent="0.25">
      <c r="B63" s="84"/>
      <c r="C63" s="31"/>
      <c r="D63" s="31"/>
      <c r="E63" s="31"/>
      <c r="F63" s="31"/>
      <c r="G63" s="31"/>
      <c r="H63" s="31"/>
      <c r="I63" s="31"/>
      <c r="J63" s="31"/>
      <c r="K63" s="31"/>
      <c r="L63" s="85"/>
    </row>
    <row r="64" spans="1:16" x14ac:dyDescent="0.25">
      <c r="B64" s="190" t="str">
        <f>IF(Intro!$G$21="English",O64,P64)</f>
        <v>Explain any changes to your firm's export activity of the goods since January 1, 2023.</v>
      </c>
      <c r="C64" s="191"/>
      <c r="D64" s="191"/>
      <c r="E64" s="191"/>
      <c r="F64" s="191"/>
      <c r="G64" s="191"/>
      <c r="H64" s="191"/>
      <c r="I64" s="191"/>
      <c r="J64" s="191"/>
      <c r="K64" s="191"/>
      <c r="L64" s="192"/>
      <c r="O64" s="76" t="str">
        <f>"Explain any changes to your firm's export activity of the goods since January 1, "&amp;Variables!B6&amp;"."</f>
        <v>Explain any changes to your firm's export activity of the goods since January 1, 2023.</v>
      </c>
      <c r="P64" s="76"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65" spans="1:16" x14ac:dyDescent="0.25">
      <c r="B65" s="84"/>
      <c r="C65" s="31"/>
      <c r="D65" s="31"/>
      <c r="E65" s="31"/>
      <c r="F65" s="31"/>
      <c r="G65" s="31"/>
      <c r="H65" s="31"/>
      <c r="I65" s="31"/>
      <c r="J65" s="31"/>
      <c r="K65" s="31"/>
      <c r="L65" s="85"/>
    </row>
    <row r="66" spans="1:16" s="9" customFormat="1" x14ac:dyDescent="0.25">
      <c r="A66" s="8"/>
      <c r="B66" s="318"/>
      <c r="C66" s="319"/>
      <c r="D66" s="319"/>
      <c r="E66" s="319"/>
      <c r="F66" s="319"/>
      <c r="G66" s="319"/>
      <c r="H66" s="319"/>
      <c r="I66" s="319"/>
      <c r="J66" s="319"/>
      <c r="K66" s="319"/>
      <c r="L66" s="320"/>
      <c r="M66" s="25"/>
    </row>
    <row r="67" spans="1:16" s="9" customFormat="1" x14ac:dyDescent="0.25">
      <c r="A67" s="8"/>
      <c r="B67" s="318"/>
      <c r="C67" s="319"/>
      <c r="D67" s="319"/>
      <c r="E67" s="319"/>
      <c r="F67" s="319"/>
      <c r="G67" s="319"/>
      <c r="H67" s="319"/>
      <c r="I67" s="319"/>
      <c r="J67" s="319"/>
      <c r="K67" s="319"/>
      <c r="L67" s="320"/>
      <c r="M67" s="25"/>
    </row>
    <row r="68" spans="1:16" s="9" customFormat="1" x14ac:dyDescent="0.25">
      <c r="A68" s="8"/>
      <c r="B68" s="318"/>
      <c r="C68" s="319"/>
      <c r="D68" s="319"/>
      <c r="E68" s="319"/>
      <c r="F68" s="319"/>
      <c r="G68" s="319"/>
      <c r="H68" s="319"/>
      <c r="I68" s="319"/>
      <c r="J68" s="319"/>
      <c r="K68" s="319"/>
      <c r="L68" s="320"/>
      <c r="M68" s="25"/>
    </row>
    <row r="69" spans="1:16" s="9" customFormat="1" x14ac:dyDescent="0.25">
      <c r="A69" s="8"/>
      <c r="B69" s="318"/>
      <c r="C69" s="319"/>
      <c r="D69" s="319"/>
      <c r="E69" s="319"/>
      <c r="F69" s="319"/>
      <c r="G69" s="319"/>
      <c r="H69" s="319"/>
      <c r="I69" s="319"/>
      <c r="J69" s="319"/>
      <c r="K69" s="319"/>
      <c r="L69" s="320"/>
      <c r="M69" s="25"/>
    </row>
    <row r="70" spans="1:16" s="9" customFormat="1" x14ac:dyDescent="0.25">
      <c r="A70" s="8"/>
      <c r="B70" s="318"/>
      <c r="C70" s="319"/>
      <c r="D70" s="319"/>
      <c r="E70" s="319"/>
      <c r="F70" s="319"/>
      <c r="G70" s="319"/>
      <c r="H70" s="319"/>
      <c r="I70" s="319"/>
      <c r="J70" s="319"/>
      <c r="K70" s="319"/>
      <c r="L70" s="320"/>
      <c r="M70" s="25"/>
    </row>
    <row r="71" spans="1:16" s="9" customFormat="1" x14ac:dyDescent="0.25">
      <c r="A71" s="8"/>
      <c r="B71" s="318"/>
      <c r="C71" s="319"/>
      <c r="D71" s="319"/>
      <c r="E71" s="319"/>
      <c r="F71" s="319"/>
      <c r="G71" s="319"/>
      <c r="H71" s="319"/>
      <c r="I71" s="319"/>
      <c r="J71" s="319"/>
      <c r="K71" s="319"/>
      <c r="L71" s="320"/>
      <c r="M71" s="25"/>
    </row>
    <row r="72" spans="1:16" s="9" customFormat="1" x14ac:dyDescent="0.25">
      <c r="A72" s="8"/>
      <c r="B72" s="318"/>
      <c r="C72" s="319"/>
      <c r="D72" s="319"/>
      <c r="E72" s="319"/>
      <c r="F72" s="319"/>
      <c r="G72" s="319"/>
      <c r="H72" s="319"/>
      <c r="I72" s="319"/>
      <c r="J72" s="319"/>
      <c r="K72" s="319"/>
      <c r="L72" s="320"/>
      <c r="M72" s="25"/>
    </row>
    <row r="73" spans="1:16" s="9" customFormat="1" x14ac:dyDescent="0.25">
      <c r="A73" s="8"/>
      <c r="B73" s="318"/>
      <c r="C73" s="319"/>
      <c r="D73" s="319"/>
      <c r="E73" s="319"/>
      <c r="F73" s="319"/>
      <c r="G73" s="319"/>
      <c r="H73" s="319"/>
      <c r="I73" s="319"/>
      <c r="J73" s="319"/>
      <c r="K73" s="319"/>
      <c r="L73" s="320"/>
      <c r="M73" s="25"/>
    </row>
    <row r="74" spans="1:16" x14ac:dyDescent="0.25">
      <c r="B74" s="91"/>
      <c r="C74" s="92"/>
      <c r="D74" s="92"/>
      <c r="E74" s="92"/>
      <c r="F74" s="92"/>
      <c r="G74" s="92"/>
      <c r="H74" s="92"/>
      <c r="I74" s="92"/>
      <c r="J74" s="92"/>
      <c r="K74" s="92"/>
      <c r="L74" s="93"/>
    </row>
    <row r="75" spans="1:16" s="9" customFormat="1" x14ac:dyDescent="0.25">
      <c r="A75" s="8"/>
      <c r="B75" s="315" t="s">
        <v>26</v>
      </c>
      <c r="C75" s="316"/>
      <c r="D75" s="316"/>
      <c r="E75" s="316"/>
      <c r="F75" s="316"/>
      <c r="G75" s="316"/>
      <c r="H75" s="316"/>
      <c r="I75" s="316"/>
      <c r="J75" s="316"/>
      <c r="K75" s="316"/>
      <c r="L75" s="317"/>
      <c r="M75" s="95"/>
      <c r="O75" s="76"/>
    </row>
    <row r="76" spans="1:16" x14ac:dyDescent="0.25">
      <c r="B76" s="84"/>
      <c r="C76" s="31"/>
      <c r="D76" s="31"/>
      <c r="E76" s="31"/>
      <c r="F76" s="31"/>
      <c r="G76" s="31"/>
      <c r="H76" s="31"/>
      <c r="I76" s="31"/>
      <c r="J76" s="31"/>
      <c r="K76" s="31"/>
      <c r="L76" s="85"/>
    </row>
    <row r="77" spans="1:16" ht="14.25" customHeight="1" x14ac:dyDescent="0.25">
      <c r="B77" s="175" t="str">
        <f>IF(Intro!$G$21="English",O77,P77)</f>
        <v>Using data provided in Question 1 on the Pro 1 tab with the data provided in Question 2 above, the questionnaire calculates ending inventory as follows:</v>
      </c>
      <c r="C77" s="176"/>
      <c r="D77" s="176"/>
      <c r="E77" s="176"/>
      <c r="F77" s="176"/>
      <c r="G77" s="176"/>
      <c r="H77" s="176"/>
      <c r="I77" s="176"/>
      <c r="J77" s="176"/>
      <c r="K77" s="176"/>
      <c r="L77" s="186"/>
      <c r="O77" s="76" t="s">
        <v>133</v>
      </c>
      <c r="P77" s="76" t="s">
        <v>285</v>
      </c>
    </row>
    <row r="78" spans="1:16" x14ac:dyDescent="0.25">
      <c r="B78" s="84"/>
      <c r="C78" s="31"/>
      <c r="D78" s="31"/>
      <c r="E78" s="31"/>
      <c r="F78" s="31"/>
      <c r="G78" s="31"/>
      <c r="H78" s="31"/>
      <c r="I78" s="31"/>
      <c r="J78" s="31"/>
      <c r="K78" s="31"/>
      <c r="L78" s="85"/>
    </row>
    <row r="79" spans="1:16" x14ac:dyDescent="0.25">
      <c r="B79" s="68"/>
      <c r="C79" s="69"/>
      <c r="D79" s="16"/>
      <c r="E79" s="76"/>
      <c r="F79" s="76"/>
      <c r="G79" s="31"/>
      <c r="H79" s="367">
        <f>Variables!$B$6</f>
        <v>2023</v>
      </c>
      <c r="I79" s="367">
        <f>H79+1</f>
        <v>2024</v>
      </c>
      <c r="J79" s="367">
        <f>I79+1</f>
        <v>2025</v>
      </c>
      <c r="K79" s="31"/>
      <c r="L79" s="85"/>
      <c r="O79" s="72"/>
    </row>
    <row r="80" spans="1:16" x14ac:dyDescent="0.25">
      <c r="B80" s="68"/>
      <c r="C80" s="69"/>
      <c r="D80" s="16"/>
      <c r="E80" s="76"/>
      <c r="F80" s="76"/>
      <c r="G80" s="31"/>
      <c r="H80" s="383"/>
      <c r="I80" s="383"/>
      <c r="J80" s="383"/>
      <c r="K80" s="31"/>
      <c r="L80" s="85"/>
      <c r="O80" s="72"/>
    </row>
    <row r="81" spans="1:16" x14ac:dyDescent="0.25">
      <c r="B81" s="181" t="str">
        <f>IF(Intro!$G$21="English",O81,P81)</f>
        <v>Ending inventory</v>
      </c>
      <c r="C81" s="182"/>
      <c r="D81" s="182"/>
      <c r="E81" s="182"/>
      <c r="F81" s="182"/>
      <c r="G81" s="78" t="str">
        <f>IF(Intro!$G$21="English",Variables!$B$23,Variables!$C$23)</f>
        <v>tonnes</v>
      </c>
      <c r="H81" s="77">
        <f>H39+'Pro 1'!G19-H40-H43-H46-H49</f>
        <v>0</v>
      </c>
      <c r="I81" s="125">
        <f>I39+'Pro 1'!H19-I40-I43-I46-I49</f>
        <v>0</v>
      </c>
      <c r="J81" s="125">
        <f>J39+'Pro 1'!I19-J40-J43-J46-J49</f>
        <v>0</v>
      </c>
      <c r="K81" s="31"/>
      <c r="L81" s="85"/>
      <c r="O81" s="76" t="s">
        <v>115</v>
      </c>
      <c r="P81" s="76" t="s">
        <v>284</v>
      </c>
    </row>
    <row r="82" spans="1:16" x14ac:dyDescent="0.25">
      <c r="B82" s="181" t="str">
        <f>IF(Intro!$G$21="English",O82,P82)</f>
        <v>Difference between ending inventory in Question 2 above and the calculated ending inventory.</v>
      </c>
      <c r="C82" s="182"/>
      <c r="D82" s="182"/>
      <c r="E82" s="182"/>
      <c r="F82" s="182"/>
      <c r="G82" s="395" t="str">
        <f>IF(Intro!$G$21="English",Variables!$B$23,Variables!$C$23)</f>
        <v>tonnes</v>
      </c>
      <c r="H82" s="392">
        <f>H52-H81</f>
        <v>0</v>
      </c>
      <c r="I82" s="392">
        <f>I52-I81</f>
        <v>0</v>
      </c>
      <c r="J82" s="392">
        <f>J52-J81</f>
        <v>0</v>
      </c>
      <c r="K82" s="31"/>
      <c r="L82" s="85"/>
      <c r="O82" s="76" t="s">
        <v>155</v>
      </c>
      <c r="P82" s="76" t="s">
        <v>177</v>
      </c>
    </row>
    <row r="83" spans="1:16" x14ac:dyDescent="0.25">
      <c r="B83" s="181"/>
      <c r="C83" s="182"/>
      <c r="D83" s="182"/>
      <c r="E83" s="182"/>
      <c r="F83" s="182"/>
      <c r="G83" s="395"/>
      <c r="H83" s="392"/>
      <c r="I83" s="392"/>
      <c r="J83" s="392"/>
      <c r="K83" s="31"/>
      <c r="L83" s="85"/>
    </row>
    <row r="84" spans="1:16" x14ac:dyDescent="0.25">
      <c r="B84" s="84"/>
      <c r="C84" s="31"/>
      <c r="D84" s="31"/>
      <c r="E84" s="31"/>
      <c r="F84" s="31"/>
      <c r="G84" s="31"/>
      <c r="H84" s="31"/>
      <c r="I84" s="31"/>
      <c r="J84" s="31"/>
      <c r="K84" s="31"/>
      <c r="L84" s="85"/>
    </row>
    <row r="85" spans="1:16" ht="14.1" customHeight="1" x14ac:dyDescent="0.25">
      <c r="B85" s="309" t="str">
        <f>IF(Intro!$G$21="English",O85,P85)</f>
        <v>If the volume of ending inventory in Question 2 above differs from the calculated ending inventory, explain why.</v>
      </c>
      <c r="C85" s="310"/>
      <c r="D85" s="310"/>
      <c r="E85" s="310"/>
      <c r="F85" s="310"/>
      <c r="G85" s="310"/>
      <c r="H85" s="310"/>
      <c r="I85" s="310"/>
      <c r="J85" s="310"/>
      <c r="K85" s="310"/>
      <c r="L85" s="311"/>
      <c r="O85" s="24" t="s">
        <v>166</v>
      </c>
      <c r="P85" s="76" t="s">
        <v>178</v>
      </c>
    </row>
    <row r="86" spans="1:16" x14ac:dyDescent="0.25">
      <c r="B86" s="84"/>
      <c r="C86" s="31"/>
      <c r="D86" s="31"/>
      <c r="E86" s="31"/>
      <c r="F86" s="31"/>
      <c r="G86" s="31"/>
      <c r="H86" s="31"/>
      <c r="I86" s="31"/>
      <c r="J86" s="31"/>
      <c r="K86" s="31"/>
      <c r="L86" s="85"/>
    </row>
    <row r="87" spans="1:16" s="9" customFormat="1" x14ac:dyDescent="0.25">
      <c r="A87" s="8"/>
      <c r="B87" s="318"/>
      <c r="C87" s="319"/>
      <c r="D87" s="319"/>
      <c r="E87" s="319"/>
      <c r="F87" s="319"/>
      <c r="G87" s="319"/>
      <c r="H87" s="319"/>
      <c r="I87" s="319"/>
      <c r="J87" s="319"/>
      <c r="K87" s="319"/>
      <c r="L87" s="320"/>
      <c r="M87" s="25"/>
    </row>
    <row r="88" spans="1:16" s="9" customFormat="1" x14ac:dyDescent="0.25">
      <c r="A88" s="8"/>
      <c r="B88" s="318"/>
      <c r="C88" s="319"/>
      <c r="D88" s="319"/>
      <c r="E88" s="319"/>
      <c r="F88" s="319"/>
      <c r="G88" s="319"/>
      <c r="H88" s="319"/>
      <c r="I88" s="319"/>
      <c r="J88" s="319"/>
      <c r="K88" s="319"/>
      <c r="L88" s="320"/>
      <c r="M88" s="25"/>
    </row>
    <row r="89" spans="1:16" s="9" customFormat="1" x14ac:dyDescent="0.25">
      <c r="A89" s="8"/>
      <c r="B89" s="318"/>
      <c r="C89" s="319"/>
      <c r="D89" s="319"/>
      <c r="E89" s="319"/>
      <c r="F89" s="319"/>
      <c r="G89" s="319"/>
      <c r="H89" s="319"/>
      <c r="I89" s="319"/>
      <c r="J89" s="319"/>
      <c r="K89" s="319"/>
      <c r="L89" s="320"/>
      <c r="M89" s="25"/>
    </row>
    <row r="90" spans="1:16" s="9" customFormat="1" x14ac:dyDescent="0.25">
      <c r="A90" s="8"/>
      <c r="B90" s="318"/>
      <c r="C90" s="319"/>
      <c r="D90" s="319"/>
      <c r="E90" s="319"/>
      <c r="F90" s="319"/>
      <c r="G90" s="319"/>
      <c r="H90" s="319"/>
      <c r="I90" s="319"/>
      <c r="J90" s="319"/>
      <c r="K90" s="319"/>
      <c r="L90" s="320"/>
      <c r="M90" s="25"/>
    </row>
    <row r="91" spans="1:16" s="9" customFormat="1" x14ac:dyDescent="0.25">
      <c r="A91" s="8"/>
      <c r="B91" s="318"/>
      <c r="C91" s="319"/>
      <c r="D91" s="319"/>
      <c r="E91" s="319"/>
      <c r="F91" s="319"/>
      <c r="G91" s="319"/>
      <c r="H91" s="319"/>
      <c r="I91" s="319"/>
      <c r="J91" s="319"/>
      <c r="K91" s="319"/>
      <c r="L91" s="320"/>
      <c r="M91" s="25"/>
    </row>
    <row r="92" spans="1:16" s="9" customFormat="1" x14ac:dyDescent="0.25">
      <c r="A92" s="8"/>
      <c r="B92" s="318"/>
      <c r="C92" s="319"/>
      <c r="D92" s="319"/>
      <c r="E92" s="319"/>
      <c r="F92" s="319"/>
      <c r="G92" s="319"/>
      <c r="H92" s="319"/>
      <c r="I92" s="319"/>
      <c r="J92" s="319"/>
      <c r="K92" s="319"/>
      <c r="L92" s="320"/>
      <c r="M92" s="25"/>
    </row>
    <row r="93" spans="1:16" s="9" customFormat="1" x14ac:dyDescent="0.25">
      <c r="A93" s="8"/>
      <c r="B93" s="318"/>
      <c r="C93" s="319"/>
      <c r="D93" s="319"/>
      <c r="E93" s="319"/>
      <c r="F93" s="319"/>
      <c r="G93" s="319"/>
      <c r="H93" s="319"/>
      <c r="I93" s="319"/>
      <c r="J93" s="319"/>
      <c r="K93" s="319"/>
      <c r="L93" s="320"/>
      <c r="M93" s="25"/>
    </row>
    <row r="94" spans="1:16" s="9" customFormat="1" x14ac:dyDescent="0.25">
      <c r="A94" s="8"/>
      <c r="B94" s="318"/>
      <c r="C94" s="319"/>
      <c r="D94" s="319"/>
      <c r="E94" s="319"/>
      <c r="F94" s="319"/>
      <c r="G94" s="319"/>
      <c r="H94" s="319"/>
      <c r="I94" s="319"/>
      <c r="J94" s="319"/>
      <c r="K94" s="319"/>
      <c r="L94" s="320"/>
      <c r="M94" s="25"/>
    </row>
    <row r="95" spans="1:16" x14ac:dyDescent="0.25">
      <c r="B95" s="91"/>
      <c r="C95" s="92"/>
      <c r="D95" s="92"/>
      <c r="E95" s="92"/>
      <c r="F95" s="92"/>
      <c r="G95" s="92"/>
      <c r="H95" s="92"/>
      <c r="I95" s="92"/>
      <c r="J95" s="92"/>
      <c r="K95" s="92"/>
      <c r="L95" s="93"/>
    </row>
    <row r="96" spans="1:16" s="9" customFormat="1" x14ac:dyDescent="0.25">
      <c r="A96" s="8"/>
      <c r="B96" s="315" t="s">
        <v>27</v>
      </c>
      <c r="C96" s="316"/>
      <c r="D96" s="316"/>
      <c r="E96" s="316"/>
      <c r="F96" s="316"/>
      <c r="G96" s="316"/>
      <c r="H96" s="316"/>
      <c r="I96" s="316"/>
      <c r="J96" s="316"/>
      <c r="K96" s="316"/>
      <c r="L96" s="317"/>
      <c r="M96" s="95"/>
      <c r="O96" s="76"/>
    </row>
    <row r="97" spans="1:16" x14ac:dyDescent="0.25">
      <c r="B97" s="84"/>
      <c r="C97" s="31"/>
      <c r="D97" s="31"/>
      <c r="E97" s="31"/>
      <c r="F97" s="31"/>
      <c r="G97" s="31"/>
      <c r="H97" s="31"/>
      <c r="I97" s="31"/>
      <c r="J97" s="31"/>
      <c r="K97" s="31"/>
      <c r="L97" s="85"/>
    </row>
    <row r="98" spans="1:16" x14ac:dyDescent="0.25">
      <c r="B98" s="309" t="str">
        <f>IF(Intro!$G$21="English",O98,P98)</f>
        <v>Report your firm's volumes of finished inventory of the goods produced for the Canadian market.</v>
      </c>
      <c r="C98" s="310"/>
      <c r="D98" s="310" t="e">
        <f>IF(#REF!="English",P98,Q98)</f>
        <v>#REF!</v>
      </c>
      <c r="E98" s="310" t="e">
        <f>IF(#REF!="English",Q98,R98)</f>
        <v>#REF!</v>
      </c>
      <c r="F98" s="310" t="e">
        <f>IF(#REF!="English",R98,S98)</f>
        <v>#REF!</v>
      </c>
      <c r="G98" s="310" t="e">
        <f>IF(#REF!="English",S98,T98)</f>
        <v>#REF!</v>
      </c>
      <c r="H98" s="310" t="e">
        <f>IF(#REF!="English",T98,U98)</f>
        <v>#REF!</v>
      </c>
      <c r="I98" s="310" t="e">
        <f>IF(#REF!="English",U98,V98)</f>
        <v>#REF!</v>
      </c>
      <c r="J98" s="310" t="e">
        <f>IF(#REF!="English",V98,W98)</f>
        <v>#REF!</v>
      </c>
      <c r="K98" s="310" t="e">
        <f>IF(#REF!="English",W98,X98)</f>
        <v>#REF!</v>
      </c>
      <c r="L98" s="311" t="e">
        <f>IF(#REF!="English",X98,Y98)</f>
        <v>#REF!</v>
      </c>
      <c r="O98" s="76" t="s">
        <v>270</v>
      </c>
      <c r="P98" s="76" t="s">
        <v>271</v>
      </c>
    </row>
    <row r="99" spans="1:16" x14ac:dyDescent="0.25">
      <c r="B99" s="84"/>
      <c r="C99" s="31"/>
      <c r="D99" s="31"/>
      <c r="E99" s="31"/>
      <c r="F99" s="31"/>
      <c r="G99" s="31"/>
      <c r="H99" s="31"/>
      <c r="I99" s="31"/>
      <c r="J99" s="31"/>
      <c r="K99" s="31"/>
      <c r="L99" s="85"/>
    </row>
    <row r="100" spans="1:16" x14ac:dyDescent="0.25">
      <c r="B100" s="68"/>
      <c r="C100" s="69"/>
      <c r="D100" s="16"/>
      <c r="E100" s="31"/>
      <c r="F100" s="367">
        <f>Variables!$B$6</f>
        <v>2023</v>
      </c>
      <c r="G100" s="367">
        <f>F100+1</f>
        <v>2024</v>
      </c>
      <c r="H100" s="367">
        <f>G100+1</f>
        <v>2025</v>
      </c>
      <c r="I100" s="31"/>
      <c r="J100" s="31"/>
      <c r="K100" s="89"/>
      <c r="L100" s="90"/>
      <c r="O100" s="72"/>
    </row>
    <row r="101" spans="1:16" x14ac:dyDescent="0.25">
      <c r="B101" s="68"/>
      <c r="C101" s="69"/>
      <c r="D101" s="16"/>
      <c r="E101" s="31"/>
      <c r="F101" s="368"/>
      <c r="G101" s="368"/>
      <c r="H101" s="368"/>
      <c r="I101" s="31"/>
      <c r="J101" s="31"/>
      <c r="K101" s="89"/>
      <c r="L101" s="90"/>
      <c r="O101" s="72"/>
    </row>
    <row r="102" spans="1:16" ht="14.25" customHeight="1" x14ac:dyDescent="0.25">
      <c r="B102" s="232" t="str">
        <f>IF(Intro!$G$21="English",O102,P102)</f>
        <v>Finished ending inventory for the Canadian market</v>
      </c>
      <c r="C102" s="233"/>
      <c r="D102" s="233"/>
      <c r="E102" s="390" t="str">
        <f>IF(Intro!$G$21="English",Variables!$B$23,Variables!$C$23)</f>
        <v>tonnes</v>
      </c>
      <c r="F102" s="393"/>
      <c r="G102" s="393"/>
      <c r="H102" s="393"/>
      <c r="I102" s="31"/>
      <c r="J102" s="31"/>
      <c r="K102" s="31"/>
      <c r="L102" s="90"/>
      <c r="O102" s="76" t="s">
        <v>132</v>
      </c>
      <c r="P102" s="76" t="s">
        <v>179</v>
      </c>
    </row>
    <row r="103" spans="1:16" s="115" customFormat="1" x14ac:dyDescent="0.25">
      <c r="A103" s="8"/>
      <c r="B103" s="236"/>
      <c r="C103" s="237"/>
      <c r="D103" s="237"/>
      <c r="E103" s="391"/>
      <c r="F103" s="394"/>
      <c r="G103" s="394"/>
      <c r="H103" s="394"/>
      <c r="I103" s="31"/>
      <c r="J103" s="31"/>
      <c r="K103" s="89"/>
      <c r="L103" s="90"/>
    </row>
    <row r="104" spans="1:16" x14ac:dyDescent="0.25">
      <c r="B104" s="91"/>
      <c r="C104" s="92"/>
      <c r="D104" s="92"/>
      <c r="E104" s="92"/>
      <c r="F104" s="92"/>
      <c r="G104" s="92"/>
      <c r="H104" s="92"/>
      <c r="I104" s="92"/>
      <c r="J104" s="92"/>
      <c r="K104" s="92"/>
      <c r="L104" s="93"/>
    </row>
    <row r="105" spans="1:16" s="9" customFormat="1" x14ac:dyDescent="0.25">
      <c r="A105" s="8"/>
      <c r="B105" s="315" t="s">
        <v>30</v>
      </c>
      <c r="C105" s="316"/>
      <c r="D105" s="316"/>
      <c r="E105" s="316"/>
      <c r="F105" s="316"/>
      <c r="G105" s="316"/>
      <c r="H105" s="316"/>
      <c r="I105" s="316"/>
      <c r="J105" s="316"/>
      <c r="K105" s="316"/>
      <c r="L105" s="317"/>
      <c r="M105" s="95"/>
    </row>
    <row r="106" spans="1:16" s="25" customFormat="1" x14ac:dyDescent="0.25">
      <c r="A106" s="86"/>
      <c r="B106" s="96"/>
      <c r="C106" s="87"/>
      <c r="D106" s="87"/>
      <c r="E106" s="87"/>
      <c r="F106" s="87"/>
      <c r="G106" s="87"/>
      <c r="H106" s="87"/>
      <c r="I106" s="87"/>
      <c r="J106" s="87"/>
      <c r="K106" s="87"/>
      <c r="L106" s="88"/>
    </row>
    <row r="107" spans="1:16" s="25" customFormat="1" x14ac:dyDescent="0.25">
      <c r="A107" s="86"/>
      <c r="B107" s="190" t="str">
        <f>IF(Intro!$G$21="English",O107,P107)</f>
        <v>Provide the names and addresses of the top 10 Canadian importers by value to which your firm has sold the goods since January 1, 2023.</v>
      </c>
      <c r="C107" s="191"/>
      <c r="D107" s="191"/>
      <c r="E107" s="191"/>
      <c r="F107" s="191"/>
      <c r="G107" s="191"/>
      <c r="H107" s="191"/>
      <c r="I107" s="191"/>
      <c r="J107" s="191"/>
      <c r="K107" s="191"/>
      <c r="L107" s="192"/>
      <c r="O107" s="76"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7" s="126"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8" spans="1:16" s="25" customFormat="1" x14ac:dyDescent="0.25">
      <c r="A108" s="86"/>
      <c r="B108" s="96"/>
      <c r="C108" s="87"/>
      <c r="D108" s="87"/>
      <c r="E108" s="87"/>
      <c r="F108" s="87"/>
      <c r="G108" s="87"/>
      <c r="H108" s="87"/>
      <c r="I108" s="87"/>
      <c r="J108" s="87"/>
      <c r="K108" s="87"/>
      <c r="L108" s="88"/>
    </row>
    <row r="109" spans="1:16" x14ac:dyDescent="0.25">
      <c r="B109" s="35"/>
      <c r="C109" s="396" t="str">
        <f>IF(Intro!$G$21="English",O110,P110)</f>
        <v>Firm Name</v>
      </c>
      <c r="D109" s="396"/>
      <c r="E109" s="396"/>
      <c r="F109" s="396"/>
      <c r="G109" s="396" t="str">
        <f>IF(Intro!$G$21="English",O112,P112)</f>
        <v>Firm Address</v>
      </c>
      <c r="H109" s="396"/>
      <c r="I109" s="396"/>
      <c r="J109" s="396"/>
      <c r="K109" s="396"/>
      <c r="L109" s="88"/>
      <c r="O109" s="72"/>
    </row>
    <row r="110" spans="1:16" x14ac:dyDescent="0.25">
      <c r="B110" s="290">
        <v>1</v>
      </c>
      <c r="C110" s="183"/>
      <c r="D110" s="183"/>
      <c r="E110" s="183"/>
      <c r="F110" s="183"/>
      <c r="G110" s="183"/>
      <c r="H110" s="183"/>
      <c r="I110" s="183"/>
      <c r="J110" s="183"/>
      <c r="K110" s="183"/>
      <c r="L110" s="88"/>
      <c r="O110" s="76" t="s">
        <v>45</v>
      </c>
      <c r="P110" s="76" t="s">
        <v>47</v>
      </c>
    </row>
    <row r="111" spans="1:16" x14ac:dyDescent="0.25">
      <c r="B111" s="290"/>
      <c r="C111" s="183"/>
      <c r="D111" s="183"/>
      <c r="E111" s="183"/>
      <c r="F111" s="183"/>
      <c r="G111" s="183"/>
      <c r="H111" s="183"/>
      <c r="I111" s="183"/>
      <c r="J111" s="183"/>
      <c r="K111" s="183"/>
      <c r="L111" s="88"/>
    </row>
    <row r="112" spans="1:16" x14ac:dyDescent="0.25">
      <c r="B112" s="290">
        <v>2</v>
      </c>
      <c r="C112" s="183"/>
      <c r="D112" s="183"/>
      <c r="E112" s="183"/>
      <c r="F112" s="183"/>
      <c r="G112" s="183"/>
      <c r="H112" s="183"/>
      <c r="I112" s="183"/>
      <c r="J112" s="183"/>
      <c r="K112" s="183"/>
      <c r="L112" s="88"/>
      <c r="O112" s="76" t="s">
        <v>9</v>
      </c>
      <c r="P112" s="76" t="s">
        <v>10</v>
      </c>
    </row>
    <row r="113" spans="1:16" x14ac:dyDescent="0.25">
      <c r="B113" s="290"/>
      <c r="C113" s="183"/>
      <c r="D113" s="183"/>
      <c r="E113" s="183"/>
      <c r="F113" s="183"/>
      <c r="G113" s="183"/>
      <c r="H113" s="183"/>
      <c r="I113" s="183"/>
      <c r="J113" s="183"/>
      <c r="K113" s="183"/>
      <c r="L113" s="88"/>
    </row>
    <row r="114" spans="1:16" x14ac:dyDescent="0.25">
      <c r="B114" s="290">
        <v>3</v>
      </c>
      <c r="C114" s="183"/>
      <c r="D114" s="183"/>
      <c r="E114" s="183"/>
      <c r="F114" s="183"/>
      <c r="G114" s="183"/>
      <c r="H114" s="183"/>
      <c r="I114" s="183"/>
      <c r="J114" s="183"/>
      <c r="K114" s="183"/>
      <c r="L114" s="88"/>
      <c r="O114" s="76" t="s">
        <v>45</v>
      </c>
      <c r="P114" s="76" t="s">
        <v>47</v>
      </c>
    </row>
    <row r="115" spans="1:16" x14ac:dyDescent="0.25">
      <c r="B115" s="290"/>
      <c r="C115" s="183"/>
      <c r="D115" s="183"/>
      <c r="E115" s="183"/>
      <c r="F115" s="183"/>
      <c r="G115" s="183"/>
      <c r="H115" s="183"/>
      <c r="I115" s="183"/>
      <c r="J115" s="183"/>
      <c r="K115" s="183"/>
      <c r="L115" s="88"/>
    </row>
    <row r="116" spans="1:16" x14ac:dyDescent="0.25">
      <c r="B116" s="290">
        <v>4</v>
      </c>
      <c r="C116" s="183"/>
      <c r="D116" s="183"/>
      <c r="E116" s="183"/>
      <c r="F116" s="183"/>
      <c r="G116" s="183"/>
      <c r="H116" s="183"/>
      <c r="I116" s="183"/>
      <c r="J116" s="183"/>
      <c r="K116" s="183"/>
      <c r="L116" s="88"/>
      <c r="O116" s="76" t="s">
        <v>9</v>
      </c>
      <c r="P116" s="76" t="s">
        <v>10</v>
      </c>
    </row>
    <row r="117" spans="1:16" x14ac:dyDescent="0.25">
      <c r="B117" s="290"/>
      <c r="C117" s="183"/>
      <c r="D117" s="183"/>
      <c r="E117" s="183"/>
      <c r="F117" s="183"/>
      <c r="G117" s="183"/>
      <c r="H117" s="183"/>
      <c r="I117" s="183"/>
      <c r="J117" s="183"/>
      <c r="K117" s="183"/>
      <c r="L117" s="88"/>
    </row>
    <row r="118" spans="1:16" x14ac:dyDescent="0.25">
      <c r="B118" s="290">
        <v>5</v>
      </c>
      <c r="C118" s="183"/>
      <c r="D118" s="183"/>
      <c r="E118" s="183"/>
      <c r="F118" s="183"/>
      <c r="G118" s="183"/>
      <c r="H118" s="183"/>
      <c r="I118" s="183"/>
      <c r="J118" s="183"/>
      <c r="K118" s="183"/>
      <c r="L118" s="88"/>
      <c r="O118" s="76" t="s">
        <v>45</v>
      </c>
      <c r="P118" s="76" t="s">
        <v>47</v>
      </c>
    </row>
    <row r="119" spans="1:16" x14ac:dyDescent="0.25">
      <c r="B119" s="290"/>
      <c r="C119" s="183"/>
      <c r="D119" s="183"/>
      <c r="E119" s="183"/>
      <c r="F119" s="183"/>
      <c r="G119" s="183"/>
      <c r="H119" s="183"/>
      <c r="I119" s="183"/>
      <c r="J119" s="183"/>
      <c r="K119" s="183"/>
      <c r="L119" s="88"/>
    </row>
    <row r="120" spans="1:16" x14ac:dyDescent="0.25">
      <c r="B120" s="290">
        <v>6</v>
      </c>
      <c r="C120" s="183"/>
      <c r="D120" s="183"/>
      <c r="E120" s="183"/>
      <c r="F120" s="183"/>
      <c r="G120" s="183"/>
      <c r="H120" s="183"/>
      <c r="I120" s="183"/>
      <c r="J120" s="183"/>
      <c r="K120" s="183"/>
      <c r="L120" s="88"/>
      <c r="O120" s="76" t="s">
        <v>9</v>
      </c>
      <c r="P120" s="76" t="s">
        <v>10</v>
      </c>
    </row>
    <row r="121" spans="1:16" x14ac:dyDescent="0.25">
      <c r="B121" s="290"/>
      <c r="C121" s="183"/>
      <c r="D121" s="183"/>
      <c r="E121" s="183"/>
      <c r="F121" s="183"/>
      <c r="G121" s="183"/>
      <c r="H121" s="183"/>
      <c r="I121" s="183"/>
      <c r="J121" s="183"/>
      <c r="K121" s="183"/>
      <c r="L121" s="88"/>
    </row>
    <row r="122" spans="1:16" x14ac:dyDescent="0.25">
      <c r="B122" s="290">
        <v>7</v>
      </c>
      <c r="C122" s="183"/>
      <c r="D122" s="183"/>
      <c r="E122" s="183"/>
      <c r="F122" s="183"/>
      <c r="G122" s="183"/>
      <c r="H122" s="183"/>
      <c r="I122" s="183"/>
      <c r="J122" s="183"/>
      <c r="K122" s="183"/>
      <c r="L122" s="88"/>
      <c r="O122" s="76" t="s">
        <v>45</v>
      </c>
      <c r="P122" s="76" t="s">
        <v>47</v>
      </c>
    </row>
    <row r="123" spans="1:16" x14ac:dyDescent="0.25">
      <c r="B123" s="290"/>
      <c r="C123" s="183"/>
      <c r="D123" s="183"/>
      <c r="E123" s="183"/>
      <c r="F123" s="183"/>
      <c r="G123" s="183"/>
      <c r="H123" s="183"/>
      <c r="I123" s="183"/>
      <c r="J123" s="183"/>
      <c r="K123" s="183"/>
      <c r="L123" s="88"/>
    </row>
    <row r="124" spans="1:16" x14ac:dyDescent="0.25">
      <c r="B124" s="290">
        <v>8</v>
      </c>
      <c r="C124" s="183"/>
      <c r="D124" s="183"/>
      <c r="E124" s="183"/>
      <c r="F124" s="183"/>
      <c r="G124" s="183"/>
      <c r="H124" s="183"/>
      <c r="I124" s="183"/>
      <c r="J124" s="183"/>
      <c r="K124" s="183"/>
      <c r="L124" s="88"/>
      <c r="O124" s="76" t="s">
        <v>9</v>
      </c>
      <c r="P124" s="76" t="s">
        <v>10</v>
      </c>
    </row>
    <row r="125" spans="1:16" x14ac:dyDescent="0.25">
      <c r="B125" s="290"/>
      <c r="C125" s="183"/>
      <c r="D125" s="183"/>
      <c r="E125" s="183"/>
      <c r="F125" s="183"/>
      <c r="G125" s="183"/>
      <c r="H125" s="183"/>
      <c r="I125" s="183"/>
      <c r="J125" s="183"/>
      <c r="K125" s="183"/>
      <c r="L125" s="88"/>
    </row>
    <row r="126" spans="1:16" s="124" customFormat="1" x14ac:dyDescent="0.25">
      <c r="A126" s="8"/>
      <c r="B126" s="290">
        <v>9</v>
      </c>
      <c r="C126" s="183"/>
      <c r="D126" s="183"/>
      <c r="E126" s="183"/>
      <c r="F126" s="183"/>
      <c r="G126" s="183"/>
      <c r="H126" s="183"/>
      <c r="I126" s="183"/>
      <c r="J126" s="183"/>
      <c r="K126" s="183"/>
      <c r="L126" s="88"/>
      <c r="O126" s="124" t="s">
        <v>45</v>
      </c>
      <c r="P126" s="124" t="s">
        <v>47</v>
      </c>
    </row>
    <row r="127" spans="1:16" s="124" customFormat="1" x14ac:dyDescent="0.25">
      <c r="A127" s="8"/>
      <c r="B127" s="290"/>
      <c r="C127" s="183"/>
      <c r="D127" s="183"/>
      <c r="E127" s="183"/>
      <c r="F127" s="183"/>
      <c r="G127" s="183"/>
      <c r="H127" s="183"/>
      <c r="I127" s="183"/>
      <c r="J127" s="183"/>
      <c r="K127" s="183"/>
      <c r="L127" s="88"/>
    </row>
    <row r="128" spans="1:16" s="124" customFormat="1" x14ac:dyDescent="0.25">
      <c r="A128" s="8"/>
      <c r="B128" s="290">
        <v>10</v>
      </c>
      <c r="C128" s="183"/>
      <c r="D128" s="183"/>
      <c r="E128" s="183"/>
      <c r="F128" s="183"/>
      <c r="G128" s="183"/>
      <c r="H128" s="183"/>
      <c r="I128" s="183"/>
      <c r="J128" s="183"/>
      <c r="K128" s="183"/>
      <c r="L128" s="88"/>
      <c r="O128" s="124" t="s">
        <v>9</v>
      </c>
      <c r="P128" s="124" t="s">
        <v>10</v>
      </c>
    </row>
    <row r="129" spans="1:16" s="124" customFormat="1" x14ac:dyDescent="0.25">
      <c r="A129" s="8"/>
      <c r="B129" s="290"/>
      <c r="C129" s="183"/>
      <c r="D129" s="183"/>
      <c r="E129" s="183"/>
      <c r="F129" s="183"/>
      <c r="G129" s="183"/>
      <c r="H129" s="183"/>
      <c r="I129" s="183"/>
      <c r="J129" s="183"/>
      <c r="K129" s="183"/>
      <c r="L129" s="88"/>
    </row>
    <row r="130" spans="1:16" s="25" customFormat="1" x14ac:dyDescent="0.25">
      <c r="A130" s="86"/>
      <c r="B130" s="97"/>
      <c r="C130" s="98"/>
      <c r="D130" s="98"/>
      <c r="E130" s="98"/>
      <c r="F130" s="98"/>
      <c r="G130" s="98"/>
      <c r="H130" s="98"/>
      <c r="I130" s="98"/>
      <c r="J130" s="98"/>
      <c r="K130" s="98"/>
      <c r="L130" s="99"/>
    </row>
    <row r="131" spans="1:16" s="9" customFormat="1" x14ac:dyDescent="0.25">
      <c r="A131" s="8"/>
      <c r="B131" s="315" t="s">
        <v>31</v>
      </c>
      <c r="C131" s="316"/>
      <c r="D131" s="316"/>
      <c r="E131" s="316"/>
      <c r="F131" s="316"/>
      <c r="G131" s="316"/>
      <c r="H131" s="316"/>
      <c r="I131" s="316"/>
      <c r="J131" s="316"/>
      <c r="K131" s="316"/>
      <c r="L131" s="317"/>
      <c r="M131" s="95"/>
    </row>
    <row r="132" spans="1:16" x14ac:dyDescent="0.25">
      <c r="B132" s="84"/>
      <c r="C132" s="31"/>
      <c r="D132" s="31"/>
      <c r="E132" s="31"/>
      <c r="F132" s="31"/>
      <c r="G132" s="31"/>
      <c r="H132" s="31"/>
      <c r="I132" s="31"/>
      <c r="J132" s="31"/>
      <c r="K132" s="31"/>
      <c r="L132" s="85"/>
    </row>
    <row r="133" spans="1:16" x14ac:dyDescent="0.25">
      <c r="B133" s="175" t="str">
        <f>IF(Intro!$G$21="English",O133,P133)</f>
        <v>Explain how often your firm has completed a certification process for a Canadian purchaser since January 1, 2023. If your firm has failed a certification process, indicate the reasons why.</v>
      </c>
      <c r="C133" s="176"/>
      <c r="D133" s="176"/>
      <c r="E133" s="176"/>
      <c r="F133" s="176"/>
      <c r="G133" s="176"/>
      <c r="H133" s="176"/>
      <c r="I133" s="176"/>
      <c r="J133" s="176"/>
      <c r="K133" s="176"/>
      <c r="L133" s="186"/>
      <c r="O133" s="76"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33" s="76"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34" spans="1:16" x14ac:dyDescent="0.25">
      <c r="B134" s="175"/>
      <c r="C134" s="176"/>
      <c r="D134" s="176"/>
      <c r="E134" s="176"/>
      <c r="F134" s="176"/>
      <c r="G134" s="176"/>
      <c r="H134" s="176"/>
      <c r="I134" s="176"/>
      <c r="J134" s="176"/>
      <c r="K134" s="176"/>
      <c r="L134" s="186"/>
    </row>
    <row r="135" spans="1:16" x14ac:dyDescent="0.25">
      <c r="B135" s="84"/>
      <c r="C135" s="31"/>
      <c r="D135" s="31"/>
      <c r="E135" s="31"/>
      <c r="F135" s="31"/>
      <c r="G135" s="31"/>
      <c r="H135" s="31"/>
      <c r="I135" s="31"/>
      <c r="J135" s="31"/>
      <c r="K135" s="31"/>
      <c r="L135" s="85"/>
    </row>
    <row r="136" spans="1:16" s="9" customFormat="1" x14ac:dyDescent="0.25">
      <c r="A136" s="8"/>
      <c r="B136" s="318"/>
      <c r="C136" s="319"/>
      <c r="D136" s="319"/>
      <c r="E136" s="319"/>
      <c r="F136" s="319"/>
      <c r="G136" s="319"/>
      <c r="H136" s="319"/>
      <c r="I136" s="319"/>
      <c r="J136" s="319"/>
      <c r="K136" s="319"/>
      <c r="L136" s="320"/>
      <c r="M136" s="25"/>
    </row>
    <row r="137" spans="1:16" s="9" customFormat="1" x14ac:dyDescent="0.25">
      <c r="A137" s="8"/>
      <c r="B137" s="318"/>
      <c r="C137" s="319"/>
      <c r="D137" s="319"/>
      <c r="E137" s="319"/>
      <c r="F137" s="319"/>
      <c r="G137" s="319"/>
      <c r="H137" s="319"/>
      <c r="I137" s="319"/>
      <c r="J137" s="319"/>
      <c r="K137" s="319"/>
      <c r="L137" s="320"/>
      <c r="M137" s="25"/>
    </row>
    <row r="138" spans="1:16" s="9" customFormat="1" x14ac:dyDescent="0.25">
      <c r="A138" s="8"/>
      <c r="B138" s="318"/>
      <c r="C138" s="319"/>
      <c r="D138" s="319"/>
      <c r="E138" s="319"/>
      <c r="F138" s="319"/>
      <c r="G138" s="319"/>
      <c r="H138" s="319"/>
      <c r="I138" s="319"/>
      <c r="J138" s="319"/>
      <c r="K138" s="319"/>
      <c r="L138" s="320"/>
      <c r="M138" s="25"/>
    </row>
    <row r="139" spans="1:16" s="9" customFormat="1" x14ac:dyDescent="0.25">
      <c r="A139" s="8"/>
      <c r="B139" s="318"/>
      <c r="C139" s="319"/>
      <c r="D139" s="319"/>
      <c r="E139" s="319"/>
      <c r="F139" s="319"/>
      <c r="G139" s="319"/>
      <c r="H139" s="319"/>
      <c r="I139" s="319"/>
      <c r="J139" s="319"/>
      <c r="K139" s="319"/>
      <c r="L139" s="320"/>
      <c r="M139" s="25"/>
    </row>
    <row r="140" spans="1:16" s="9" customFormat="1" x14ac:dyDescent="0.25">
      <c r="A140" s="8"/>
      <c r="B140" s="318"/>
      <c r="C140" s="319"/>
      <c r="D140" s="319"/>
      <c r="E140" s="319"/>
      <c r="F140" s="319"/>
      <c r="G140" s="319"/>
      <c r="H140" s="319"/>
      <c r="I140" s="319"/>
      <c r="J140" s="319"/>
      <c r="K140" s="319"/>
      <c r="L140" s="320"/>
      <c r="M140" s="25"/>
    </row>
    <row r="141" spans="1:16" s="9" customFormat="1" x14ac:dyDescent="0.25">
      <c r="A141" s="8"/>
      <c r="B141" s="318"/>
      <c r="C141" s="319"/>
      <c r="D141" s="319"/>
      <c r="E141" s="319"/>
      <c r="F141" s="319"/>
      <c r="G141" s="319"/>
      <c r="H141" s="319"/>
      <c r="I141" s="319"/>
      <c r="J141" s="319"/>
      <c r="K141" s="319"/>
      <c r="L141" s="320"/>
      <c r="M141" s="25"/>
    </row>
    <row r="142" spans="1:16" s="9" customFormat="1" x14ac:dyDescent="0.25">
      <c r="A142" s="8"/>
      <c r="B142" s="318"/>
      <c r="C142" s="319"/>
      <c r="D142" s="319"/>
      <c r="E142" s="319"/>
      <c r="F142" s="319"/>
      <c r="G142" s="319"/>
      <c r="H142" s="319"/>
      <c r="I142" s="319"/>
      <c r="J142" s="319"/>
      <c r="K142" s="319"/>
      <c r="L142" s="320"/>
      <c r="M142" s="25"/>
    </row>
    <row r="143" spans="1:16" s="9" customFormat="1" x14ac:dyDescent="0.25">
      <c r="A143" s="8"/>
      <c r="B143" s="318"/>
      <c r="C143" s="319"/>
      <c r="D143" s="319"/>
      <c r="E143" s="319"/>
      <c r="F143" s="319"/>
      <c r="G143" s="319"/>
      <c r="H143" s="319"/>
      <c r="I143" s="319"/>
      <c r="J143" s="319"/>
      <c r="K143" s="319"/>
      <c r="L143" s="320"/>
      <c r="M143" s="25"/>
    </row>
    <row r="144" spans="1:16" x14ac:dyDescent="0.25">
      <c r="B144" s="91"/>
      <c r="C144" s="92"/>
      <c r="D144" s="92"/>
      <c r="E144" s="92"/>
      <c r="F144" s="92"/>
      <c r="G144" s="92"/>
      <c r="H144" s="92"/>
      <c r="I144" s="92"/>
      <c r="J144" s="92"/>
      <c r="K144" s="92"/>
      <c r="L144" s="93"/>
    </row>
    <row r="145" spans="1:16" s="9" customFormat="1" x14ac:dyDescent="0.25">
      <c r="A145" s="8"/>
      <c r="B145" s="315" t="s">
        <v>32</v>
      </c>
      <c r="C145" s="316"/>
      <c r="D145" s="316"/>
      <c r="E145" s="316"/>
      <c r="F145" s="316"/>
      <c r="G145" s="316"/>
      <c r="H145" s="316"/>
      <c r="I145" s="316"/>
      <c r="J145" s="316"/>
      <c r="K145" s="316"/>
      <c r="L145" s="317"/>
      <c r="M145" s="95"/>
    </row>
    <row r="146" spans="1:16" x14ac:dyDescent="0.25">
      <c r="B146" s="84"/>
      <c r="C146" s="31"/>
      <c r="D146" s="31"/>
      <c r="E146" s="31"/>
      <c r="F146" s="31"/>
      <c r="G146" s="31"/>
      <c r="H146" s="31"/>
      <c r="I146" s="31"/>
      <c r="J146" s="31"/>
      <c r="K146" s="31"/>
      <c r="L146" s="85"/>
    </row>
    <row r="147" spans="1:16" x14ac:dyDescent="0.25">
      <c r="B147" s="175" t="str">
        <f>IF(Intro!$G$21="English",O147,P147)</f>
        <v>Describe your firm’s plans to manage inventory levels in the next two years. Provide the rationale and assumptions underlying these strategies and objectives.</v>
      </c>
      <c r="C147" s="176"/>
      <c r="D147" s="176"/>
      <c r="E147" s="176"/>
      <c r="F147" s="176"/>
      <c r="G147" s="176"/>
      <c r="H147" s="176"/>
      <c r="I147" s="176"/>
      <c r="J147" s="176"/>
      <c r="K147" s="176"/>
      <c r="L147" s="186"/>
      <c r="O147" s="76" t="s">
        <v>167</v>
      </c>
      <c r="P147" s="76" t="s">
        <v>116</v>
      </c>
    </row>
    <row r="148" spans="1:16" x14ac:dyDescent="0.25">
      <c r="B148" s="84"/>
      <c r="C148" s="31"/>
      <c r="D148" s="31"/>
      <c r="E148" s="31"/>
      <c r="F148" s="31"/>
      <c r="G148" s="31"/>
      <c r="H148" s="31"/>
      <c r="I148" s="31"/>
      <c r="J148" s="31"/>
      <c r="K148" s="31"/>
      <c r="L148" s="85"/>
    </row>
    <row r="149" spans="1:16" s="9" customFormat="1" x14ac:dyDescent="0.25">
      <c r="A149" s="8"/>
      <c r="B149" s="318"/>
      <c r="C149" s="319"/>
      <c r="D149" s="319"/>
      <c r="E149" s="319"/>
      <c r="F149" s="319"/>
      <c r="G149" s="319"/>
      <c r="H149" s="319"/>
      <c r="I149" s="319"/>
      <c r="J149" s="319"/>
      <c r="K149" s="319"/>
      <c r="L149" s="320"/>
      <c r="M149" s="25"/>
    </row>
    <row r="150" spans="1:16" s="9" customFormat="1" x14ac:dyDescent="0.25">
      <c r="A150" s="8"/>
      <c r="B150" s="318"/>
      <c r="C150" s="319"/>
      <c r="D150" s="319"/>
      <c r="E150" s="319"/>
      <c r="F150" s="319"/>
      <c r="G150" s="319"/>
      <c r="H150" s="319"/>
      <c r="I150" s="319"/>
      <c r="J150" s="319"/>
      <c r="K150" s="319"/>
      <c r="L150" s="320"/>
      <c r="M150" s="25"/>
    </row>
    <row r="151" spans="1:16" s="9" customFormat="1" x14ac:dyDescent="0.25">
      <c r="A151" s="8"/>
      <c r="B151" s="318"/>
      <c r="C151" s="319"/>
      <c r="D151" s="319"/>
      <c r="E151" s="319"/>
      <c r="F151" s="319"/>
      <c r="G151" s="319"/>
      <c r="H151" s="319"/>
      <c r="I151" s="319"/>
      <c r="J151" s="319"/>
      <c r="K151" s="319"/>
      <c r="L151" s="320"/>
      <c r="M151" s="25"/>
    </row>
    <row r="152" spans="1:16" s="9" customFormat="1" x14ac:dyDescent="0.25">
      <c r="A152" s="8"/>
      <c r="B152" s="318"/>
      <c r="C152" s="319"/>
      <c r="D152" s="319"/>
      <c r="E152" s="319"/>
      <c r="F152" s="319"/>
      <c r="G152" s="319"/>
      <c r="H152" s="319"/>
      <c r="I152" s="319"/>
      <c r="J152" s="319"/>
      <c r="K152" s="319"/>
      <c r="L152" s="320"/>
      <c r="M152" s="25"/>
    </row>
    <row r="153" spans="1:16" s="9" customFormat="1" x14ac:dyDescent="0.25">
      <c r="A153" s="8"/>
      <c r="B153" s="318"/>
      <c r="C153" s="319"/>
      <c r="D153" s="319"/>
      <c r="E153" s="319"/>
      <c r="F153" s="319"/>
      <c r="G153" s="319"/>
      <c r="H153" s="319"/>
      <c r="I153" s="319"/>
      <c r="J153" s="319"/>
      <c r="K153" s="319"/>
      <c r="L153" s="320"/>
      <c r="M153" s="25"/>
    </row>
    <row r="154" spans="1:16" s="9" customFormat="1" x14ac:dyDescent="0.25">
      <c r="A154" s="8"/>
      <c r="B154" s="318"/>
      <c r="C154" s="319"/>
      <c r="D154" s="319"/>
      <c r="E154" s="319"/>
      <c r="F154" s="319"/>
      <c r="G154" s="319"/>
      <c r="H154" s="319"/>
      <c r="I154" s="319"/>
      <c r="J154" s="319"/>
      <c r="K154" s="319"/>
      <c r="L154" s="320"/>
      <c r="M154" s="25"/>
    </row>
    <row r="155" spans="1:16" s="9" customFormat="1" x14ac:dyDescent="0.25">
      <c r="A155" s="8"/>
      <c r="B155" s="318"/>
      <c r="C155" s="319"/>
      <c r="D155" s="319"/>
      <c r="E155" s="319"/>
      <c r="F155" s="319"/>
      <c r="G155" s="319"/>
      <c r="H155" s="319"/>
      <c r="I155" s="319"/>
      <c r="J155" s="319"/>
      <c r="K155" s="319"/>
      <c r="L155" s="320"/>
      <c r="M155" s="25"/>
    </row>
    <row r="156" spans="1:16" s="9" customFormat="1" x14ac:dyDescent="0.25">
      <c r="A156" s="8"/>
      <c r="B156" s="318"/>
      <c r="C156" s="319"/>
      <c r="D156" s="319"/>
      <c r="E156" s="319"/>
      <c r="F156" s="319"/>
      <c r="G156" s="319"/>
      <c r="H156" s="319"/>
      <c r="I156" s="319"/>
      <c r="J156" s="319"/>
      <c r="K156" s="319"/>
      <c r="L156" s="320"/>
      <c r="M156" s="25"/>
    </row>
    <row r="157" spans="1:16" x14ac:dyDescent="0.25">
      <c r="B157" s="91"/>
      <c r="C157" s="92"/>
      <c r="D157" s="92"/>
      <c r="E157" s="92"/>
      <c r="F157" s="92"/>
      <c r="G157" s="92"/>
      <c r="H157" s="92"/>
      <c r="I157" s="92"/>
      <c r="J157" s="92"/>
      <c r="K157" s="92"/>
      <c r="L157" s="93"/>
    </row>
    <row r="158" spans="1:16" s="9" customFormat="1" x14ac:dyDescent="0.25">
      <c r="A158" s="8"/>
      <c r="B158" s="315" t="s">
        <v>33</v>
      </c>
      <c r="C158" s="316"/>
      <c r="D158" s="316"/>
      <c r="E158" s="316"/>
      <c r="F158" s="316"/>
      <c r="G158" s="316"/>
      <c r="H158" s="316"/>
      <c r="I158" s="316"/>
      <c r="J158" s="316"/>
      <c r="K158" s="316"/>
      <c r="L158" s="317"/>
      <c r="M158" s="95"/>
    </row>
    <row r="159" spans="1:16" x14ac:dyDescent="0.25">
      <c r="B159" s="84"/>
      <c r="C159" s="31"/>
      <c r="D159" s="31"/>
      <c r="E159" s="31"/>
      <c r="F159" s="31"/>
      <c r="G159" s="31"/>
      <c r="H159" s="31"/>
      <c r="I159" s="31"/>
      <c r="J159" s="31"/>
      <c r="K159" s="31"/>
      <c r="L159" s="85"/>
    </row>
    <row r="160" spans="1:16" x14ac:dyDescent="0.25">
      <c r="B160" s="325" t="str">
        <f>IF(Intro!$G$21="English",O160,P160)</f>
        <v>Provide your firm’s strategies and objectives for the next two years with respect to the pricing of the goods. Provide the rationale and assumptions underlying these strategies and objectives.</v>
      </c>
      <c r="C160" s="326"/>
      <c r="D160" s="326"/>
      <c r="E160" s="326"/>
      <c r="F160" s="326"/>
      <c r="G160" s="326"/>
      <c r="H160" s="326"/>
      <c r="I160" s="326"/>
      <c r="J160" s="326"/>
      <c r="K160" s="326"/>
      <c r="L160" s="327"/>
      <c r="O160" s="76" t="s">
        <v>126</v>
      </c>
      <c r="P160" s="76" t="s">
        <v>117</v>
      </c>
    </row>
    <row r="161" spans="1:16" x14ac:dyDescent="0.25">
      <c r="B161" s="325"/>
      <c r="C161" s="326"/>
      <c r="D161" s="326"/>
      <c r="E161" s="326"/>
      <c r="F161" s="326"/>
      <c r="G161" s="326"/>
      <c r="H161" s="326"/>
      <c r="I161" s="326"/>
      <c r="J161" s="326"/>
      <c r="K161" s="326"/>
      <c r="L161" s="327"/>
    </row>
    <row r="162" spans="1:16" x14ac:dyDescent="0.25">
      <c r="B162" s="84"/>
      <c r="C162" s="31"/>
      <c r="D162" s="31"/>
      <c r="E162" s="31"/>
      <c r="F162" s="31"/>
      <c r="G162" s="31"/>
      <c r="H162" s="31"/>
      <c r="I162" s="31"/>
      <c r="J162" s="31"/>
      <c r="K162" s="31"/>
      <c r="L162" s="85"/>
    </row>
    <row r="163" spans="1:16" s="9" customFormat="1" x14ac:dyDescent="0.25">
      <c r="A163" s="8"/>
      <c r="B163" s="318"/>
      <c r="C163" s="319"/>
      <c r="D163" s="319"/>
      <c r="E163" s="319"/>
      <c r="F163" s="319"/>
      <c r="G163" s="319"/>
      <c r="H163" s="319"/>
      <c r="I163" s="319"/>
      <c r="J163" s="319"/>
      <c r="K163" s="319"/>
      <c r="L163" s="320"/>
      <c r="M163" s="25"/>
    </row>
    <row r="164" spans="1:16" s="9" customFormat="1" x14ac:dyDescent="0.25">
      <c r="A164" s="8"/>
      <c r="B164" s="318"/>
      <c r="C164" s="319"/>
      <c r="D164" s="319"/>
      <c r="E164" s="319"/>
      <c r="F164" s="319"/>
      <c r="G164" s="319"/>
      <c r="H164" s="319"/>
      <c r="I164" s="319"/>
      <c r="J164" s="319"/>
      <c r="K164" s="319"/>
      <c r="L164" s="320"/>
      <c r="M164" s="25"/>
    </row>
    <row r="165" spans="1:16" s="9" customFormat="1" x14ac:dyDescent="0.25">
      <c r="A165" s="8"/>
      <c r="B165" s="318"/>
      <c r="C165" s="319"/>
      <c r="D165" s="319"/>
      <c r="E165" s="319"/>
      <c r="F165" s="319"/>
      <c r="G165" s="319"/>
      <c r="H165" s="319"/>
      <c r="I165" s="319"/>
      <c r="J165" s="319"/>
      <c r="K165" s="319"/>
      <c r="L165" s="320"/>
      <c r="M165" s="25"/>
    </row>
    <row r="166" spans="1:16" s="9" customFormat="1" x14ac:dyDescent="0.25">
      <c r="A166" s="8"/>
      <c r="B166" s="318"/>
      <c r="C166" s="319"/>
      <c r="D166" s="319"/>
      <c r="E166" s="319"/>
      <c r="F166" s="319"/>
      <c r="G166" s="319"/>
      <c r="H166" s="319"/>
      <c r="I166" s="319"/>
      <c r="J166" s="319"/>
      <c r="K166" s="319"/>
      <c r="L166" s="320"/>
      <c r="M166" s="25"/>
    </row>
    <row r="167" spans="1:16" s="9" customFormat="1" x14ac:dyDescent="0.25">
      <c r="A167" s="8"/>
      <c r="B167" s="318"/>
      <c r="C167" s="319"/>
      <c r="D167" s="319"/>
      <c r="E167" s="319"/>
      <c r="F167" s="319"/>
      <c r="G167" s="319"/>
      <c r="H167" s="319"/>
      <c r="I167" s="319"/>
      <c r="J167" s="319"/>
      <c r="K167" s="319"/>
      <c r="L167" s="320"/>
      <c r="M167" s="25"/>
    </row>
    <row r="168" spans="1:16" s="9" customFormat="1" x14ac:dyDescent="0.25">
      <c r="A168" s="8"/>
      <c r="B168" s="318"/>
      <c r="C168" s="319"/>
      <c r="D168" s="319"/>
      <c r="E168" s="319"/>
      <c r="F168" s="319"/>
      <c r="G168" s="319"/>
      <c r="H168" s="319"/>
      <c r="I168" s="319"/>
      <c r="J168" s="319"/>
      <c r="K168" s="319"/>
      <c r="L168" s="320"/>
      <c r="M168" s="25"/>
    </row>
    <row r="169" spans="1:16" s="9" customFormat="1" x14ac:dyDescent="0.25">
      <c r="A169" s="8"/>
      <c r="B169" s="318"/>
      <c r="C169" s="319"/>
      <c r="D169" s="319"/>
      <c r="E169" s="319"/>
      <c r="F169" s="319"/>
      <c r="G169" s="319"/>
      <c r="H169" s="319"/>
      <c r="I169" s="319"/>
      <c r="J169" s="319"/>
      <c r="K169" s="319"/>
      <c r="L169" s="320"/>
      <c r="M169" s="25"/>
    </row>
    <row r="170" spans="1:16" s="9" customFormat="1" x14ac:dyDescent="0.25">
      <c r="A170" s="8"/>
      <c r="B170" s="318"/>
      <c r="C170" s="319"/>
      <c r="D170" s="319"/>
      <c r="E170" s="319"/>
      <c r="F170" s="319"/>
      <c r="G170" s="319"/>
      <c r="H170" s="319"/>
      <c r="I170" s="319"/>
      <c r="J170" s="319"/>
      <c r="K170" s="319"/>
      <c r="L170" s="320"/>
      <c r="M170" s="25"/>
    </row>
    <row r="171" spans="1:16" x14ac:dyDescent="0.25">
      <c r="B171" s="91"/>
      <c r="C171" s="92"/>
      <c r="D171" s="92"/>
      <c r="E171" s="92"/>
      <c r="F171" s="92"/>
      <c r="G171" s="92"/>
      <c r="H171" s="92"/>
      <c r="I171" s="92"/>
      <c r="J171" s="92"/>
      <c r="K171" s="92"/>
      <c r="L171" s="93"/>
    </row>
    <row r="172" spans="1:16" s="9" customFormat="1" x14ac:dyDescent="0.25">
      <c r="A172" s="8"/>
      <c r="B172" s="315" t="s">
        <v>34</v>
      </c>
      <c r="C172" s="316"/>
      <c r="D172" s="316"/>
      <c r="E172" s="316"/>
      <c r="F172" s="316"/>
      <c r="G172" s="316"/>
      <c r="H172" s="316"/>
      <c r="I172" s="316"/>
      <c r="J172" s="316"/>
      <c r="K172" s="316"/>
      <c r="L172" s="317"/>
      <c r="M172" s="95"/>
    </row>
    <row r="173" spans="1:16" x14ac:dyDescent="0.25">
      <c r="B173" s="84"/>
      <c r="C173" s="31"/>
      <c r="D173" s="31"/>
      <c r="E173" s="31"/>
      <c r="F173" s="31"/>
      <c r="G173" s="31"/>
      <c r="H173" s="31"/>
      <c r="I173" s="31"/>
      <c r="J173" s="31"/>
      <c r="K173" s="31"/>
      <c r="L173" s="85"/>
    </row>
    <row r="174" spans="1:16" x14ac:dyDescent="0.25">
      <c r="B174" s="325" t="str">
        <f>IF(Intro!$G$21="English",O174,P174)</f>
        <v>Provide your firm’s strategies and objectives for the next two years with respect to the export sales of the goods. Provide the rationale and assumptions underlying these strategies and objectives.</v>
      </c>
      <c r="C174" s="326"/>
      <c r="D174" s="326"/>
      <c r="E174" s="326"/>
      <c r="F174" s="326"/>
      <c r="G174" s="326"/>
      <c r="H174" s="326"/>
      <c r="I174" s="326"/>
      <c r="J174" s="326"/>
      <c r="K174" s="326"/>
      <c r="L174" s="327"/>
      <c r="O174" s="76" t="s">
        <v>118</v>
      </c>
      <c r="P174" s="76" t="s">
        <v>119</v>
      </c>
    </row>
    <row r="175" spans="1:16" x14ac:dyDescent="0.25">
      <c r="B175" s="325"/>
      <c r="C175" s="326"/>
      <c r="D175" s="326"/>
      <c r="E175" s="326"/>
      <c r="F175" s="326"/>
      <c r="G175" s="326"/>
      <c r="H175" s="326"/>
      <c r="I175" s="326"/>
      <c r="J175" s="326"/>
      <c r="K175" s="326"/>
      <c r="L175" s="327"/>
    </row>
    <row r="176" spans="1:16" x14ac:dyDescent="0.25">
      <c r="B176" s="84"/>
      <c r="C176" s="31"/>
      <c r="D176" s="31"/>
      <c r="E176" s="31"/>
      <c r="F176" s="31"/>
      <c r="G176" s="31"/>
      <c r="H176" s="31"/>
      <c r="I176" s="31"/>
      <c r="J176" s="31"/>
      <c r="K176" s="31"/>
      <c r="L176" s="85"/>
    </row>
    <row r="177" spans="1:14" s="9" customFormat="1" x14ac:dyDescent="0.25">
      <c r="A177" s="8"/>
      <c r="B177" s="318"/>
      <c r="C177" s="319"/>
      <c r="D177" s="319"/>
      <c r="E177" s="319"/>
      <c r="F177" s="319"/>
      <c r="G177" s="319"/>
      <c r="H177" s="319"/>
      <c r="I177" s="319"/>
      <c r="J177" s="319"/>
      <c r="K177" s="319"/>
      <c r="L177" s="320"/>
      <c r="M177" s="25"/>
    </row>
    <row r="178" spans="1:14" s="9" customFormat="1" x14ac:dyDescent="0.25">
      <c r="A178" s="8"/>
      <c r="B178" s="318"/>
      <c r="C178" s="319"/>
      <c r="D178" s="319"/>
      <c r="E178" s="319"/>
      <c r="F178" s="319"/>
      <c r="G178" s="319"/>
      <c r="H178" s="319"/>
      <c r="I178" s="319"/>
      <c r="J178" s="319"/>
      <c r="K178" s="319"/>
      <c r="L178" s="320"/>
      <c r="M178" s="25"/>
    </row>
    <row r="179" spans="1:14" s="9" customFormat="1" x14ac:dyDescent="0.25">
      <c r="A179" s="8"/>
      <c r="B179" s="318"/>
      <c r="C179" s="319"/>
      <c r="D179" s="319"/>
      <c r="E179" s="319"/>
      <c r="F179" s="319"/>
      <c r="G179" s="319"/>
      <c r="H179" s="319"/>
      <c r="I179" s="319"/>
      <c r="J179" s="319"/>
      <c r="K179" s="319"/>
      <c r="L179" s="320"/>
      <c r="M179" s="25"/>
    </row>
    <row r="180" spans="1:14" s="9" customFormat="1" x14ac:dyDescent="0.25">
      <c r="A180" s="8"/>
      <c r="B180" s="318"/>
      <c r="C180" s="319"/>
      <c r="D180" s="319"/>
      <c r="E180" s="319"/>
      <c r="F180" s="319"/>
      <c r="G180" s="319"/>
      <c r="H180" s="319"/>
      <c r="I180" s="319"/>
      <c r="J180" s="319"/>
      <c r="K180" s="319"/>
      <c r="L180" s="320"/>
      <c r="M180" s="25"/>
    </row>
    <row r="181" spans="1:14" s="9" customFormat="1" x14ac:dyDescent="0.25">
      <c r="A181" s="8"/>
      <c r="B181" s="318"/>
      <c r="C181" s="319"/>
      <c r="D181" s="319"/>
      <c r="E181" s="319"/>
      <c r="F181" s="319"/>
      <c r="G181" s="319"/>
      <c r="H181" s="319"/>
      <c r="I181" s="319"/>
      <c r="J181" s="319"/>
      <c r="K181" s="319"/>
      <c r="L181" s="320"/>
      <c r="M181" s="25"/>
    </row>
    <row r="182" spans="1:14" s="9" customFormat="1" x14ac:dyDescent="0.25">
      <c r="A182" s="8"/>
      <c r="B182" s="318"/>
      <c r="C182" s="319"/>
      <c r="D182" s="319"/>
      <c r="E182" s="319"/>
      <c r="F182" s="319"/>
      <c r="G182" s="319"/>
      <c r="H182" s="319"/>
      <c r="I182" s="319"/>
      <c r="J182" s="319"/>
      <c r="K182" s="319"/>
      <c r="L182" s="320"/>
      <c r="M182" s="25"/>
    </row>
    <row r="183" spans="1:14" s="9" customFormat="1" x14ac:dyDescent="0.25">
      <c r="A183" s="8"/>
      <c r="B183" s="318"/>
      <c r="C183" s="319"/>
      <c r="D183" s="319"/>
      <c r="E183" s="319"/>
      <c r="F183" s="319"/>
      <c r="G183" s="319"/>
      <c r="H183" s="319"/>
      <c r="I183" s="319"/>
      <c r="J183" s="319"/>
      <c r="K183" s="319"/>
      <c r="L183" s="320"/>
      <c r="M183" s="25"/>
    </row>
    <row r="184" spans="1:14" s="9" customFormat="1" x14ac:dyDescent="0.25">
      <c r="A184" s="8"/>
      <c r="B184" s="318"/>
      <c r="C184" s="319"/>
      <c r="D184" s="319"/>
      <c r="E184" s="319"/>
      <c r="F184" s="319"/>
      <c r="G184" s="319"/>
      <c r="H184" s="319"/>
      <c r="I184" s="319"/>
      <c r="J184" s="319"/>
      <c r="K184" s="319"/>
      <c r="L184" s="320"/>
      <c r="M184" s="25"/>
    </row>
    <row r="185" spans="1:14" x14ac:dyDescent="0.25">
      <c r="B185" s="91"/>
      <c r="C185" s="92"/>
      <c r="D185" s="92"/>
      <c r="E185" s="92"/>
      <c r="F185" s="92"/>
      <c r="G185" s="92"/>
      <c r="H185" s="92"/>
      <c r="I185" s="92"/>
      <c r="J185" s="92"/>
      <c r="K185" s="92"/>
      <c r="L185" s="93"/>
    </row>
    <row r="186" spans="1:14" s="27" customFormat="1" x14ac:dyDescent="0.25">
      <c r="A186" s="94"/>
      <c r="B186" s="11"/>
      <c r="C186" s="11"/>
      <c r="N186" s="26"/>
    </row>
    <row r="187" spans="1:14" s="27" customFormat="1" x14ac:dyDescent="0.25">
      <c r="A187" s="94"/>
      <c r="B187" s="11"/>
      <c r="C187" s="11"/>
      <c r="N187" s="26"/>
    </row>
    <row r="188" spans="1:14" s="27" customFormat="1" x14ac:dyDescent="0.25">
      <c r="A188" s="94"/>
      <c r="B188" s="11"/>
      <c r="C188" s="11"/>
      <c r="N188" s="26"/>
    </row>
    <row r="189" spans="1:14" s="27" customFormat="1" x14ac:dyDescent="0.25">
      <c r="A189" s="94"/>
      <c r="B189" s="11"/>
      <c r="C189" s="11"/>
      <c r="N189" s="26"/>
    </row>
    <row r="190" spans="1:14" s="27" customFormat="1" x14ac:dyDescent="0.25">
      <c r="A190" s="94"/>
      <c r="B190" s="11"/>
      <c r="C190" s="11"/>
      <c r="N190" s="26"/>
    </row>
    <row r="191" spans="1:14" s="27" customFormat="1" x14ac:dyDescent="0.25">
      <c r="A191" s="94"/>
      <c r="B191" s="11"/>
      <c r="C191" s="11"/>
      <c r="N191" s="26"/>
    </row>
    <row r="192" spans="1:14" s="27" customFormat="1" x14ac:dyDescent="0.25">
      <c r="A192" s="94"/>
      <c r="B192" s="11"/>
      <c r="C192" s="11"/>
      <c r="N192" s="26"/>
    </row>
  </sheetData>
  <sheetProtection algorithmName="SHA-512" hashValue="lemgTOZiCJaOr5o/1N+Yal40RSrKOoY9bpZpb3p5lyrdVNnwB54I0ZHMIue/bmD6LgBYQyaM77k6xnVsNkdMQg==" saltValue="TKQBuxlh0uFNottzVXem4Q==" spinCount="100000" sheet="1" objects="1" scenarios="1" selectLockedCells="1"/>
  <mergeCells count="125">
    <mergeCell ref="B177:L184"/>
    <mergeCell ref="B131:L131"/>
    <mergeCell ref="B145:L145"/>
    <mergeCell ref="G109:K109"/>
    <mergeCell ref="B147:L147"/>
    <mergeCell ref="B149:L156"/>
    <mergeCell ref="B158:L158"/>
    <mergeCell ref="B172:L172"/>
    <mergeCell ref="B163:L170"/>
    <mergeCell ref="B126:B127"/>
    <mergeCell ref="C126:F127"/>
    <mergeCell ref="G126:K127"/>
    <mergeCell ref="B128:B129"/>
    <mergeCell ref="C128:F129"/>
    <mergeCell ref="G128:K129"/>
    <mergeCell ref="B160:L161"/>
    <mergeCell ref="B133:L134"/>
    <mergeCell ref="B124:B125"/>
    <mergeCell ref="C110:F111"/>
    <mergeCell ref="G110:K111"/>
    <mergeCell ref="C112:F113"/>
    <mergeCell ref="G112:K113"/>
    <mergeCell ref="C114:F115"/>
    <mergeCell ref="C109:F109"/>
    <mergeCell ref="C124:F125"/>
    <mergeCell ref="B114:B115"/>
    <mergeCell ref="B66:L73"/>
    <mergeCell ref="J79:J80"/>
    <mergeCell ref="B105:L105"/>
    <mergeCell ref="F100:F101"/>
    <mergeCell ref="G100:G101"/>
    <mergeCell ref="H100:H101"/>
    <mergeCell ref="B174:L175"/>
    <mergeCell ref="G82:G83"/>
    <mergeCell ref="B107:L107"/>
    <mergeCell ref="B98:L98"/>
    <mergeCell ref="B85:L85"/>
    <mergeCell ref="H82:H83"/>
    <mergeCell ref="G124:K125"/>
    <mergeCell ref="B136:L143"/>
    <mergeCell ref="G116:K117"/>
    <mergeCell ref="B116:B117"/>
    <mergeCell ref="B118:B119"/>
    <mergeCell ref="B120:B121"/>
    <mergeCell ref="B87:L94"/>
    <mergeCell ref="B110:B111"/>
    <mergeCell ref="B112:B113"/>
    <mergeCell ref="B102:D103"/>
    <mergeCell ref="G114:K115"/>
    <mergeCell ref="C116:F117"/>
    <mergeCell ref="B122:B123"/>
    <mergeCell ref="H30:H31"/>
    <mergeCell ref="B43:D45"/>
    <mergeCell ref="B46:D48"/>
    <mergeCell ref="E47:G47"/>
    <mergeCell ref="B24:F25"/>
    <mergeCell ref="B26:F27"/>
    <mergeCell ref="C118:F119"/>
    <mergeCell ref="G118:K119"/>
    <mergeCell ref="C120:F121"/>
    <mergeCell ref="G120:K121"/>
    <mergeCell ref="C122:F123"/>
    <mergeCell ref="G122:K123"/>
    <mergeCell ref="E102:E103"/>
    <mergeCell ref="F102:F103"/>
    <mergeCell ref="G102:G103"/>
    <mergeCell ref="H102:H103"/>
    <mergeCell ref="G24:G25"/>
    <mergeCell ref="G26:G27"/>
    <mergeCell ref="G28:G29"/>
    <mergeCell ref="B30:F31"/>
    <mergeCell ref="B52:D52"/>
    <mergeCell ref="B21:L21"/>
    <mergeCell ref="H24:H25"/>
    <mergeCell ref="H26:H27"/>
    <mergeCell ref="B33:L33"/>
    <mergeCell ref="E39:G39"/>
    <mergeCell ref="H37:H38"/>
    <mergeCell ref="I37:I38"/>
    <mergeCell ref="J37:J38"/>
    <mergeCell ref="B96:L96"/>
    <mergeCell ref="B28:F29"/>
    <mergeCell ref="H28:H29"/>
    <mergeCell ref="G30:G31"/>
    <mergeCell ref="E48:G48"/>
    <mergeCell ref="B64:L64"/>
    <mergeCell ref="H79:H80"/>
    <mergeCell ref="I79:I80"/>
    <mergeCell ref="B39:D39"/>
    <mergeCell ref="E42:G42"/>
    <mergeCell ref="E43:G43"/>
    <mergeCell ref="E44:G44"/>
    <mergeCell ref="B82:F83"/>
    <mergeCell ref="I82:I83"/>
    <mergeCell ref="J82:J83"/>
    <mergeCell ref="B40:D42"/>
    <mergeCell ref="B4:L4"/>
    <mergeCell ref="B5:L5"/>
    <mergeCell ref="B19:L19"/>
    <mergeCell ref="B14:L14"/>
    <mergeCell ref="B9:L9"/>
    <mergeCell ref="B10:L10"/>
    <mergeCell ref="B12:L12"/>
    <mergeCell ref="B13:L13"/>
    <mergeCell ref="B15:L15"/>
    <mergeCell ref="B16:L16"/>
    <mergeCell ref="B6:L6"/>
    <mergeCell ref="B8:L8"/>
    <mergeCell ref="B18:L18"/>
    <mergeCell ref="E45:G45"/>
    <mergeCell ref="E46:G46"/>
    <mergeCell ref="E40:G40"/>
    <mergeCell ref="E41:G41"/>
    <mergeCell ref="B81:F81"/>
    <mergeCell ref="B54:L54"/>
    <mergeCell ref="B62:L62"/>
    <mergeCell ref="B75:L75"/>
    <mergeCell ref="B58:L60"/>
    <mergeCell ref="B56:L56"/>
    <mergeCell ref="B77:L77"/>
    <mergeCell ref="B49:D51"/>
    <mergeCell ref="E49:G49"/>
    <mergeCell ref="E50:G50"/>
    <mergeCell ref="E51:G51"/>
    <mergeCell ref="E52:G52"/>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7:L87 B136:L139 B163:L163 B177:L180 B66:L66 B89:L91 B165:L167 B69:L71 B149:L152"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09:G110 C110 G112 G114 G116 G118 G120 G122 G124 C112 C114 C116 C118 C120 C122 C124 G126 G128 C126 C128"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H39:L52 H24 H26 H28 F102:J102" xr:uid="{F945AE69-1B12-429F-BEE1-5BFE6452C624}">
      <formula1>1000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4" max="11" man="1"/>
    <brk id="144"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election activeCell="D13" sqref="D13:D22"/>
    </sheetView>
  </sheetViews>
  <sheetFormatPr defaultColWidth="9.42578125" defaultRowHeight="14.25" x14ac:dyDescent="0.25"/>
  <cols>
    <col min="1" max="1" width="1.5703125" style="8" customWidth="1"/>
    <col min="2" max="2" width="12.140625" style="71" customWidth="1"/>
    <col min="3" max="3" width="5.85546875" style="71" customWidth="1"/>
    <col min="4" max="4" width="18.5703125" style="71" customWidth="1"/>
    <col min="5" max="12" width="15.42578125" style="71" customWidth="1"/>
    <col min="13" max="13" width="6.42578125" style="76" customWidth="1"/>
    <col min="14" max="14" width="9.42578125" style="76" customWidth="1"/>
    <col min="15" max="15" width="10.5703125" style="76" hidden="1" customWidth="1"/>
    <col min="16" max="16" width="8.5703125" style="76" hidden="1" customWidth="1"/>
    <col min="17" max="17" width="9.42578125" style="76" customWidth="1"/>
    <col min="18" max="16384" width="9.42578125" style="76"/>
  </cols>
  <sheetData>
    <row r="1" spans="1:16" ht="14.25" customHeight="1" x14ac:dyDescent="0.25">
      <c r="O1" s="150" t="s">
        <v>294</v>
      </c>
      <c r="P1" s="150" t="s">
        <v>294</v>
      </c>
    </row>
    <row r="2" spans="1:16" x14ac:dyDescent="0.25">
      <c r="B2" s="10" t="str">
        <f>'Pro 1'!B2</f>
        <v>PROTECTED</v>
      </c>
      <c r="C2" s="10"/>
      <c r="D2" s="10"/>
      <c r="O2" s="9" t="s">
        <v>61</v>
      </c>
      <c r="P2" s="9" t="s">
        <v>73</v>
      </c>
    </row>
    <row r="3" spans="1:16" x14ac:dyDescent="0.25">
      <c r="B3" s="2"/>
      <c r="C3" s="2"/>
      <c r="D3" s="2"/>
      <c r="O3" s="5"/>
      <c r="P3" s="5"/>
    </row>
    <row r="4" spans="1:16" s="5" customFormat="1" x14ac:dyDescent="0.25">
      <c r="A4" s="11"/>
      <c r="B4" s="163" t="str">
        <f>Info!B4</f>
        <v>FOREIGN PRODUCERS' QUESTIONNAIRE</v>
      </c>
      <c r="C4" s="164"/>
      <c r="D4" s="164"/>
      <c r="E4" s="164"/>
      <c r="F4" s="164"/>
      <c r="G4" s="164"/>
      <c r="H4" s="164"/>
      <c r="I4" s="164"/>
      <c r="J4" s="164"/>
      <c r="K4" s="164"/>
      <c r="L4" s="165"/>
      <c r="M4" s="7"/>
      <c r="N4" s="7"/>
      <c r="O4" s="6"/>
      <c r="P4" s="6"/>
    </row>
    <row r="5" spans="1:16" s="5" customFormat="1" x14ac:dyDescent="0.25">
      <c r="A5" s="11"/>
      <c r="B5" s="166" t="str">
        <f>Info!B5</f>
        <v>RR-2025-005</v>
      </c>
      <c r="C5" s="167"/>
      <c r="D5" s="167"/>
      <c r="E5" s="167"/>
      <c r="F5" s="167"/>
      <c r="G5" s="167"/>
      <c r="H5" s="167"/>
      <c r="I5" s="167"/>
      <c r="J5" s="167"/>
      <c r="K5" s="167"/>
      <c r="L5" s="168"/>
      <c r="M5" s="7"/>
      <c r="N5" s="7"/>
      <c r="O5" s="6"/>
      <c r="P5" s="6"/>
    </row>
    <row r="6" spans="1:16" s="6" customFormat="1" ht="14.1" customHeight="1" x14ac:dyDescent="0.25">
      <c r="A6" s="11"/>
      <c r="B6" s="172" t="str">
        <f>Info!B6</f>
        <v>OCTG I</v>
      </c>
      <c r="C6" s="173"/>
      <c r="D6" s="173"/>
      <c r="E6" s="173"/>
      <c r="F6" s="173"/>
      <c r="G6" s="173"/>
      <c r="H6" s="173"/>
      <c r="I6" s="173"/>
      <c r="J6" s="173"/>
      <c r="K6" s="173"/>
      <c r="L6" s="174"/>
      <c r="O6" s="12"/>
      <c r="P6" s="12"/>
    </row>
    <row r="7" spans="1:16" s="6" customFormat="1" x14ac:dyDescent="0.25">
      <c r="A7" s="11"/>
      <c r="B7" s="13"/>
      <c r="C7" s="13"/>
      <c r="D7" s="13"/>
      <c r="E7" s="14"/>
      <c r="F7" s="14"/>
      <c r="G7" s="14"/>
      <c r="H7" s="14"/>
      <c r="I7" s="14"/>
      <c r="J7" s="14"/>
      <c r="K7" s="14"/>
      <c r="L7" s="14"/>
      <c r="O7" s="12"/>
      <c r="P7" s="12"/>
    </row>
    <row r="8" spans="1:16" x14ac:dyDescent="0.25">
      <c r="B8" s="201" t="str">
        <f>IF(Intro!$G$21="English",O8,P8)</f>
        <v>PROTECTED COMMENTS</v>
      </c>
      <c r="C8" s="202"/>
      <c r="D8" s="202"/>
      <c r="E8" s="202"/>
      <c r="F8" s="202"/>
      <c r="G8" s="202"/>
      <c r="H8" s="202"/>
      <c r="I8" s="202"/>
      <c r="J8" s="202"/>
      <c r="K8" s="202"/>
      <c r="L8" s="203"/>
      <c r="O8" s="76" t="s">
        <v>58</v>
      </c>
      <c r="P8" s="76" t="s">
        <v>156</v>
      </c>
    </row>
    <row r="9" spans="1:16" x14ac:dyDescent="0.25">
      <c r="B9" s="15"/>
      <c r="C9" s="16"/>
      <c r="D9" s="16"/>
      <c r="E9" s="17"/>
      <c r="F9" s="17"/>
      <c r="G9" s="17"/>
      <c r="H9" s="17"/>
      <c r="I9" s="17"/>
      <c r="J9" s="17"/>
      <c r="K9" s="17"/>
      <c r="L9" s="18"/>
    </row>
    <row r="10" spans="1:16" x14ac:dyDescent="0.25">
      <c r="B10" s="190" t="str">
        <f>IF(Intro!$G$21="English",O10,P10)</f>
        <v>Should your firm wish to add any comments related to its responses, submit them here. Be sure to indicate the question number being commented on.</v>
      </c>
      <c r="C10" s="191"/>
      <c r="D10" s="191"/>
      <c r="E10" s="191"/>
      <c r="F10" s="191"/>
      <c r="G10" s="191"/>
      <c r="H10" s="191"/>
      <c r="I10" s="191"/>
      <c r="J10" s="191"/>
      <c r="K10" s="191"/>
      <c r="L10" s="192"/>
      <c r="O10" s="72" t="s">
        <v>53</v>
      </c>
      <c r="P10" s="76" t="s">
        <v>150</v>
      </c>
    </row>
    <row r="11" spans="1:16" x14ac:dyDescent="0.25">
      <c r="B11" s="68"/>
      <c r="C11" s="16"/>
      <c r="D11" s="16"/>
      <c r="E11" s="17"/>
      <c r="F11" s="17"/>
      <c r="G11" s="17"/>
      <c r="H11" s="17"/>
      <c r="I11" s="17"/>
      <c r="J11" s="17"/>
      <c r="K11" s="17"/>
      <c r="L11" s="18"/>
      <c r="O11" s="129" t="s">
        <v>289</v>
      </c>
      <c r="P11" s="129" t="s">
        <v>290</v>
      </c>
    </row>
    <row r="12" spans="1:16" x14ac:dyDescent="0.25">
      <c r="B12" s="68"/>
      <c r="C12" s="16"/>
      <c r="D12" s="50" t="str">
        <f>IF(Intro!$G$21="English",O11,P11)</f>
        <v>Tab and Question</v>
      </c>
      <c r="E12" s="355" t="str">
        <f>IF(Intro!$G$21="English",O12,P12)</f>
        <v>Comments</v>
      </c>
      <c r="F12" s="355"/>
      <c r="G12" s="355"/>
      <c r="H12" s="355"/>
      <c r="I12" s="355"/>
      <c r="J12" s="355"/>
      <c r="K12" s="355"/>
      <c r="L12" s="356"/>
      <c r="O12" s="72" t="s">
        <v>87</v>
      </c>
      <c r="P12" s="76" t="s">
        <v>88</v>
      </c>
    </row>
    <row r="13" spans="1:16" s="111" customFormat="1" x14ac:dyDescent="0.25">
      <c r="A13" s="8"/>
      <c r="B13" s="345" t="str">
        <f>IF(Intro!$G$21="English",O13,P13)</f>
        <v>Comment 1</v>
      </c>
      <c r="C13" s="346"/>
      <c r="D13" s="349"/>
      <c r="E13" s="351"/>
      <c r="F13" s="351"/>
      <c r="G13" s="351"/>
      <c r="H13" s="351"/>
      <c r="I13" s="351"/>
      <c r="J13" s="351"/>
      <c r="K13" s="351"/>
      <c r="L13" s="352"/>
      <c r="O13" s="112" t="s">
        <v>89</v>
      </c>
      <c r="P13" s="111" t="s">
        <v>90</v>
      </c>
    </row>
    <row r="14" spans="1:16" s="111" customFormat="1" x14ac:dyDescent="0.25">
      <c r="A14" s="8"/>
      <c r="B14" s="345"/>
      <c r="C14" s="346"/>
      <c r="D14" s="349"/>
      <c r="E14" s="351"/>
      <c r="F14" s="351"/>
      <c r="G14" s="351"/>
      <c r="H14" s="351"/>
      <c r="I14" s="351"/>
      <c r="J14" s="351"/>
      <c r="K14" s="351"/>
      <c r="L14" s="352"/>
      <c r="O14" s="112"/>
    </row>
    <row r="15" spans="1:16" s="111" customFormat="1" x14ac:dyDescent="0.25">
      <c r="A15" s="8"/>
      <c r="B15" s="345"/>
      <c r="C15" s="346"/>
      <c r="D15" s="349"/>
      <c r="E15" s="351"/>
      <c r="F15" s="351"/>
      <c r="G15" s="351"/>
      <c r="H15" s="351"/>
      <c r="I15" s="351"/>
      <c r="J15" s="351"/>
      <c r="K15" s="351"/>
      <c r="L15" s="352"/>
      <c r="O15" s="112"/>
    </row>
    <row r="16" spans="1:16" s="121" customFormat="1" x14ac:dyDescent="0.25">
      <c r="A16" s="8"/>
      <c r="B16" s="345"/>
      <c r="C16" s="346"/>
      <c r="D16" s="349"/>
      <c r="E16" s="351"/>
      <c r="F16" s="351"/>
      <c r="G16" s="351"/>
      <c r="H16" s="351"/>
      <c r="I16" s="351"/>
      <c r="J16" s="351"/>
      <c r="K16" s="351"/>
      <c r="L16" s="352"/>
      <c r="O16" s="122"/>
    </row>
    <row r="17" spans="1:16" s="121" customFormat="1" x14ac:dyDescent="0.25">
      <c r="A17" s="8"/>
      <c r="B17" s="345"/>
      <c r="C17" s="346"/>
      <c r="D17" s="349"/>
      <c r="E17" s="351"/>
      <c r="F17" s="351"/>
      <c r="G17" s="351"/>
      <c r="H17" s="351"/>
      <c r="I17" s="351"/>
      <c r="J17" s="351"/>
      <c r="K17" s="351"/>
      <c r="L17" s="352"/>
      <c r="O17" s="122"/>
    </row>
    <row r="18" spans="1:16" s="111" customFormat="1" x14ac:dyDescent="0.25">
      <c r="A18" s="8"/>
      <c r="B18" s="345"/>
      <c r="C18" s="346"/>
      <c r="D18" s="349"/>
      <c r="E18" s="351"/>
      <c r="F18" s="351"/>
      <c r="G18" s="351"/>
      <c r="H18" s="351"/>
      <c r="I18" s="351"/>
      <c r="J18" s="351"/>
      <c r="K18" s="351"/>
      <c r="L18" s="352"/>
      <c r="O18" s="112"/>
    </row>
    <row r="19" spans="1:16" s="111" customFormat="1" x14ac:dyDescent="0.25">
      <c r="A19" s="8"/>
      <c r="B19" s="345"/>
      <c r="C19" s="346"/>
      <c r="D19" s="349"/>
      <c r="E19" s="351"/>
      <c r="F19" s="351"/>
      <c r="G19" s="351"/>
      <c r="H19" s="351"/>
      <c r="I19" s="351"/>
      <c r="J19" s="351"/>
      <c r="K19" s="351"/>
      <c r="L19" s="352"/>
      <c r="O19" s="112"/>
    </row>
    <row r="20" spans="1:16" s="111" customFormat="1" x14ac:dyDescent="0.25">
      <c r="A20" s="8"/>
      <c r="B20" s="345"/>
      <c r="C20" s="346"/>
      <c r="D20" s="349"/>
      <c r="E20" s="351"/>
      <c r="F20" s="351"/>
      <c r="G20" s="351"/>
      <c r="H20" s="351"/>
      <c r="I20" s="351"/>
      <c r="J20" s="351"/>
      <c r="K20" s="351"/>
      <c r="L20" s="352"/>
      <c r="O20" s="112"/>
    </row>
    <row r="21" spans="1:16" s="111" customFormat="1" x14ac:dyDescent="0.25">
      <c r="A21" s="8"/>
      <c r="B21" s="345"/>
      <c r="C21" s="346"/>
      <c r="D21" s="349"/>
      <c r="E21" s="351"/>
      <c r="F21" s="351"/>
      <c r="G21" s="351"/>
      <c r="H21" s="351"/>
      <c r="I21" s="351"/>
      <c r="J21" s="351"/>
      <c r="K21" s="351"/>
      <c r="L21" s="352"/>
      <c r="O21" s="112"/>
    </row>
    <row r="22" spans="1:16" s="111" customFormat="1" x14ac:dyDescent="0.25">
      <c r="A22" s="8"/>
      <c r="B22" s="345"/>
      <c r="C22" s="346"/>
      <c r="D22" s="349"/>
      <c r="E22" s="351"/>
      <c r="F22" s="351"/>
      <c r="G22" s="351"/>
      <c r="H22" s="351"/>
      <c r="I22" s="351"/>
      <c r="J22" s="351"/>
      <c r="K22" s="351"/>
      <c r="L22" s="352"/>
      <c r="O22" s="112"/>
    </row>
    <row r="23" spans="1:16" s="111" customFormat="1" x14ac:dyDescent="0.25">
      <c r="A23" s="8"/>
      <c r="B23" s="345" t="str">
        <f>IF(Intro!$G$21="English",O23,P23)</f>
        <v>Comment 2</v>
      </c>
      <c r="C23" s="346"/>
      <c r="D23" s="349"/>
      <c r="E23" s="351"/>
      <c r="F23" s="351"/>
      <c r="G23" s="351"/>
      <c r="H23" s="351"/>
      <c r="I23" s="351"/>
      <c r="J23" s="351"/>
      <c r="K23" s="351"/>
      <c r="L23" s="352"/>
      <c r="O23" s="112" t="s">
        <v>91</v>
      </c>
      <c r="P23" s="111" t="s">
        <v>92</v>
      </c>
    </row>
    <row r="24" spans="1:16" s="111" customFormat="1" x14ac:dyDescent="0.25">
      <c r="A24" s="8"/>
      <c r="B24" s="345"/>
      <c r="C24" s="346"/>
      <c r="D24" s="349"/>
      <c r="E24" s="351"/>
      <c r="F24" s="351"/>
      <c r="G24" s="351"/>
      <c r="H24" s="351"/>
      <c r="I24" s="351"/>
      <c r="J24" s="351"/>
      <c r="K24" s="351"/>
      <c r="L24" s="352"/>
    </row>
    <row r="25" spans="1:16" s="111" customFormat="1" x14ac:dyDescent="0.25">
      <c r="A25" s="8"/>
      <c r="B25" s="345"/>
      <c r="C25" s="346"/>
      <c r="D25" s="349"/>
      <c r="E25" s="351"/>
      <c r="F25" s="351"/>
      <c r="G25" s="351"/>
      <c r="H25" s="351"/>
      <c r="I25" s="351"/>
      <c r="J25" s="351"/>
      <c r="K25" s="351"/>
      <c r="L25" s="352"/>
    </row>
    <row r="26" spans="1:16" s="121" customFormat="1" x14ac:dyDescent="0.25">
      <c r="A26" s="8"/>
      <c r="B26" s="345"/>
      <c r="C26" s="346"/>
      <c r="D26" s="349"/>
      <c r="E26" s="351"/>
      <c r="F26" s="351"/>
      <c r="G26" s="351"/>
      <c r="H26" s="351"/>
      <c r="I26" s="351"/>
      <c r="J26" s="351"/>
      <c r="K26" s="351"/>
      <c r="L26" s="352"/>
      <c r="O26" s="122"/>
    </row>
    <row r="27" spans="1:16" s="121" customFormat="1" x14ac:dyDescent="0.25">
      <c r="A27" s="8"/>
      <c r="B27" s="345"/>
      <c r="C27" s="346"/>
      <c r="D27" s="349"/>
      <c r="E27" s="351"/>
      <c r="F27" s="351"/>
      <c r="G27" s="351"/>
      <c r="H27" s="351"/>
      <c r="I27" s="351"/>
      <c r="J27" s="351"/>
      <c r="K27" s="351"/>
      <c r="L27" s="352"/>
      <c r="O27" s="122"/>
    </row>
    <row r="28" spans="1:16" s="111" customFormat="1" x14ac:dyDescent="0.25">
      <c r="A28" s="8"/>
      <c r="B28" s="345"/>
      <c r="C28" s="346"/>
      <c r="D28" s="349"/>
      <c r="E28" s="351"/>
      <c r="F28" s="351"/>
      <c r="G28" s="351"/>
      <c r="H28" s="351"/>
      <c r="I28" s="351"/>
      <c r="J28" s="351"/>
      <c r="K28" s="351"/>
      <c r="L28" s="352"/>
    </row>
    <row r="29" spans="1:16" s="27" customFormat="1" x14ac:dyDescent="0.25">
      <c r="A29" s="94"/>
      <c r="B29" s="345"/>
      <c r="C29" s="346"/>
      <c r="D29" s="349"/>
      <c r="E29" s="351"/>
      <c r="F29" s="351"/>
      <c r="G29" s="351"/>
      <c r="H29" s="351"/>
      <c r="I29" s="351"/>
      <c r="J29" s="351"/>
      <c r="K29" s="351"/>
      <c r="L29" s="352"/>
      <c r="N29" s="26"/>
    </row>
    <row r="30" spans="1:16" s="111" customFormat="1" x14ac:dyDescent="0.25">
      <c r="A30" s="8"/>
      <c r="B30" s="345"/>
      <c r="C30" s="346"/>
      <c r="D30" s="349"/>
      <c r="E30" s="351"/>
      <c r="F30" s="351"/>
      <c r="G30" s="351"/>
      <c r="H30" s="351"/>
      <c r="I30" s="351"/>
      <c r="J30" s="351"/>
      <c r="K30" s="351"/>
      <c r="L30" s="352"/>
    </row>
    <row r="31" spans="1:16" s="111" customFormat="1" x14ac:dyDescent="0.25">
      <c r="A31" s="8"/>
      <c r="B31" s="345"/>
      <c r="C31" s="346"/>
      <c r="D31" s="349"/>
      <c r="E31" s="351"/>
      <c r="F31" s="351"/>
      <c r="G31" s="351"/>
      <c r="H31" s="351"/>
      <c r="I31" s="351"/>
      <c r="J31" s="351"/>
      <c r="K31" s="351"/>
      <c r="L31" s="352"/>
    </row>
    <row r="32" spans="1:16" s="111" customFormat="1" x14ac:dyDescent="0.25">
      <c r="A32" s="8"/>
      <c r="B32" s="345"/>
      <c r="C32" s="346"/>
      <c r="D32" s="349"/>
      <c r="E32" s="351"/>
      <c r="F32" s="351"/>
      <c r="G32" s="351"/>
      <c r="H32" s="351"/>
      <c r="I32" s="351"/>
      <c r="J32" s="351"/>
      <c r="K32" s="351"/>
      <c r="L32" s="352"/>
    </row>
    <row r="33" spans="1:16" s="111" customFormat="1" x14ac:dyDescent="0.25">
      <c r="A33" s="8"/>
      <c r="B33" s="345" t="str">
        <f>IF(Intro!$G$21="English",O33,P33)</f>
        <v>Comment 3</v>
      </c>
      <c r="C33" s="346"/>
      <c r="D33" s="349"/>
      <c r="E33" s="351"/>
      <c r="F33" s="351"/>
      <c r="G33" s="351"/>
      <c r="H33" s="351"/>
      <c r="I33" s="351"/>
      <c r="J33" s="351"/>
      <c r="K33" s="351"/>
      <c r="L33" s="352"/>
      <c r="O33" s="112" t="s">
        <v>93</v>
      </c>
      <c r="P33" s="111" t="s">
        <v>94</v>
      </c>
    </row>
    <row r="34" spans="1:16" s="111" customFormat="1" x14ac:dyDescent="0.25">
      <c r="A34" s="8"/>
      <c r="B34" s="345"/>
      <c r="C34" s="346"/>
      <c r="D34" s="349"/>
      <c r="E34" s="351"/>
      <c r="F34" s="351"/>
      <c r="G34" s="351"/>
      <c r="H34" s="351"/>
      <c r="I34" s="351"/>
      <c r="J34" s="351"/>
      <c r="K34" s="351"/>
      <c r="L34" s="352"/>
    </row>
    <row r="35" spans="1:16" s="111" customFormat="1" x14ac:dyDescent="0.25">
      <c r="A35" s="8"/>
      <c r="B35" s="345"/>
      <c r="C35" s="346"/>
      <c r="D35" s="349"/>
      <c r="E35" s="351"/>
      <c r="F35" s="351"/>
      <c r="G35" s="351"/>
      <c r="H35" s="351"/>
      <c r="I35" s="351"/>
      <c r="J35" s="351"/>
      <c r="K35" s="351"/>
      <c r="L35" s="352"/>
    </row>
    <row r="36" spans="1:16" s="111" customFormat="1" x14ac:dyDescent="0.25">
      <c r="A36" s="8"/>
      <c r="B36" s="345"/>
      <c r="C36" s="346"/>
      <c r="D36" s="349"/>
      <c r="E36" s="351"/>
      <c r="F36" s="351"/>
      <c r="G36" s="351"/>
      <c r="H36" s="351"/>
      <c r="I36" s="351"/>
      <c r="J36" s="351"/>
      <c r="K36" s="351"/>
      <c r="L36" s="352"/>
    </row>
    <row r="37" spans="1:16" s="121" customFormat="1" x14ac:dyDescent="0.25">
      <c r="A37" s="8"/>
      <c r="B37" s="345"/>
      <c r="C37" s="346"/>
      <c r="D37" s="349"/>
      <c r="E37" s="351"/>
      <c r="F37" s="351"/>
      <c r="G37" s="351"/>
      <c r="H37" s="351"/>
      <c r="I37" s="351"/>
      <c r="J37" s="351"/>
      <c r="K37" s="351"/>
      <c r="L37" s="352"/>
      <c r="O37" s="122"/>
    </row>
    <row r="38" spans="1:16" s="121" customFormat="1" x14ac:dyDescent="0.25">
      <c r="A38" s="8"/>
      <c r="B38" s="345"/>
      <c r="C38" s="346"/>
      <c r="D38" s="349"/>
      <c r="E38" s="351"/>
      <c r="F38" s="351"/>
      <c r="G38" s="351"/>
      <c r="H38" s="351"/>
      <c r="I38" s="351"/>
      <c r="J38" s="351"/>
      <c r="K38" s="351"/>
      <c r="L38" s="352"/>
      <c r="O38" s="122"/>
    </row>
    <row r="39" spans="1:16" s="111" customFormat="1" x14ac:dyDescent="0.25">
      <c r="A39" s="8"/>
      <c r="B39" s="345"/>
      <c r="C39" s="346"/>
      <c r="D39" s="349"/>
      <c r="E39" s="351"/>
      <c r="F39" s="351"/>
      <c r="G39" s="351"/>
      <c r="H39" s="351"/>
      <c r="I39" s="351"/>
      <c r="J39" s="351"/>
      <c r="K39" s="351"/>
      <c r="L39" s="352"/>
    </row>
    <row r="40" spans="1:16" s="111" customFormat="1" x14ac:dyDescent="0.25">
      <c r="A40" s="8"/>
      <c r="B40" s="345"/>
      <c r="C40" s="346"/>
      <c r="D40" s="349"/>
      <c r="E40" s="351"/>
      <c r="F40" s="351"/>
      <c r="G40" s="351"/>
      <c r="H40" s="351"/>
      <c r="I40" s="351"/>
      <c r="J40" s="351"/>
      <c r="K40" s="351"/>
      <c r="L40" s="352"/>
    </row>
    <row r="41" spans="1:16" s="111" customFormat="1" x14ac:dyDescent="0.25">
      <c r="A41" s="8"/>
      <c r="B41" s="345"/>
      <c r="C41" s="346"/>
      <c r="D41" s="349"/>
      <c r="E41" s="351"/>
      <c r="F41" s="351"/>
      <c r="G41" s="351"/>
      <c r="H41" s="351"/>
      <c r="I41" s="351"/>
      <c r="J41" s="351"/>
      <c r="K41" s="351"/>
      <c r="L41" s="352"/>
    </row>
    <row r="42" spans="1:16" s="111" customFormat="1" x14ac:dyDescent="0.25">
      <c r="A42" s="8"/>
      <c r="B42" s="345"/>
      <c r="C42" s="346"/>
      <c r="D42" s="349"/>
      <c r="E42" s="351"/>
      <c r="F42" s="351"/>
      <c r="G42" s="351"/>
      <c r="H42" s="351"/>
      <c r="I42" s="351"/>
      <c r="J42" s="351"/>
      <c r="K42" s="351"/>
      <c r="L42" s="352"/>
    </row>
    <row r="43" spans="1:16" s="111" customFormat="1" x14ac:dyDescent="0.25">
      <c r="A43" s="8"/>
      <c r="B43" s="345" t="str">
        <f>IF(Intro!$G$21="English",O43,P43)</f>
        <v>Comment 4</v>
      </c>
      <c r="C43" s="346"/>
      <c r="D43" s="349"/>
      <c r="E43" s="351"/>
      <c r="F43" s="351"/>
      <c r="G43" s="351"/>
      <c r="H43" s="351"/>
      <c r="I43" s="351"/>
      <c r="J43" s="351"/>
      <c r="K43" s="351"/>
      <c r="L43" s="352"/>
      <c r="O43" s="112" t="s">
        <v>95</v>
      </c>
      <c r="P43" s="111" t="s">
        <v>96</v>
      </c>
    </row>
    <row r="44" spans="1:16" s="111" customFormat="1" x14ac:dyDescent="0.25">
      <c r="A44" s="8"/>
      <c r="B44" s="345"/>
      <c r="C44" s="346"/>
      <c r="D44" s="349"/>
      <c r="E44" s="351"/>
      <c r="F44" s="351"/>
      <c r="G44" s="351"/>
      <c r="H44" s="351"/>
      <c r="I44" s="351"/>
      <c r="J44" s="351"/>
      <c r="K44" s="351"/>
      <c r="L44" s="352"/>
    </row>
    <row r="45" spans="1:16" s="111" customFormat="1" x14ac:dyDescent="0.25">
      <c r="A45" s="8"/>
      <c r="B45" s="345"/>
      <c r="C45" s="346"/>
      <c r="D45" s="349"/>
      <c r="E45" s="351"/>
      <c r="F45" s="351"/>
      <c r="G45" s="351"/>
      <c r="H45" s="351"/>
      <c r="I45" s="351"/>
      <c r="J45" s="351"/>
      <c r="K45" s="351"/>
      <c r="L45" s="352"/>
    </row>
    <row r="46" spans="1:16" s="121" customFormat="1" x14ac:dyDescent="0.25">
      <c r="A46" s="8"/>
      <c r="B46" s="345"/>
      <c r="C46" s="346"/>
      <c r="D46" s="349"/>
      <c r="E46" s="351"/>
      <c r="F46" s="351"/>
      <c r="G46" s="351"/>
      <c r="H46" s="351"/>
      <c r="I46" s="351"/>
      <c r="J46" s="351"/>
      <c r="K46" s="351"/>
      <c r="L46" s="352"/>
      <c r="O46" s="122"/>
    </row>
    <row r="47" spans="1:16" s="121" customFormat="1" x14ac:dyDescent="0.25">
      <c r="A47" s="8"/>
      <c r="B47" s="345"/>
      <c r="C47" s="346"/>
      <c r="D47" s="349"/>
      <c r="E47" s="351"/>
      <c r="F47" s="351"/>
      <c r="G47" s="351"/>
      <c r="H47" s="351"/>
      <c r="I47" s="351"/>
      <c r="J47" s="351"/>
      <c r="K47" s="351"/>
      <c r="L47" s="352"/>
      <c r="O47" s="122"/>
    </row>
    <row r="48" spans="1:16" s="111" customFormat="1" x14ac:dyDescent="0.25">
      <c r="A48" s="8"/>
      <c r="B48" s="345"/>
      <c r="C48" s="346"/>
      <c r="D48" s="349"/>
      <c r="E48" s="351"/>
      <c r="F48" s="351"/>
      <c r="G48" s="351"/>
      <c r="H48" s="351"/>
      <c r="I48" s="351"/>
      <c r="J48" s="351"/>
      <c r="K48" s="351"/>
      <c r="L48" s="352"/>
    </row>
    <row r="49" spans="1:16" s="111" customFormat="1" x14ac:dyDescent="0.25">
      <c r="A49" s="8"/>
      <c r="B49" s="345"/>
      <c r="C49" s="346"/>
      <c r="D49" s="349"/>
      <c r="E49" s="351"/>
      <c r="F49" s="351"/>
      <c r="G49" s="351"/>
      <c r="H49" s="351"/>
      <c r="I49" s="351"/>
      <c r="J49" s="351"/>
      <c r="K49" s="351"/>
      <c r="L49" s="352"/>
    </row>
    <row r="50" spans="1:16" s="111" customFormat="1" x14ac:dyDescent="0.25">
      <c r="A50" s="8"/>
      <c r="B50" s="345"/>
      <c r="C50" s="346"/>
      <c r="D50" s="349"/>
      <c r="E50" s="351"/>
      <c r="F50" s="351"/>
      <c r="G50" s="351"/>
      <c r="H50" s="351"/>
      <c r="I50" s="351"/>
      <c r="J50" s="351"/>
      <c r="K50" s="351"/>
      <c r="L50" s="352"/>
    </row>
    <row r="51" spans="1:16" s="111" customFormat="1" x14ac:dyDescent="0.25">
      <c r="A51" s="8"/>
      <c r="B51" s="345"/>
      <c r="C51" s="346"/>
      <c r="D51" s="349"/>
      <c r="E51" s="351"/>
      <c r="F51" s="351"/>
      <c r="G51" s="351"/>
      <c r="H51" s="351"/>
      <c r="I51" s="351"/>
      <c r="J51" s="351"/>
      <c r="K51" s="351"/>
      <c r="L51" s="352"/>
    </row>
    <row r="52" spans="1:16" s="111" customFormat="1" x14ac:dyDescent="0.25">
      <c r="A52" s="8"/>
      <c r="B52" s="345"/>
      <c r="C52" s="346"/>
      <c r="D52" s="349"/>
      <c r="E52" s="351"/>
      <c r="F52" s="351"/>
      <c r="G52" s="351"/>
      <c r="H52" s="351"/>
      <c r="I52" s="351"/>
      <c r="J52" s="351"/>
      <c r="K52" s="351"/>
      <c r="L52" s="352"/>
    </row>
    <row r="53" spans="1:16" s="111" customFormat="1" x14ac:dyDescent="0.25">
      <c r="A53" s="8"/>
      <c r="B53" s="345" t="str">
        <f>IF(Intro!$G$21="English",O53,P53)</f>
        <v>Comment 5</v>
      </c>
      <c r="C53" s="346"/>
      <c r="D53" s="349"/>
      <c r="E53" s="351"/>
      <c r="F53" s="351"/>
      <c r="G53" s="351"/>
      <c r="H53" s="351"/>
      <c r="I53" s="351"/>
      <c r="J53" s="351"/>
      <c r="K53" s="351"/>
      <c r="L53" s="352"/>
      <c r="O53" s="112" t="s">
        <v>97</v>
      </c>
      <c r="P53" s="111" t="s">
        <v>98</v>
      </c>
    </row>
    <row r="54" spans="1:16" s="111" customFormat="1" x14ac:dyDescent="0.25">
      <c r="A54" s="8"/>
      <c r="B54" s="345"/>
      <c r="C54" s="346"/>
      <c r="D54" s="349"/>
      <c r="E54" s="351"/>
      <c r="F54" s="351"/>
      <c r="G54" s="351"/>
      <c r="H54" s="351"/>
      <c r="I54" s="351"/>
      <c r="J54" s="351"/>
      <c r="K54" s="351"/>
      <c r="L54" s="352"/>
    </row>
    <row r="55" spans="1:16" s="111" customFormat="1" x14ac:dyDescent="0.25">
      <c r="A55" s="8"/>
      <c r="B55" s="345"/>
      <c r="C55" s="346"/>
      <c r="D55" s="349"/>
      <c r="E55" s="351"/>
      <c r="F55" s="351"/>
      <c r="G55" s="351"/>
      <c r="H55" s="351"/>
      <c r="I55" s="351"/>
      <c r="J55" s="351"/>
      <c r="K55" s="351"/>
      <c r="L55" s="352"/>
    </row>
    <row r="56" spans="1:16" s="121" customFormat="1" x14ac:dyDescent="0.25">
      <c r="A56" s="8"/>
      <c r="B56" s="345"/>
      <c r="C56" s="346"/>
      <c r="D56" s="349"/>
      <c r="E56" s="351"/>
      <c r="F56" s="351"/>
      <c r="G56" s="351"/>
      <c r="H56" s="351"/>
      <c r="I56" s="351"/>
      <c r="J56" s="351"/>
      <c r="K56" s="351"/>
      <c r="L56" s="352"/>
      <c r="O56" s="122"/>
    </row>
    <row r="57" spans="1:16" s="121" customFormat="1" x14ac:dyDescent="0.25">
      <c r="A57" s="8"/>
      <c r="B57" s="345"/>
      <c r="C57" s="346"/>
      <c r="D57" s="349"/>
      <c r="E57" s="351"/>
      <c r="F57" s="351"/>
      <c r="G57" s="351"/>
      <c r="H57" s="351"/>
      <c r="I57" s="351"/>
      <c r="J57" s="351"/>
      <c r="K57" s="351"/>
      <c r="L57" s="352"/>
      <c r="O57" s="122"/>
    </row>
    <row r="58" spans="1:16" s="111" customFormat="1" x14ac:dyDescent="0.25">
      <c r="A58" s="8"/>
      <c r="B58" s="345"/>
      <c r="C58" s="346"/>
      <c r="D58" s="349"/>
      <c r="E58" s="351"/>
      <c r="F58" s="351"/>
      <c r="G58" s="351"/>
      <c r="H58" s="351"/>
      <c r="I58" s="351"/>
      <c r="J58" s="351"/>
      <c r="K58" s="351"/>
      <c r="L58" s="352"/>
    </row>
    <row r="59" spans="1:16" s="111" customFormat="1" x14ac:dyDescent="0.25">
      <c r="A59" s="8"/>
      <c r="B59" s="345"/>
      <c r="C59" s="346"/>
      <c r="D59" s="349"/>
      <c r="E59" s="351"/>
      <c r="F59" s="351"/>
      <c r="G59" s="351"/>
      <c r="H59" s="351"/>
      <c r="I59" s="351"/>
      <c r="J59" s="351"/>
      <c r="K59" s="351"/>
      <c r="L59" s="352"/>
    </row>
    <row r="60" spans="1:16" s="111" customFormat="1" x14ac:dyDescent="0.25">
      <c r="A60" s="8"/>
      <c r="B60" s="345"/>
      <c r="C60" s="346"/>
      <c r="D60" s="349"/>
      <c r="E60" s="351"/>
      <c r="F60" s="351"/>
      <c r="G60" s="351"/>
      <c r="H60" s="351"/>
      <c r="I60" s="351"/>
      <c r="J60" s="351"/>
      <c r="K60" s="351"/>
      <c r="L60" s="352"/>
    </row>
    <row r="61" spans="1:16" s="111" customFormat="1" x14ac:dyDescent="0.25">
      <c r="A61" s="8"/>
      <c r="B61" s="345"/>
      <c r="C61" s="346"/>
      <c r="D61" s="349"/>
      <c r="E61" s="351"/>
      <c r="F61" s="351"/>
      <c r="G61" s="351"/>
      <c r="H61" s="351"/>
      <c r="I61" s="351"/>
      <c r="J61" s="351"/>
      <c r="K61" s="351"/>
      <c r="L61" s="352"/>
    </row>
    <row r="62" spans="1:16" s="111" customFormat="1" x14ac:dyDescent="0.25">
      <c r="A62" s="8"/>
      <c r="B62" s="347"/>
      <c r="C62" s="348"/>
      <c r="D62" s="350"/>
      <c r="E62" s="353"/>
      <c r="F62" s="353"/>
      <c r="G62" s="353"/>
      <c r="H62" s="353"/>
      <c r="I62" s="353"/>
      <c r="J62" s="353"/>
      <c r="K62" s="353"/>
      <c r="L62" s="354"/>
    </row>
    <row r="63" spans="1:16" s="27" customFormat="1" x14ac:dyDescent="0.25">
      <c r="A63" s="94"/>
      <c r="B63" s="11"/>
      <c r="N63" s="26"/>
    </row>
  </sheetData>
  <sheetProtection algorithmName="SHA-512" hashValue="wITWSfZZFBPB6r7NUeIXla+Tu1Mt83XuqJBG/gF1N6oCd4PAsV9MH6+XTSALc/ZnOMHWrcgMMsUZw6DaGlJx4A==" saltValue="/MDIRvqfDv3rDvUpUMDBTg==" spinCount="100000" sheet="1" objects="1" scenarios="1" selectLockedCells="1"/>
  <mergeCells count="21">
    <mergeCell ref="B13:C22"/>
    <mergeCell ref="D13:D22"/>
    <mergeCell ref="E13:L22"/>
    <mergeCell ref="B23:C32"/>
    <mergeCell ref="D23:D32"/>
    <mergeCell ref="E23:L32"/>
    <mergeCell ref="B4:L4"/>
    <mergeCell ref="B5:L5"/>
    <mergeCell ref="B6:L6"/>
    <mergeCell ref="B10:L10"/>
    <mergeCell ref="E12:L12"/>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9F24F76B-DC94-4511-B0D2-69BD0EB501F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Variables</vt:lpstr>
      <vt:lpstr>Intro</vt:lpstr>
      <vt:lpstr>Info</vt:lpstr>
      <vt:lpstr>Public</vt:lpstr>
      <vt:lpstr>Grades|Nuances</vt:lpstr>
      <vt:lpstr>AddPub</vt:lpstr>
      <vt:lpstr>Pro 1</vt:lpstr>
      <vt:lpstr>Pro 2</vt:lpstr>
      <vt:lpstr>AddPro</vt:lpstr>
      <vt:lpstr>Confirm</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2026-03-05T16:58:21Z</cp:lastPrinted>
  <dcterms:created xsi:type="dcterms:W3CDTF">2023-04-14T19:41:00Z</dcterms:created>
  <dcterms:modified xsi:type="dcterms:W3CDTF">2026-03-09T12:23:54Z</dcterms:modified>
</cp:coreProperties>
</file>