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afeguards\GC-2026-001\Working Files\Research\Questionnaires\1. Final Questionnaires\Final Cabinets\"/>
    </mc:Choice>
  </mc:AlternateContent>
  <xr:revisionPtr revIDLastSave="0" documentId="13_ncr:1_{9560DF96-B813-4696-9A5F-96E5CD3F97A5}" xr6:coauthVersionLast="47" xr6:coauthVersionMax="47" xr10:uidLastSave="{00000000-0000-0000-0000-000000000000}"/>
  <workbookProtection workbookAlgorithmName="SHA-512" workbookHashValue="c1q2bJDMynGarDeZyiS1HgCcqhtgAliwHdD4HtuxixqElfazaB7tyIUhYUpflY6J3BeNVeQyflsvjJBTStmpEA==" workbookSaltValue="8e1H5fX/U2zX1cedegbIyw==" workbookSpinCount="100000" lockStructure="1"/>
  <bookViews>
    <workbookView xWindow="-110" yWindow="-110" windowWidth="19420" windowHeight="11500" tabRatio="738" firstSheet="1" activeTab="1" xr2:uid="{28C13B86-152E-4458-AD7D-0C762FA22288}"/>
  </bookViews>
  <sheets>
    <sheet name="Variables" sheetId="24" state="hidden" r:id="rId1"/>
    <sheet name="Intro" sheetId="25" r:id="rId2"/>
    <sheet name="Info" sheetId="26" r:id="rId3"/>
    <sheet name="Public" sheetId="27" r:id="rId4"/>
    <sheet name="AddPub" sheetId="28" r:id="rId5"/>
    <sheet name="Pro 1" sheetId="38" r:id="rId6"/>
    <sheet name="Pro 2" sheetId="39" r:id="rId7"/>
    <sheet name="AddPro" sheetId="33" r:id="rId8"/>
    <sheet name="Confirm" sheetId="34" r:id="rId9"/>
    <sheet name="DBFirm" sheetId="40" state="hidden" r:id="rId10"/>
    <sheet name="DB" sheetId="41" state="hidden" r:id="rId11"/>
    <sheet name="DataTab" sheetId="35" state="hidden" r:id="rId12"/>
  </sheets>
  <definedNames>
    <definedName name="assocfirms">#REF!</definedName>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#REF!</definedName>
    <definedName name="ppc">#REF!</definedName>
    <definedName name="_xlnm.Print_Area" localSheetId="7">AddPro!$B$1:$L$62</definedName>
    <definedName name="_xlnm.Print_Area" localSheetId="4">AddPub!$B$1:$L$62</definedName>
    <definedName name="_xlnm.Print_Area" localSheetId="8">Confirm!$B$1:$L$54</definedName>
    <definedName name="_xlnm.Print_Area" localSheetId="2">Info!$B$1:$L$36</definedName>
    <definedName name="_xlnm.Print_Area" localSheetId="1">Intro!$B$1:$L$174</definedName>
    <definedName name="_xlnm.Print_Area" localSheetId="5">'Pro 1'!$B$1:$L$123</definedName>
    <definedName name="_xlnm.Print_Area" localSheetId="6">'Pro 2'!$B$1:$L$245</definedName>
    <definedName name="_xlnm.Print_Area" localSheetId="3">Public!$B$1:$L$239</definedName>
    <definedName name="_xlnm.Print_Titles" localSheetId="7">AddPro!$1:$7</definedName>
    <definedName name="_xlnm.Print_Titles" localSheetId="4">AddPub!$1:$7</definedName>
    <definedName name="_xlnm.Print_Titles" localSheetId="8">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3">Public!$1:$7</definedName>
    <definedName name="quest8" localSheetId="7">AddPro!#REF!</definedName>
    <definedName name="quest8" localSheetId="4">AddPub!#REF!</definedName>
    <definedName name="quest8" localSheetId="8">Confirm!#REF!</definedName>
    <definedName name="quest8" localSheetId="2">Info!#REF!</definedName>
    <definedName name="quest8" localSheetId="1">Intro!#REF!</definedName>
    <definedName name="quest8" localSheetId="5">'Pro 1'!#REF!</definedName>
    <definedName name="quest8" localSheetId="6">'Pro 2'!#REF!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41" l="1"/>
  <c r="U8" i="41"/>
  <c r="T11" i="41"/>
  <c r="U11" i="41"/>
  <c r="T12" i="41"/>
  <c r="U12" i="41"/>
  <c r="T20" i="41"/>
  <c r="U20" i="41"/>
  <c r="T23" i="41"/>
  <c r="U23" i="41"/>
  <c r="T24" i="41"/>
  <c r="U24" i="41"/>
  <c r="T25" i="41"/>
  <c r="U25" i="41"/>
  <c r="T26" i="41"/>
  <c r="U26" i="41"/>
  <c r="S26" i="41"/>
  <c r="S25" i="41"/>
  <c r="S24" i="41"/>
  <c r="S23" i="41"/>
  <c r="S20" i="41"/>
  <c r="S12" i="41"/>
  <c r="S11" i="41"/>
  <c r="S8" i="41"/>
  <c r="E8" i="41"/>
  <c r="F8" i="41"/>
  <c r="E11" i="41"/>
  <c r="F11" i="41"/>
  <c r="E12" i="41"/>
  <c r="F12" i="41"/>
  <c r="F13" i="41" s="1"/>
  <c r="F18" i="41" s="1"/>
  <c r="E13" i="41"/>
  <c r="E16" i="41"/>
  <c r="F16" i="41"/>
  <c r="E17" i="41"/>
  <c r="E18" i="41"/>
  <c r="E20" i="41"/>
  <c r="F20" i="41"/>
  <c r="E23" i="41"/>
  <c r="F23" i="41"/>
  <c r="E24" i="41"/>
  <c r="F24" i="41"/>
  <c r="E25" i="41"/>
  <c r="F25" i="41"/>
  <c r="E26" i="41"/>
  <c r="F26" i="41"/>
  <c r="E27" i="41"/>
  <c r="F27" i="41"/>
  <c r="D26" i="41"/>
  <c r="D25" i="41"/>
  <c r="D24" i="41"/>
  <c r="D23" i="41"/>
  <c r="D20" i="41"/>
  <c r="D12" i="41"/>
  <c r="D11" i="41"/>
  <c r="D8" i="41"/>
  <c r="O8" i="41"/>
  <c r="P8" i="41"/>
  <c r="O11" i="41"/>
  <c r="P11" i="41"/>
  <c r="O12" i="41"/>
  <c r="P12" i="41"/>
  <c r="O20" i="41"/>
  <c r="P20" i="41"/>
  <c r="O23" i="41"/>
  <c r="P23" i="41"/>
  <c r="O24" i="41"/>
  <c r="P24" i="41"/>
  <c r="O25" i="41"/>
  <c r="P25" i="41"/>
  <c r="O26" i="41"/>
  <c r="P26" i="41"/>
  <c r="N26" i="41"/>
  <c r="N25" i="41"/>
  <c r="N24" i="41"/>
  <c r="N23" i="41"/>
  <c r="N20" i="41"/>
  <c r="N8" i="41"/>
  <c r="N12" i="41"/>
  <c r="N11" i="41"/>
  <c r="K18" i="40"/>
  <c r="J18" i="40"/>
  <c r="K17" i="40"/>
  <c r="J17" i="40"/>
  <c r="K16" i="40"/>
  <c r="J16" i="40"/>
  <c r="K15" i="40"/>
  <c r="J15" i="40"/>
  <c r="K14" i="40"/>
  <c r="J14" i="40"/>
  <c r="K13" i="40"/>
  <c r="J13" i="40"/>
  <c r="K10" i="40"/>
  <c r="J10" i="40"/>
  <c r="K9" i="40"/>
  <c r="J9" i="40"/>
  <c r="K8" i="40"/>
  <c r="J8" i="40"/>
  <c r="K7" i="40"/>
  <c r="J7" i="40"/>
  <c r="K6" i="40"/>
  <c r="J6" i="40"/>
  <c r="K5" i="40"/>
  <c r="J5" i="40"/>
  <c r="I18" i="40"/>
  <c r="I17" i="40"/>
  <c r="I16" i="40"/>
  <c r="I15" i="40"/>
  <c r="I14" i="40"/>
  <c r="I13" i="40"/>
  <c r="F18" i="40"/>
  <c r="F10" i="40"/>
  <c r="A13" i="40"/>
  <c r="A14" i="40" s="1"/>
  <c r="A15" i="40" s="1"/>
  <c r="A16" i="40" s="1"/>
  <c r="A17" i="40" s="1"/>
  <c r="A18" i="40" s="1"/>
  <c r="F145" i="39"/>
  <c r="F161" i="39" s="1"/>
  <c r="F17" i="41" l="1"/>
  <c r="F51" i="34"/>
  <c r="G51" i="34"/>
  <c r="E51" i="34"/>
  <c r="F50" i="34"/>
  <c r="G50" i="34"/>
  <c r="E50" i="34"/>
  <c r="F49" i="34"/>
  <c r="G49" i="34"/>
  <c r="E49" i="34"/>
  <c r="F48" i="34"/>
  <c r="G48" i="34"/>
  <c r="F47" i="34"/>
  <c r="G47" i="34"/>
  <c r="E48" i="34"/>
  <c r="E47" i="34"/>
  <c r="G102" i="39"/>
  <c r="G103" i="39"/>
  <c r="G95" i="39"/>
  <c r="G94" i="39"/>
  <c r="I82" i="39"/>
  <c r="H82" i="39"/>
  <c r="G82" i="39"/>
  <c r="I79" i="39"/>
  <c r="H79" i="39"/>
  <c r="G79" i="39"/>
  <c r="I76" i="39"/>
  <c r="H76" i="39"/>
  <c r="G76" i="39"/>
  <c r="I73" i="39"/>
  <c r="H73" i="39"/>
  <c r="G73" i="39"/>
  <c r="I70" i="39"/>
  <c r="H70" i="39"/>
  <c r="G70" i="39"/>
  <c r="I67" i="39"/>
  <c r="H67" i="39"/>
  <c r="I58" i="39"/>
  <c r="H58" i="39"/>
  <c r="G58" i="39"/>
  <c r="I55" i="39"/>
  <c r="H55" i="39"/>
  <c r="G55" i="39"/>
  <c r="I52" i="39"/>
  <c r="H52" i="39"/>
  <c r="G52" i="39"/>
  <c r="I49" i="39"/>
  <c r="H49" i="39"/>
  <c r="G49" i="39"/>
  <c r="I46" i="39"/>
  <c r="H46" i="39"/>
  <c r="G46" i="39"/>
  <c r="I43" i="39"/>
  <c r="H43" i="39"/>
  <c r="I40" i="38"/>
  <c r="H40" i="38"/>
  <c r="G40" i="38"/>
  <c r="I39" i="38"/>
  <c r="H39" i="38"/>
  <c r="G39" i="38"/>
  <c r="I37" i="38"/>
  <c r="H37" i="38"/>
  <c r="G37" i="38"/>
  <c r="I30" i="38"/>
  <c r="H30" i="38"/>
  <c r="G30" i="38"/>
  <c r="I29" i="38"/>
  <c r="H29" i="38"/>
  <c r="G29" i="38"/>
  <c r="I27" i="38"/>
  <c r="H27" i="38"/>
  <c r="G27" i="38"/>
  <c r="B21" i="39"/>
  <c r="B20" i="39"/>
  <c r="B13" i="38"/>
  <c r="B14" i="38"/>
  <c r="B33" i="38"/>
  <c r="B44" i="34" s="1"/>
  <c r="B25" i="26"/>
  <c r="F46" i="34"/>
  <c r="G46" i="34"/>
  <c r="E46" i="34"/>
  <c r="B18" i="39"/>
  <c r="B11" i="38"/>
  <c r="B65" i="39" l="1"/>
  <c r="F103" i="39"/>
  <c r="F102" i="39"/>
  <c r="B103" i="39"/>
  <c r="G100" i="39"/>
  <c r="H100" i="39" s="1"/>
  <c r="I100" i="39" s="1"/>
  <c r="D83" i="39"/>
  <c r="D82" i="39"/>
  <c r="D80" i="39"/>
  <c r="D79" i="39"/>
  <c r="D77" i="39"/>
  <c r="D76" i="39"/>
  <c r="D74" i="39"/>
  <c r="D73" i="39"/>
  <c r="D71" i="39"/>
  <c r="D70" i="39"/>
  <c r="F35" i="38"/>
  <c r="F36" i="38" s="1"/>
  <c r="D68" i="39"/>
  <c r="D67" i="39"/>
  <c r="B83" i="39"/>
  <c r="B102" i="39" s="1"/>
  <c r="B80" i="39"/>
  <c r="B77" i="39"/>
  <c r="B74" i="39"/>
  <c r="D72" i="39"/>
  <c r="D78" i="39" s="1"/>
  <c r="B71" i="39"/>
  <c r="D69" i="39"/>
  <c r="B68" i="39"/>
  <c r="I102" i="39"/>
  <c r="I103" i="39" s="1"/>
  <c r="H102" i="39"/>
  <c r="H103" i="39" s="1"/>
  <c r="B67" i="39"/>
  <c r="B40" i="38"/>
  <c r="B39" i="38"/>
  <c r="B38" i="38"/>
  <c r="B37" i="38"/>
  <c r="B36" i="38"/>
  <c r="B35" i="38"/>
  <c r="B45" i="38"/>
  <c r="B23" i="38"/>
  <c r="B41" i="39" s="1"/>
  <c r="B25" i="38"/>
  <c r="B131" i="25"/>
  <c r="E52" i="34"/>
  <c r="E44" i="34"/>
  <c r="F44" i="34" s="1"/>
  <c r="G44" i="34" s="1"/>
  <c r="B161" i="39"/>
  <c r="G159" i="39"/>
  <c r="H159" i="39" s="1"/>
  <c r="I159" i="39" s="1"/>
  <c r="G158" i="39"/>
  <c r="L157" i="39"/>
  <c r="K157" i="39"/>
  <c r="J157" i="39"/>
  <c r="I157" i="39"/>
  <c r="H157" i="39"/>
  <c r="G157" i="39"/>
  <c r="F157" i="39"/>
  <c r="E157" i="39"/>
  <c r="D157" i="39"/>
  <c r="B157" i="39"/>
  <c r="B145" i="39"/>
  <c r="G143" i="39"/>
  <c r="H143" i="39" s="1"/>
  <c r="I143" i="39" s="1"/>
  <c r="G142" i="39"/>
  <c r="L141" i="39"/>
  <c r="K141" i="39"/>
  <c r="J141" i="39"/>
  <c r="I141" i="39"/>
  <c r="H141" i="39"/>
  <c r="G141" i="39"/>
  <c r="F141" i="39"/>
  <c r="E141" i="39"/>
  <c r="D141" i="39"/>
  <c r="B141" i="39"/>
  <c r="F138" i="39"/>
  <c r="B44" i="39"/>
  <c r="D44" i="39"/>
  <c r="D46" i="39"/>
  <c r="B85" i="39"/>
  <c r="G65" i="39"/>
  <c r="H65" i="39" s="1"/>
  <c r="I65" i="39" s="1"/>
  <c r="G33" i="38"/>
  <c r="H33" i="38" s="1"/>
  <c r="I33" i="38" s="1"/>
  <c r="B101" i="39" l="1"/>
  <c r="B137" i="39"/>
  <c r="B153" i="39" s="1"/>
  <c r="B93" i="39"/>
  <c r="D75" i="39"/>
  <c r="D81" i="39"/>
  <c r="F38" i="38"/>
  <c r="F37" i="38"/>
  <c r="B33" i="34"/>
  <c r="B28" i="26"/>
  <c r="B29" i="26"/>
  <c r="D29" i="26"/>
  <c r="C28" i="25"/>
  <c r="C4" i="41"/>
  <c r="B144" i="39" l="1"/>
  <c r="B160" i="39" s="1"/>
  <c r="D13" i="41"/>
  <c r="D18" i="41" s="1"/>
  <c r="D27" i="41"/>
  <c r="D17" i="41"/>
  <c r="D16" i="41"/>
  <c r="A5" i="40" l="1"/>
  <c r="A6" i="40" s="1"/>
  <c r="A7" i="40" s="1"/>
  <c r="A8" i="40" s="1"/>
  <c r="A9" i="40" s="1"/>
  <c r="A10" i="40" s="1"/>
  <c r="G39" i="34" l="1"/>
  <c r="F39" i="34"/>
  <c r="E39" i="34"/>
  <c r="I9" i="40" s="1"/>
  <c r="B172" i="25"/>
  <c r="C2" i="24"/>
  <c r="G151" i="39"/>
  <c r="G135" i="39"/>
  <c r="F154" i="39"/>
  <c r="B154" i="39"/>
  <c r="G152" i="39"/>
  <c r="H152" i="39" s="1"/>
  <c r="I152" i="39" s="1"/>
  <c r="L150" i="39"/>
  <c r="K150" i="39"/>
  <c r="J150" i="39"/>
  <c r="I150" i="39"/>
  <c r="H150" i="39"/>
  <c r="G150" i="39"/>
  <c r="F150" i="39"/>
  <c r="E150" i="39"/>
  <c r="D150" i="39"/>
  <c r="B150" i="39"/>
  <c r="D55" i="39" l="1"/>
  <c r="D53" i="39"/>
  <c r="B53" i="39"/>
  <c r="B39" i="34" l="1"/>
  <c r="B50" i="34" s="1"/>
  <c r="E41" i="34"/>
  <c r="F40" i="34"/>
  <c r="G40" i="34"/>
  <c r="E40" i="34"/>
  <c r="I10" i="40" s="1"/>
  <c r="F38" i="34"/>
  <c r="G38" i="34"/>
  <c r="E38" i="34"/>
  <c r="I8" i="40" s="1"/>
  <c r="F37" i="34"/>
  <c r="G37" i="34"/>
  <c r="E37" i="34"/>
  <c r="I7" i="40" s="1"/>
  <c r="F36" i="34"/>
  <c r="G36" i="34"/>
  <c r="E36" i="34"/>
  <c r="I6" i="40" s="1"/>
  <c r="F35" i="34"/>
  <c r="G35" i="34"/>
  <c r="E35" i="34"/>
  <c r="I5" i="40" s="1"/>
  <c r="B35" i="34"/>
  <c r="B46" i="34" s="1"/>
  <c r="B234" i="39" l="1"/>
  <c r="B220" i="39"/>
  <c r="B207" i="39"/>
  <c r="P192" i="39"/>
  <c r="O192" i="39"/>
  <c r="B192" i="39" s="1"/>
  <c r="G168" i="39"/>
  <c r="C168" i="39"/>
  <c r="P166" i="39"/>
  <c r="O166" i="39"/>
  <c r="B166" i="39" s="1"/>
  <c r="B138" i="39"/>
  <c r="G136" i="39"/>
  <c r="H136" i="39" s="1"/>
  <c r="I136" i="39" s="1"/>
  <c r="L134" i="39"/>
  <c r="K134" i="39"/>
  <c r="J134" i="39"/>
  <c r="I134" i="39"/>
  <c r="H134" i="39"/>
  <c r="G134" i="39"/>
  <c r="F134" i="39"/>
  <c r="E134" i="39"/>
  <c r="D134" i="39"/>
  <c r="B134" i="39"/>
  <c r="P121" i="39"/>
  <c r="O121" i="39"/>
  <c r="B121" i="39" s="1"/>
  <c r="B108" i="39"/>
  <c r="F95" i="39"/>
  <c r="B95" i="39"/>
  <c r="F94" i="39"/>
  <c r="G92" i="39"/>
  <c r="H92" i="39" s="1"/>
  <c r="I92" i="39" s="1"/>
  <c r="B90" i="39"/>
  <c r="B61" i="39"/>
  <c r="D59" i="39"/>
  <c r="B59" i="39"/>
  <c r="B94" i="39" s="1"/>
  <c r="D58" i="39"/>
  <c r="D56" i="39"/>
  <c r="B56" i="39"/>
  <c r="D52" i="39"/>
  <c r="D50" i="39"/>
  <c r="B50" i="39"/>
  <c r="D49" i="39"/>
  <c r="D48" i="39"/>
  <c r="D47" i="39"/>
  <c r="B47" i="39"/>
  <c r="D45" i="39"/>
  <c r="B36" i="34"/>
  <c r="B47" i="34" s="1"/>
  <c r="I94" i="39"/>
  <c r="H94" i="39"/>
  <c r="D43" i="39"/>
  <c r="B43" i="39"/>
  <c r="G41" i="39"/>
  <c r="H41" i="39" s="1"/>
  <c r="I41" i="39" s="1"/>
  <c r="B39" i="39"/>
  <c r="B34" i="39"/>
  <c r="B32" i="39"/>
  <c r="B30" i="39"/>
  <c r="B28" i="39"/>
  <c r="H27" i="39"/>
  <c r="B26" i="39"/>
  <c r="B23" i="39"/>
  <c r="B17" i="39"/>
  <c r="B16" i="39"/>
  <c r="B15" i="39"/>
  <c r="B14" i="39"/>
  <c r="B13" i="39"/>
  <c r="B12" i="39"/>
  <c r="B112" i="38"/>
  <c r="B98" i="38"/>
  <c r="B84" i="38"/>
  <c r="P71" i="38"/>
  <c r="O71" i="38"/>
  <c r="B71" i="38" s="1"/>
  <c r="B58" i="38"/>
  <c r="B30" i="38"/>
  <c r="B29" i="38"/>
  <c r="B28" i="38"/>
  <c r="B27" i="38"/>
  <c r="B26" i="38"/>
  <c r="F25" i="38"/>
  <c r="F26" i="38" s="1"/>
  <c r="G23" i="38"/>
  <c r="H23" i="38" s="1"/>
  <c r="I23" i="38" s="1"/>
  <c r="B19" i="38"/>
  <c r="B16" i="38"/>
  <c r="P10" i="38"/>
  <c r="B10" i="38"/>
  <c r="B10" i="39" s="1"/>
  <c r="B2" i="38"/>
  <c r="B38" i="34" l="1"/>
  <c r="B49" i="34" s="1"/>
  <c r="B37" i="34"/>
  <c r="B48" i="34" s="1"/>
  <c r="B40" i="34"/>
  <c r="B51" i="34" s="1"/>
  <c r="B2" i="33"/>
  <c r="B2" i="39"/>
  <c r="D51" i="39"/>
  <c r="D54" i="39"/>
  <c r="I95" i="39"/>
  <c r="H95" i="39"/>
  <c r="D57" i="39"/>
  <c r="F28" i="38"/>
  <c r="F27" i="38"/>
  <c r="P28" i="27"/>
  <c r="O28" i="27"/>
  <c r="O112" i="25" l="1"/>
  <c r="P112" i="25"/>
  <c r="O111" i="25"/>
  <c r="P111" i="25"/>
  <c r="J11" i="34"/>
  <c r="D12" i="28" l="1"/>
  <c r="D12" i="33" s="1"/>
  <c r="E12" i="28"/>
  <c r="P8" i="27"/>
  <c r="P73" i="27" l="1"/>
  <c r="P199" i="27"/>
  <c r="C8" i="24"/>
  <c r="C6" i="24"/>
  <c r="B17" i="34" l="1"/>
  <c r="E111" i="25"/>
  <c r="D30" i="24"/>
  <c r="D29" i="24"/>
  <c r="B6" i="26"/>
  <c r="B6" i="25"/>
  <c r="O199" i="27"/>
  <c r="P109" i="25"/>
  <c r="O109" i="25"/>
  <c r="B43" i="28"/>
  <c r="B43" i="33" s="1"/>
  <c r="B53" i="28"/>
  <c r="B53" i="33" s="1"/>
  <c r="B33" i="28"/>
  <c r="B33" i="33" s="1"/>
  <c r="B23" i="28"/>
  <c r="B23" i="33" s="1"/>
  <c r="E46" i="27"/>
  <c r="B6" i="39" l="1"/>
  <c r="B6" i="38"/>
  <c r="B28" i="34"/>
  <c r="B8" i="34"/>
  <c r="B9" i="34"/>
  <c r="B8" i="33"/>
  <c r="B8" i="28"/>
  <c r="B211" i="27"/>
  <c r="B196" i="27"/>
  <c r="B12" i="27"/>
  <c r="O8" i="27"/>
  <c r="B19" i="26"/>
  <c r="B4" i="26"/>
  <c r="B143" i="25"/>
  <c r="B115" i="25"/>
  <c r="B121" i="25"/>
  <c r="B107" i="25"/>
  <c r="B24" i="25"/>
  <c r="B5" i="25"/>
  <c r="B184" i="27"/>
  <c r="B4" i="38" l="1"/>
  <c r="B4" i="39"/>
  <c r="B111" i="25"/>
  <c r="K75" i="27" l="1"/>
  <c r="I75" i="27"/>
  <c r="G75" i="27"/>
  <c r="E75" i="27"/>
  <c r="C75" i="27"/>
  <c r="O73" i="27"/>
  <c r="P13" i="34" l="1"/>
  <c r="O13" i="34"/>
  <c r="D15" i="35"/>
  <c r="E15" i="35"/>
  <c r="C15" i="35"/>
  <c r="D14" i="35"/>
  <c r="E14" i="35"/>
  <c r="C14" i="35"/>
  <c r="D13" i="35"/>
  <c r="E13" i="35"/>
  <c r="C13" i="35"/>
  <c r="D10" i="35"/>
  <c r="E10" i="35"/>
  <c r="C10" i="35"/>
  <c r="D3" i="35"/>
  <c r="E3" i="35"/>
  <c r="C3" i="35"/>
  <c r="D7" i="35"/>
  <c r="E7" i="35"/>
  <c r="C7" i="35"/>
  <c r="D6" i="35"/>
  <c r="E6" i="35"/>
  <c r="C6" i="35"/>
  <c r="O214" i="27" l="1"/>
  <c r="P214" i="27"/>
  <c r="E8" i="35" l="1"/>
  <c r="D8" i="35"/>
  <c r="B228" i="27"/>
  <c r="C8" i="35" l="1"/>
  <c r="D33" i="26" l="1"/>
  <c r="B33" i="26"/>
  <c r="B41" i="34" l="1"/>
  <c r="B52" i="34" s="1"/>
  <c r="B28" i="27" l="1"/>
  <c r="B6" i="34" l="1"/>
  <c r="B6" i="28"/>
  <c r="B6" i="27"/>
  <c r="B6" i="33"/>
  <c r="E33" i="34"/>
  <c r="B30" i="34"/>
  <c r="B15" i="34"/>
  <c r="I14" i="34"/>
  <c r="H14" i="34"/>
  <c r="G14" i="34"/>
  <c r="F14" i="34"/>
  <c r="E14" i="34"/>
  <c r="B14" i="34"/>
  <c r="B13" i="34"/>
  <c r="B12" i="34"/>
  <c r="B13" i="28"/>
  <c r="B13" i="33" s="1"/>
  <c r="E12" i="33"/>
  <c r="B10" i="28"/>
  <c r="B10" i="33" s="1"/>
  <c r="B214" i="27"/>
  <c r="B199" i="27"/>
  <c r="B73" i="27"/>
  <c r="J46" i="27"/>
  <c r="G46" i="27"/>
  <c r="C46" i="27"/>
  <c r="B42" i="27"/>
  <c r="B15" i="27"/>
  <c r="B10" i="27"/>
  <c r="B9" i="27"/>
  <c r="B8" i="27"/>
  <c r="B21" i="26"/>
  <c r="L19" i="26"/>
  <c r="K19" i="26"/>
  <c r="J19" i="26"/>
  <c r="I19" i="26"/>
  <c r="H19" i="26"/>
  <c r="G19" i="26"/>
  <c r="F19" i="26"/>
  <c r="E19" i="26"/>
  <c r="C19" i="26"/>
  <c r="B15" i="26"/>
  <c r="B12" i="26"/>
  <c r="B10" i="26"/>
  <c r="L8" i="26"/>
  <c r="K8" i="26"/>
  <c r="J8" i="26"/>
  <c r="I8" i="26"/>
  <c r="H8" i="26"/>
  <c r="G8" i="26"/>
  <c r="F8" i="26"/>
  <c r="E8" i="26"/>
  <c r="C8" i="26"/>
  <c r="B8" i="26"/>
  <c r="L170" i="25"/>
  <c r="K170" i="25"/>
  <c r="J170" i="25"/>
  <c r="I170" i="25"/>
  <c r="H170" i="25"/>
  <c r="G170" i="25"/>
  <c r="E170" i="25"/>
  <c r="D170" i="25"/>
  <c r="C170" i="25"/>
  <c r="B165" i="25"/>
  <c r="B167" i="25"/>
  <c r="B164" i="25"/>
  <c r="B163" i="25"/>
  <c r="L161" i="25"/>
  <c r="K161" i="25"/>
  <c r="J161" i="25"/>
  <c r="I161" i="25"/>
  <c r="H161" i="25"/>
  <c r="G161" i="25"/>
  <c r="E161" i="25"/>
  <c r="D161" i="25"/>
  <c r="C161" i="25"/>
  <c r="B161" i="25"/>
  <c r="B158" i="25"/>
  <c r="B153" i="25"/>
  <c r="B151" i="25"/>
  <c r="B149" i="25"/>
  <c r="B147" i="25"/>
  <c r="B145" i="25"/>
  <c r="B130" i="25"/>
  <c r="B127" i="25"/>
  <c r="B125" i="25"/>
  <c r="B123" i="25"/>
  <c r="P117" i="25"/>
  <c r="O117" i="25"/>
  <c r="C117" i="25" s="1"/>
  <c r="B109" i="25"/>
  <c r="B104" i="25"/>
  <c r="B26" i="25"/>
  <c r="L24" i="25"/>
  <c r="K24" i="25"/>
  <c r="J24" i="25"/>
  <c r="I24" i="25"/>
  <c r="H24" i="25"/>
  <c r="G24" i="25"/>
  <c r="E24" i="25"/>
  <c r="D24" i="25"/>
  <c r="C24" i="25"/>
  <c r="B5" i="26"/>
  <c r="B5" i="39" l="1"/>
  <c r="B5" i="38"/>
  <c r="B9" i="38"/>
  <c r="B9" i="39"/>
  <c r="B8" i="39"/>
  <c r="B8" i="38"/>
  <c r="B4" i="27"/>
  <c r="B4" i="34"/>
  <c r="B4" i="28"/>
  <c r="B4" i="33"/>
  <c r="B5" i="34"/>
  <c r="B5" i="28"/>
  <c r="B5" i="33"/>
  <c r="B5" i="27"/>
  <c r="E15" i="34"/>
  <c r="F33" i="34"/>
  <c r="G33" i="34" s="1"/>
  <c r="F15" i="34" l="1"/>
  <c r="H15" i="34"/>
  <c r="G15" i="34" l="1"/>
  <c r="I1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61BFE4A6-4A5E-41A5-882C-A2CCF078E2EB}">
      <text>
        <r>
          <rPr>
            <b/>
            <sz val="9"/>
            <color indexed="81"/>
            <rFont val="Tahoma"/>
            <family val="2"/>
          </rPr>
          <t>Link to specific CBSA SOR or MIF page</t>
        </r>
      </text>
    </comment>
  </commentList>
</comments>
</file>

<file path=xl/sharedStrings.xml><?xml version="1.0" encoding="utf-8"?>
<sst xmlns="http://schemas.openxmlformats.org/spreadsheetml/2006/main" count="625" uniqueCount="409">
  <si>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</si>
  <si>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</si>
  <si>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</si>
  <si>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</si>
  <si>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</si>
  <si>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</si>
  <si>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</si>
  <si>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</si>
  <si>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</si>
  <si>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</si>
  <si>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</si>
  <si>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</si>
  <si>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</si>
  <si>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</si>
  <si>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</si>
  <si>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</si>
  <si>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</si>
  <si>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</si>
  <si>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</si>
  <si>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</si>
  <si>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</si>
  <si>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</si>
  <si>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</si>
  <si>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</si>
  <si>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</si>
  <si>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</si>
  <si>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</si>
  <si>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</si>
  <si>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</si>
  <si>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</si>
  <si>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</si>
  <si>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</si>
  <si>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</si>
  <si>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</si>
  <si>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Ventes dans le pays de production</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</si>
  <si>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</si>
  <si>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</si>
  <si>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</si>
  <si>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</si>
  <si>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</si>
  <si>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</si>
  <si>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</si>
  <si>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</si>
  <si>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</si>
  <si>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</si>
  <si>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</si>
  <si>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</si>
  <si>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</si>
  <si>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</si>
  <si>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</si>
  <si>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</si>
  <si>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</si>
  <si>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</si>
  <si>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</si>
  <si>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</si>
  <si>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</si>
  <si>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</si>
  <si>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</si>
  <si>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</si>
  <si>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</si>
  <si>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Production</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</si>
  <si>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</si>
  <si>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</si>
  <si>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</si>
  <si>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</si>
  <si>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</si>
  <si>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</si>
  <si>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</si>
  <si>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</si>
  <si>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</si>
  <si>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</si>
  <si>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</si>
  <si>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</si>
  <si>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</si>
  <si>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</si>
  <si>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</si>
  <si>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</si>
  <si>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 xml:space="preserve">The undersigned certifies that the information supplied herein is complete and correct to the best of his/her knowledge and belief.
</t>
  </si>
  <si>
    <t xml:space="preserve">Le ou la soussignée déclare que, pour autant qu'il ou elle sache, les renseignements fournis aux présentes sont complets et exacts.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</si>
  <si>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</si>
  <si>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</si>
  <si>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</si>
  <si>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</si>
  <si>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</si>
  <si>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</si>
  <si>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</si>
  <si>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</si>
  <si>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</si>
  <si>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</si>
  <si>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</si>
  <si>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</si>
  <si>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</si>
  <si>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</si>
  <si>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</si>
  <si>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</si>
  <si>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</si>
  <si>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</si>
  <si>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</si>
  <si>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</si>
  <si>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</si>
  <si>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</si>
  <si>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</si>
  <si>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</si>
  <si>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</si>
  <si>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</si>
  <si>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</si>
  <si>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</si>
  <si>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</si>
  <si>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</si>
  <si>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</si>
  <si>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</si>
  <si>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</si>
  <si>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</si>
  <si>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</si>
  <si>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</si>
  <si>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</si>
  <si>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</si>
  <si>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</si>
  <si>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</si>
  <si>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</si>
  <si>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</si>
  <si>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</si>
  <si>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For additional details, view the Info tab.</t>
  </si>
  <si>
    <t>Pour plus de détails, consultez l'onglet Info.</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</si>
  <si>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</si>
  <si>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</si>
  <si>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</si>
  <si>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</si>
  <si>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</si>
  <si>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</si>
  <si>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</si>
  <si>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</si>
  <si>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</si>
  <si>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</si>
  <si>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</si>
  <si>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</si>
  <si>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Using data provided in Question 1 on the Pro 1 tab with the data provided in Question 2 above, the questionnaire calculates ending inventory as follows:</t>
  </si>
  <si>
    <t>Other countries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</si>
  <si>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</si>
  <si>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</si>
  <si>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</si>
  <si>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</si>
  <si>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</si>
  <si>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Practical plant capacity</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</si>
  <si>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</si>
  <si>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</si>
  <si>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</si>
  <si>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</si>
  <si>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Lang</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</si>
  <si>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</si>
  <si>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</si>
  <si>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</si>
  <si>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</si>
  <si>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</si>
  <si>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</si>
  <si>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</si>
  <si>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</si>
  <si>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</si>
  <si>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</si>
  <si>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</si>
  <si>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</si>
  <si>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</si>
  <si>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</si>
  <si>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</si>
  <si>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</si>
  <si>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</si>
  <si>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Practical plant capacity (tonnes)</t>
  </si>
  <si>
    <t>Production (tonnes)</t>
  </si>
  <si>
    <t>Subject goods</t>
  </si>
  <si>
    <t>Other goods produced on the same equipment</t>
  </si>
  <si>
    <t>Total - Production</t>
  </si>
  <si>
    <t>Domestic sales (tonnes)</t>
  </si>
  <si>
    <t>Export sales (tonnes)</t>
  </si>
  <si>
    <t>Canada</t>
  </si>
  <si>
    <t>United States</t>
  </si>
  <si>
    <t>-------</t>
  </si>
  <si>
    <t>Int period 1</t>
  </si>
  <si>
    <t>Int period 2</t>
  </si>
  <si>
    <t>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</si>
  <si>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</si>
  <si>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</si>
  <si>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</si>
  <si>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HS codes</t>
  </si>
  <si>
    <t>Date of change</t>
  </si>
  <si>
    <t>First Year of POI</t>
  </si>
  <si>
    <t>Last Day of POI</t>
  </si>
  <si>
    <t>Last Year of POI</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</si>
  <si>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</si>
  <si>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</si>
  <si>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</si>
  <si>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</si>
  <si>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</si>
  <si>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</si>
  <si>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</si>
  <si>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</si>
  <si>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</si>
  <si>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</si>
  <si>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Production of products produced using the same equipment other than the goods</t>
  </si>
  <si>
    <t>Production de produits fabriqués avec le même équipement autre que les marchandises</t>
  </si>
  <si>
    <t>Related firms</t>
  </si>
  <si>
    <t>Entreprises affiliées</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</si>
  <si>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</si>
  <si>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</si>
  <si>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</si>
  <si>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</si>
  <si>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</si>
  <si>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Analyst 1</t>
  </si>
  <si>
    <t>Analyst 2</t>
  </si>
  <si>
    <t>Additional Product Info</t>
  </si>
  <si>
    <t>Unit of measure (plural)</t>
  </si>
  <si>
    <t>Unit of measure (singular)</t>
  </si>
  <si>
    <t>Important notes for formatting</t>
  </si>
  <si>
    <t>Insert and merge rows where needed to expand height of text boxes.</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</si>
  <si>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</si>
  <si>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</si>
  <si>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</si>
  <si>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</si>
  <si>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</si>
  <si>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</si>
  <si>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</si>
  <si>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</si>
  <si>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QUESTIONS</t>
  </si>
  <si>
    <t>FOREIGN PRODUCERS' QUESTIONNAIRE</t>
  </si>
  <si>
    <t>QUESTIONNAIRE À L'INTENTION DES PRODUCTEURS ÉTRANGERS</t>
  </si>
  <si>
    <t>QUESTIONNAIRE OUTLINE</t>
  </si>
  <si>
    <t>APERÇU DU QUESTIONNAIRE</t>
  </si>
  <si>
    <t>GLOSSARY</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</si>
  <si>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</si>
  <si>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GENERAL FIRM INFORMATION</t>
  </si>
  <si>
    <t>INFORMATIONS GÉNÉRALES SUR L'ENTREPRISE</t>
  </si>
  <si>
    <t>PRODUCTION</t>
  </si>
  <si>
    <t>SALES</t>
  </si>
  <si>
    <t>VENTES</t>
  </si>
  <si>
    <t>MARKETS</t>
  </si>
  <si>
    <t>MARCHÉS</t>
  </si>
  <si>
    <t>PROTECTED</t>
  </si>
  <si>
    <t>PROTÉGÉ</t>
  </si>
  <si>
    <t>PRODUCTION AND CAPACITY</t>
  </si>
  <si>
    <t>PRODUCTION ET CAPACITÉ</t>
  </si>
  <si>
    <t>• Report sales value as net delivered selling value (see definition in Glossary).</t>
  </si>
  <si>
    <t>SALES AND INVENTORIES</t>
  </si>
  <si>
    <t>VENTES ET STOCKS</t>
  </si>
  <si>
    <t>GENERAL</t>
  </si>
  <si>
    <t>GÉNÉRAL</t>
  </si>
  <si>
    <t>PRODUCTION AND SALES</t>
  </si>
  <si>
    <t>PRODUCTION ET VENTES</t>
  </si>
  <si>
    <t>Les marchandises sont généralement classées dans le Tarif des douanes sous les numéros suivants du Système harmonisé de désignation et de codification des marchandises (SH) :</t>
  </si>
  <si>
    <t>La capacité pratique des usines</t>
  </si>
  <si>
    <t>Export sales to the United States of America</t>
  </si>
  <si>
    <t>Ventes à l'exportation aux États-Unis d'Amérique</t>
  </si>
  <si>
    <t>Yes</t>
  </si>
  <si>
    <t>Oui</t>
  </si>
  <si>
    <t>No</t>
  </si>
  <si>
    <t>Non</t>
  </si>
  <si>
    <t>Intro, Confirm</t>
  </si>
  <si>
    <t>If no, explain.</t>
  </si>
  <si>
    <t>Si non, expliquez.</t>
  </si>
  <si>
    <t>Si l'un ou l'autre des taux d'utilisation de la capacité, tel que calculé, est supérieur à 100 %, expliquez.</t>
  </si>
  <si>
    <t>• Déclarez la valeur des ventes comme la valeur de vente nette rendue (voir définition dans le Glossaire).</t>
  </si>
  <si>
    <t>DEVEZ-VOUS REMPLIR CE QUESTIONNAIRE?</t>
  </si>
  <si>
    <t>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t>
  </si>
  <si>
    <t>Remplir le tableau suivant pour les ventes et les stocks des marchandises par votre entreprise.</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</si>
  <si>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</si>
  <si>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</si>
  <si>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Type d'affiliation</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</si>
  <si>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</si>
  <si>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</si>
  <si>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</si>
  <si>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</si>
  <si>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</si>
  <si>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</si>
  <si>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</si>
  <si>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</si>
  <si>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</si>
  <si>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When adding or modifying columns, please ensure the total of all column widths in a tab equals 1760 pixels to allow for consistent scaling when exported to PDF.</t>
  </si>
  <si>
    <t>i.e. columns B-L should be 160 pixels each.</t>
  </si>
  <si>
    <t>hiddenc</t>
  </si>
  <si>
    <t>https://www.cbsa-asfc.gc.ca/sima-lmsi/mif-mev/mif-mev-stats-eng.html</t>
  </si>
  <si>
    <t>https://www.cbsa-asfc.gc.ca/sima-lmsi/mif-mev/mif-mev-stats-fra.html</t>
  </si>
  <si>
    <t>Your firm's sales volume of the goods divided by your firm's total sales volume</t>
  </si>
  <si>
    <t>Your firm's sales value of the goods divided by your firm's total sales value</t>
  </si>
  <si>
    <t>Your firm's production volume of the goods divided by your home country's total production volume of the goods</t>
  </si>
  <si>
    <t xml:space="preserve">Your firm's volume of exports of the goods to Canada divided by your home country's total volume of exports of the goods to Canada </t>
  </si>
  <si>
    <t>La valeur des ventes des marchandises de votre entreprise divisée par la valeur des ventes totales de votre entreprise</t>
  </si>
  <si>
    <t>Le volume de production des marchandises par votre entreprise divisé par le volume total de production des marchandises de votre pays</t>
  </si>
  <si>
    <t>Le volume total des exportations des marchandises au Canada par votre entreprise divisé par le volume total des exportations des marchandises au Canada par votre pays</t>
  </si>
  <si>
    <t>Le volume des ventes des marchandises de votre entreprise divisé par le volume des ventes totales de votre entreprise</t>
  </si>
  <si>
    <t>List all other countries:</t>
  </si>
  <si>
    <t>Précisez tous les autres pays:</t>
  </si>
  <si>
    <t>Export markets</t>
  </si>
  <si>
    <t>Marchés d'exportation</t>
  </si>
  <si>
    <t>The goods are commonly classified in the Customs Tariff under the following Harmonized Commodity Description and Coding System (HS) numbers:</t>
  </si>
  <si>
    <t>other countries</t>
  </si>
  <si>
    <t>des autres pays</t>
  </si>
  <si>
    <t>les pays sujets</t>
  </si>
  <si>
    <t>Jan-Mar 2025</t>
  </si>
  <si>
    <t>janv.-mars 2025</t>
  </si>
  <si>
    <t>Jan-Mar 2026</t>
  </si>
  <si>
    <t>janv.-mars 2026</t>
  </si>
  <si>
    <t>Confidential Question 1</t>
  </si>
  <si>
    <t>GC-2025-001</t>
  </si>
  <si>
    <t xml:space="preserve">Questions relating to this questionnaire should be directed to the Tribunal's safeguard inquiry phone lines:  
1-855-307-2488 (North American Toll-Free Number) or 613-993-3595 (Local and International Callers), or by email at citt-tcce@tribunal.gc.ca.
</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</si>
  <si>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</si>
  <si>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December 31</t>
  </si>
  <si>
    <t>31 décembre</t>
  </si>
  <si>
    <t>Explain any changes you expect to see in your home market, in the Canadian market and in other markets globally for the goods over the next two years with respect to demand, prices, capacity utilization, import volumes or any other factor. Please include any planned reduction in your firm’s exports to any large markets, including the United States and European Union, if applicable.</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</si>
  <si>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Veuillez inclure toute réduction prévue des exportations de votre entreprise vers les grands marchés, y compris les États-Unis et l'Union européenne, le cas échéant.</t>
  </si>
  <si>
    <t>Export sales to European Union</t>
  </si>
  <si>
    <t>Question 11</t>
  </si>
  <si>
    <t>Complete the following table for your firm's sales and inventories of the goods.</t>
  </si>
  <si>
    <t>Date du changement</t>
  </si>
  <si>
    <t>Ventes à l'exportation vers l'Union européenne</t>
  </si>
  <si>
    <t>Company:</t>
  </si>
  <si>
    <t>Respondent Type:</t>
  </si>
  <si>
    <t>Activity:</t>
  </si>
  <si>
    <t>Country:</t>
  </si>
  <si>
    <t>Subject/Non:</t>
  </si>
  <si>
    <t>Other Country:</t>
  </si>
  <si>
    <t>Trade Level:</t>
  </si>
  <si>
    <t>Sales To:</t>
  </si>
  <si>
    <t>Foreign Producer  |  Producteur étranger</t>
  </si>
  <si>
    <t>-</t>
  </si>
  <si>
    <t>Sales to Home Market | Ventes sur le marché intérieur</t>
  </si>
  <si>
    <t>Export Sales |  Ventes à l'exportation</t>
  </si>
  <si>
    <t>European Union</t>
  </si>
  <si>
    <t>Jan. - Mar.  |  janv. - mars</t>
  </si>
  <si>
    <t>Marchandises en cause</t>
  </si>
  <si>
    <t>Autres marchandises produites sur le même équipement</t>
  </si>
  <si>
    <t>Utilization rate (%)</t>
  </si>
  <si>
    <t>Taux d'utilisation (%)</t>
  </si>
  <si>
    <t>Total - Utilization rate (%)</t>
  </si>
  <si>
    <t>Total - Taux d'utilisation (%)</t>
  </si>
  <si>
    <t xml:space="preserve">États-Unis </t>
  </si>
  <si>
    <t>Union européenne</t>
  </si>
  <si>
    <t>Autres pays</t>
  </si>
  <si>
    <t>Total - Export sales</t>
  </si>
  <si>
    <t xml:space="preserve">Total - Ventes à l'exportation </t>
  </si>
  <si>
    <t>Practical plant capacity (kg)</t>
  </si>
  <si>
    <t>Production (kg)</t>
  </si>
  <si>
    <t>Domestic sales (kg)</t>
  </si>
  <si>
    <t>Export sales (kg)</t>
  </si>
  <si>
    <t>Capacité pratique des usines (kg)</t>
  </si>
  <si>
    <t>Ventes nationales (kg)</t>
  </si>
  <si>
    <t>Ventes à l'exportation  (kg)</t>
  </si>
  <si>
    <t>GC-2026-001</t>
  </si>
  <si>
    <t>TBD</t>
  </si>
  <si>
    <t>TBD@tribunal.gc.ca</t>
  </si>
  <si>
    <t>These tariff classification numbers may include other products than the goods, and the goods may also fall under additional tariff classification numbers.</t>
  </si>
  <si>
    <t>Ces numéros de classement tarifaire peuvent inclure des produits autres que les marchandises, et les marchandises peuvent également relever d'autres numéros de classement tarifaire.</t>
  </si>
  <si>
    <t>wood goods - Solid and engineered wood cabinets and vanities</t>
  </si>
  <si>
    <t>produits du bois - Armoires et vanités en bois massif et en bois d'ingénierie</t>
  </si>
  <si>
    <t>full units</t>
  </si>
  <si>
    <t>9403.40.00.10, 9403.60.10.31, 9403.60.10.39</t>
  </si>
  <si>
    <t>subassemblies</t>
  </si>
  <si>
    <t>subassembly</t>
  </si>
  <si>
    <t>sous-ensembles</t>
  </si>
  <si>
    <t>sous-ensemble</t>
  </si>
  <si>
    <t>Value</t>
  </si>
  <si>
    <t>$</t>
  </si>
  <si>
    <t>$ Ex Works (CAD)</t>
  </si>
  <si>
    <t>$ à l'usine (CAD)</t>
  </si>
  <si>
    <t>$ FOB Country of Export (CAD)</t>
  </si>
  <si>
    <t>$ FOB pays d'exportation (CAD)</t>
  </si>
  <si>
    <t>Finished ending inventory for the Canadian market (volume)</t>
  </si>
  <si>
    <t>Stock de clôture pour le marché canadien (volume)</t>
  </si>
  <si>
    <t>Finished ending inventory held in Canada (volume)</t>
  </si>
  <si>
    <t>Stock de clôture détenu au Canada (volume)</t>
  </si>
  <si>
    <t xml:space="preserve">Question 5 </t>
  </si>
  <si>
    <t>Practical plant capacity - full units</t>
  </si>
  <si>
    <t>Production - subassemblies</t>
  </si>
  <si>
    <t>Production - sous-ensembles</t>
  </si>
  <si>
    <t>units</t>
  </si>
  <si>
    <t>unit</t>
  </si>
  <si>
    <t>Capacité pratique des usines - sous-ensembles</t>
  </si>
  <si>
    <t>Dans cette section, n'incluez pas les sous-ensembles entrant dans la fabrication de vos unités complètes. N'indiquez que les sous-ensembles destinés à être vendus en tant que tels.</t>
  </si>
  <si>
    <t>Practical plant capacity - subassemblies</t>
  </si>
  <si>
    <t>In this section do not include subassemblies included in your production of full units. Include only subassemblies that are  sold as subassemblies.</t>
  </si>
  <si>
    <t>Wood cabinets and vanities, and their subassemblies, for permanent installation, including any installation that is floor-mounted, wall-mounted, built-in, ceiling-hung or connected to the plumbing system, made in whole or in part of wood products, including solid wood or engineered wood products, typically made from wood particles, fibres or other wood materials such as plywood, strand board, block board, particle board or fibreboard or from bamboo – with or without wood veneers, wood, paper or other overlays or laminates, or non-wood components or trim such as metal, marble, glass, plastic or resin – whether surface-finished or unfinished, completed or uncompleted or sold in an assembled, flat-pack or ready-to-assemble format, whether attached to, or in conjunction with, faucets, metal plumbing, sinks or sink bowls or countertops.
The term “for permanent installation” means that the goods are designed and intended to be installed in a fixed location as an integral part of a building or structure. The term “permanent” refers to the intended fixed installation and does not mean that the goods cannot be removed, relocated or replaced. Goods are included in this class based on their use, regardless of whether they are marketed or packaged as “permanent”, “semi-permanent” or “modular”.
Wood cabinets and vanities consist of a box (which typically includes a top, a bottom, sides, a back, base blockers, ends or end panels, stretcher rails, toe kicks or shelves) and may include a frame, a door, drawers or shelves. They are generally used for permanent installation in kitchens or bathrooms but can also include “built-in” closet units.
The class of goods include the following wood subassemblies of cabinets and vanities:
(a) wood cabinet and vanity frames,
(b) wood cabinet and vanity boxes (which typically include a top, bottom, sides, back, base blockers, ends or end panels, stretcher rails, toe kicks or shelves),
(c) wood cabinet or vanity doors,
(d) wood cabinet or vanity drawers and drawer components (which typically include sides, backs, bottoms and faces),
(e) back panels and end panels, and
(f) desks, shelves and tables that are attached to or incorporated in wood cabinets.
The class of goods include all unassembled, assembled or ready to assemble wood cabinets and vanities, which are also commonly known as “flat packs”. Ready-to-assemble goods may be imported in one or in multiple packages. Ready-to-assemble wood cabinets and vanities are defined as packaged cabinets or vanities so that, at the time of importation, they may include
(a) wood components required to assemble a cabinet or vanity (including drawer faces and doors), and
(b) parts (for example, screws, washers, dowels, nails, handles, knobs and adhesive glues) required to assemble a cabinet or vanity.
For greater certainty, the subject goods do not include:
(a) freestanding furniture not designed for kitchen or bathroom use, including office furniture or retail display fixtures,
(b) the following, if imported separately from a wood cabinet or vanity,
(i) aftermarket accessory items that may be added to or installed inside the interior of a cabinet, that are not considered a structural or core component of a wood cabinet or vanity, that may be made of wood, metal, plastic, composite material or a combination of these materials that may be inserted into a cabinet, that are used for organizational or accessibility purposes in the interior of a cabinet, and that include
(A) inserts or dividers that are placed into drawer boxes to organize or divide the internal portion of a drawer into multiple areas for the purpose of containing smaller items such as cutlery, utensils and bathroom essentials, and
(B) round or oblong inserts that rotate internally in a cabinet for the purpose of improving access to cabinet contents;
(ii) solid wood accessories including corbels and rosettes, which serve the primary purpose of decoration and personalization; and
(iii) non-wood cabinet hardware components including metal hinges, brackets, catches, locks, drawer slides, fasteners (nails, screws, tacks, staples), handles, and knobs; and
(c) medicine cabinets that meet the following criteria:
(i) are intended to be wall-mounted,
(ii) are assembled at the time of entry into Canada,
(iii) contain one or more mirrors,
(iv) are packaged for retail sale at the time of entry into Canada, and
(v) have a maximum depth of seven inches.</t>
  </si>
  <si>
    <t>Armoires et meubles-lavabos en bois, ainsi que leurs sous-ensembles, destinés à une installation permanente, notamment au sol ou au mur, encastrés ou suspendus au plafond ou par raccordement à la plomberie, fabriqués en tout ou en partie de produits du bois, notamment en bois massif ou en produits de bois d’ingénierie, typiquement fait de particules de bois, de fibres ou d’autres matériaux ligneux tels que les contreplaqués, les panneaux de copeaux orientés, les panneaux lattés, les panneaux de particules ou les panneaux de fibres, ou en bambou; qu’ils soient fabriqués avec ou sans placages de bois, revêtements de bois, de papier ou autres revêtements, ou placages; qu’ils soient fabriqués avec ou sans composants ou garnitures non ligneux tels que le métal, le marbre, le verre, le plastique ou les résines; qu’ils soient finis ou non finis; qu’ils soient complétés ou non; qu’ils soient vendus assemblés, en colis à plat ou prêts-à-assembler; qu’ils soient ou non fixés à des robinets, à de la plomberie métallique, à des éviers ou cuves, ou à des comptoirs, ou utilisés conjointement avec ces éléments.
L’expression « installation permanente » s’entend des marchandises qui sont conçues et qui sont destinées à être installées à un emplacement fixe comme partie intégrante d’un bâtiment ou d’une structure. Le terme « permanente » se rapporte à l’intention que l’installation soit fixe et ne signifie pas que les marchandises ne peuvent pas être retirées, déplacées ou remplacées. Les marchandises sont incluses dans cette catégorie sur la base de leur utilisation, indépendamment du fait qu’elles sont commercialisées ou emballées comme étant « permanentes », « semi-permanentes » ou « modulaires ».
Les armoires et meubles-lavabos en bois sont composés d’un caisson, qui comprend généralement un dessus, un dessous, des côtés, un panneau arrière, des blocs de chambranle, des extrémités ou des panneaux d’extrémité, des traverses, des coups-de-pied ou des tablettes, et peuvent ou non inclure un cadre, une porte, des tiroirs ou des tablettes. Ils sont généralement installés de façon permanente dans des cuisines ou des salles de bain, mais peuvent aussi comprendre les unités encastrées de garde-robe.
La catégorie de marchandises comprend les sous-ensembles suivants :
a) les cadres d’armoires et de meubles-lavabos en bois;
b) les caissons d’armoires et de meubles-lavabos en bois, comprenant généralement un dessus, un dessous, des côtés, un panneau arrière, des blocs de chambranle, des extrémités ou des panneaux d’extrémité, des traverses, des coups-de-pied ou des tablettes),
c) les portes d’armoires ou de meubles-lavabos en bois,
d) les tiroirs d’armoires ou de meubles-lavabos en bois et composants de tiroirs en bois, comprenant généralement les côtés, le dos, le fond et la façade,
e) les panneaux arrière et panneaux d’extrémité,
f) les bureaux, tablettes et tables fixés ou intégrés à des armoires en bois.
Cette catégorie de marchandises comprend les armoires et meubles-lavabos en bois non assemblés, assemblés ou « prêts-à-assembler », également appelés « colis à plat ». Les prêts-à-assembler peuvent être importés dans un ou plusieurs colis. Les armoires et meubles-lavabos prêts-à-assembler en bois sont définis comme des armoires ou meubles-lavabos emballés de manière à ce qu’au moment de l’importation, ils puissent comprendre :
a) les composantes en bois nécessaires à l’assemblage d’une armoire ou d’un meuble-lavabo, notamment les façades de tiroirs et les portes;
b) les pièces, par exemple, les vis, les rondelles, les goujons, les clous, les poignées, les boutons et les adhésifs nécessaires à l’assemblage d’une armoire ou d’un meuble-lavabo.
Il est entendu que les marchandises visées n’incluent pas :
a) les meubles autoportants non conçus pour une utilisation dans une cuisine ou une salle de bain, notamment le mobilier de bureau et les présentoirs commerciaux,
b) les éléments ci-après, s’ils sont importés séparément d’une armoire ou d’un meuble-lavabo en bois :
(i) les accessoires de rechange qui peuvent être ajoutés ou installés à l’intérieur d’une armoire et qui ne sont pas considérés comme une composante structurelle ou essentielle d’une armoire ou d’un meuble-lavabo en bois. Les accessoires de rechange peuvent être fabriqués en bois, en métal, en plastique, de matériaux composites ou en une combinaison de ces matériaux; ils peuvent être installés à l’intérieur d’une armoire; ils sont utilisés pour l’organisation ou l’accessibilité à l’intérieur d’une armoire et incluent :
(A) les accessoires compartimentés placés dans les tiroirs destinés à contenir de petits articles, tels que couverts, ustensiles et articles de toilette,
(B) les plateaux tournants ronds ou oblongs insérés dans une armoire afin de faciliter l’accessibilité au contenu de l’armoire;
(ii) les accessoires en bois massif, notamment les consoles décoratives et les rosaces, dont la fonction principale est la décoration ou la personnalisation;
(iii) les composantes de quincaillerie non ligneuse, notamment les charnières, supports, loquets, serrures, glissières de tiroirs, fixations (clous, vis et agrafes), poignées et boutons métalliques;
c) les armoires à pharmacie qui satisfont aux critères suivants :
(i) elles sont sous forme de modèles muraux;
(ii) elles sont assemblées au moment de l’importation au Canada;
(iii) elles comportent un ou plusieurs miroirs;
(iv) elles sont emballées pour la vente au détail au moment de l’importation au Canada;
(v) elles ont une profondeur maximale de sept pouces.</t>
  </si>
  <si>
    <t>• Certain information is to be reported separately for full units and subassemblies.</t>
  </si>
  <si>
    <t>• Certaines informations doivent être déclarées séparément pour les unités complètes et les sous-ensembles.</t>
  </si>
  <si>
    <t>unités complètes</t>
  </si>
  <si>
    <t>unité complète</t>
  </si>
  <si>
    <t>Le Tribunal canadien du commerce extérieur (le Tribunal) mène une enquête de sauvegarde afin de déterminer si certains produits du bois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C.P. 2026-0340,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du bois. Le Tribunal demande donc à votre entreprise de répondre à ce questionnaire.</t>
  </si>
  <si>
    <t>The Canadian International Trade Tribunal (the Tribunal) is conducting a safeguard inquiry to determine whether certain wood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2026-0340.
Your firm's knowledge and experience would aid the Tribunal in the proper conduct of its safeguard inquiry by helping it better understand the Canadian market for certain wood goods. The Tribunal therefore requests a response to this questionnaire from your firm.</t>
  </si>
  <si>
    <t>Full units include unassembled, assembled or ready to assemble wood cabinets and vanities, including “flat packs” and "complete knock down (CKD)" kits.</t>
  </si>
  <si>
    <r>
      <t>Les unités complètes comprennent des armoires et des meubles-lavabos en bois non assemblés, assemblés ou prêts à assembler, y compris les</t>
    </r>
    <r>
      <rPr>
        <sz val="11.5"/>
        <color rgb="FF000000"/>
        <rFont val="Aptos"/>
        <family val="2"/>
      </rPr>
      <t xml:space="preserve"> « colis à plat »</t>
    </r>
    <r>
      <rPr>
        <sz val="12"/>
        <color theme="1"/>
        <rFont val="Aptos"/>
        <family val="2"/>
      </rPr>
      <t xml:space="preserve"> et les « nécessaires non assemblés ».</t>
    </r>
  </si>
  <si>
    <t>Included subassemblies are listed in the product definition on the “Intro” tab.</t>
  </si>
  <si>
    <t>Les sous-ensembles inclus sont indiqués dans la définition du produit, dan l'onglet « Intro » .</t>
  </si>
  <si>
    <t>unités</t>
  </si>
  <si>
    <t>unité</t>
  </si>
  <si>
    <t xml:space="preserve">Production </t>
  </si>
  <si>
    <t>Report your firm's volumes of finished inventory produced for the Canadian market.</t>
  </si>
  <si>
    <t>Indiquez les volumes du stock produites pour le marché canadien.</t>
  </si>
  <si>
    <t>Report your firm's volumes of finished inventory held in Canada.</t>
  </si>
  <si>
    <t>Indiquez les volumes du stock produites détenues au Canada.</t>
  </si>
  <si>
    <t>Full units</t>
  </si>
  <si>
    <t>Subassemblies</t>
  </si>
  <si>
    <t>ALTERNATIVE CALCULATIONS</t>
  </si>
  <si>
    <t>FULL UNITS</t>
  </si>
  <si>
    <t>SUBASSEMBLY</t>
  </si>
  <si>
    <t>Report your firm's volume of finished inventory of subassemblies produced for the Canadian market.</t>
  </si>
  <si>
    <t>Indiquez les volumes du stock des sous-ensembles produites pour le marché canadien.</t>
  </si>
  <si>
    <t>Report your firm's volume of finished inventory of subassemblies held in Canada.</t>
  </si>
  <si>
    <t>Indiquez les volumes du stock des sous-ensembles produites détenues au Canada.</t>
  </si>
  <si>
    <t>Capacité pratique des usines - unités complètes</t>
  </si>
  <si>
    <t>full unit</t>
  </si>
  <si>
    <t>June 5, 2026</t>
  </si>
  <si>
    <t>5 juin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</si>
</sst>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_(#,##0_);_(\(#,##0\);_(* &quot;-&quot;_);_(_ \ \ \ \ \ \ \ @"/>
    <numFmt numFmtId="168" formatCode="_-* #,##0_-;\-* #,##0_-;_-* &quot;-&quot;??_-;_-@_-"/>
  </numFmts>
  <fonts count="31"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b/>
      <sz val="9"/>
      <color indexed="81"/>
      <name val="Tahoma"/>
      <family val="2"/>
    </font>
    <font>
      <sz val="10.5"/>
      <color rgb="FFFF0000"/>
      <name val="Calibri"/>
      <family val="2"/>
    </font>
    <font>
      <b/>
      <u/>
      <sz val="10"/>
      <color theme="0"/>
      <name val="Calibri Light"/>
      <family val="2"/>
      <scheme val="maj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0"/>
      <color rgb="FFC00000"/>
      <name val="Calibri"/>
      <family val="2"/>
      <scheme val="minor"/>
    </font>
    <font>
      <b/>
      <u/>
      <sz val="10"/>
      <name val="Calibri"/>
      <family val="2"/>
      <scheme val="minor"/>
    </font>
    <font>
      <sz val="12"/>
      <color theme="1"/>
      <name val="Aptos"/>
      <family val="2"/>
    </font>
    <font>
      <sz val="11.5"/>
      <color rgb="FF000000"/>
      <name val="Aptos"/>
      <family val="2"/>
    </font>
    <font>
      <b/>
      <sz val="10.5"/>
      <color rgb="FFFFFF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
      <patternFill patternType="solid">
        <fgColor rgb="FFFFD966"/>
        <bgColor indexed="64"/>
      </patternFill>
    </fill>
    <fill>
      <patternFill patternType="solid">
        <fgColor rgb="FFFFF2CC"/>
        <bgColor indexed="64"/>
      </patternFill>
    </fill>
  </fills>
  <borders count="6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auto="1"/>
      </bottom>
      <diagonal/>
    </border>
    <border>
      <left/>
      <right style="thin">
        <color theme="0" tint="-0.499984740745262"/>
      </right>
      <top style="thin">
        <color theme="0" tint="-0.499984740745262"/>
      </top>
      <bottom style="thin">
        <color auto="1"/>
      </bottom>
      <diagonal/>
    </border>
    <border>
      <left style="thin">
        <color indexed="64"/>
      </left>
      <right style="thin">
        <color theme="0" tint="-0.499984740745262"/>
      </right>
      <top style="thin">
        <color theme="0" tint="-0.499984740745262"/>
      </top>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theme="0" tint="-0.499984740745262"/>
      </top>
      <bottom/>
      <diagonal/>
    </border>
    <border>
      <left style="thin">
        <color auto="1"/>
      </left>
      <right/>
      <top/>
      <bottom style="thin">
        <color theme="0" tint="-0.499984740745262"/>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thin">
        <color theme="4" tint="0.3999755851924192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auto="1"/>
      </left>
      <right/>
      <top style="medium">
        <color theme="0" tint="-0.499984740745262"/>
      </top>
      <bottom/>
      <diagonal/>
    </border>
    <border>
      <left/>
      <right style="thin">
        <color theme="0" tint="-0.499984740745262"/>
      </right>
      <top style="medium">
        <color theme="0" tint="-0.499984740745262"/>
      </top>
      <bottom/>
      <diagonal/>
    </border>
    <border>
      <left style="thin">
        <color auto="1"/>
      </left>
      <right/>
      <top/>
      <bottom style="medium">
        <color theme="0" tint="-0.499984740745262"/>
      </bottom>
      <diagonal/>
    </border>
    <border>
      <left/>
      <right style="thin">
        <color theme="0" tint="-0.499984740745262"/>
      </right>
      <top/>
      <bottom style="medium">
        <color theme="0" tint="-0.499984740745262"/>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496">
    <xf numFmtId="0" fontId="0" fillId="0" borderId="0" xfId="0"/>
    <xf numFmtId="0" fontId="10" fillId="2" borderId="0" xfId="0" applyFont="1" applyFill="1" applyAlignment="1">
      <alignment vertical="top" wrapText="1"/>
    </xf>
    <xf numFmtId="0" fontId="0" fillId="0" borderId="4" xfId="0" applyBorder="1"/>
    <xf numFmtId="0" fontId="10" fillId="2" borderId="0" xfId="0" applyFont="1" applyFill="1" applyAlignment="1">
      <alignment vertical="top"/>
    </xf>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0" fillId="0" borderId="6" xfId="0" applyBorder="1"/>
    <xf numFmtId="0" fontId="0" fillId="0" borderId="0" xfId="0" applyBorder="1"/>
    <xf numFmtId="0" fontId="0" fillId="0" borderId="7" xfId="0" applyBorder="1"/>
    <xf numFmtId="0" fontId="0" fillId="0" borderId="10" xfId="0" applyBorder="1"/>
    <xf numFmtId="0" fontId="0" fillId="0" borderId="8" xfId="0" applyBorder="1"/>
    <xf numFmtId="0" fontId="10" fillId="2" borderId="4" xfId="0" applyFont="1" applyFill="1" applyBorder="1" applyAlignment="1">
      <alignment vertical="top" wrapText="1"/>
    </xf>
    <xf numFmtId="0" fontId="0" fillId="0" borderId="0" xfId="0" quotePrefix="1"/>
    <xf numFmtId="0" fontId="0" fillId="0" borderId="3" xfId="0" applyBorder="1"/>
    <xf numFmtId="0" fontId="0" fillId="0" borderId="11" xfId="0" applyBorder="1"/>
    <xf numFmtId="0" fontId="0" fillId="0" borderId="5" xfId="0" applyBorder="1"/>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8" fillId="2" borderId="0" xfId="0" applyFont="1" applyFill="1" applyAlignment="1">
      <alignment horizontal="left" vertical="top"/>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4" xfId="0" applyFont="1" applyFill="1" applyBorder="1" applyAlignment="1">
      <alignment vertical="top" wrapText="1"/>
    </xf>
    <xf numFmtId="0" fontId="8" fillId="2" borderId="0" xfId="0" applyFont="1" applyFill="1" applyAlignment="1">
      <alignment vertical="top" wrapText="1"/>
    </xf>
    <xf numFmtId="15" fontId="10" fillId="2" borderId="0" xfId="0" applyNumberFormat="1" applyFont="1" applyFill="1" applyAlignment="1">
      <alignment vertical="top"/>
    </xf>
    <xf numFmtId="0" fontId="10" fillId="2" borderId="0" xfId="0" applyFont="1" applyFill="1" applyAlignment="1"/>
    <xf numFmtId="0" fontId="9" fillId="2" borderId="0" xfId="0" applyFont="1" applyFill="1"/>
    <xf numFmtId="0" fontId="8" fillId="2" borderId="6" xfId="0" applyFont="1" applyFill="1" applyBorder="1" applyAlignment="1">
      <alignment horizontal="left" vertical="top" wrapText="1"/>
    </xf>
    <xf numFmtId="0" fontId="8" fillId="2" borderId="4" xfId="0" applyFont="1" applyFill="1" applyBorder="1" applyAlignment="1">
      <alignment vertical="top" wrapText="1"/>
    </xf>
    <xf numFmtId="0" fontId="10" fillId="0" borderId="0" xfId="0" applyFont="1" applyAlignment="1">
      <alignment vertical="top"/>
    </xf>
    <xf numFmtId="0" fontId="10" fillId="6" borderId="0" xfId="0" applyFont="1" applyFill="1"/>
    <xf numFmtId="0" fontId="10" fillId="0" borderId="0" xfId="0" applyFont="1"/>
    <xf numFmtId="0" fontId="10" fillId="6" borderId="0" xfId="0" applyFont="1" applyFill="1" applyAlignment="1">
      <alignment vertical="top"/>
    </xf>
    <xf numFmtId="0" fontId="10" fillId="0" borderId="0" xfId="0" applyFont="1" applyAlignment="1">
      <alignment horizontal="left" vertical="top"/>
    </xf>
    <xf numFmtId="0" fontId="10" fillId="2" borderId="6"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0" fontId="10" fillId="6" borderId="0" xfId="0" applyFont="1" applyFill="1" applyAlignment="1">
      <alignment wrapText="1"/>
    </xf>
    <xf numFmtId="0" fontId="10" fillId="6" borderId="0" xfId="0" applyFont="1" applyFill="1" applyAlignment="1">
      <alignment vertical="top" wrapText="1"/>
    </xf>
    <xf numFmtId="0" fontId="16" fillId="6" borderId="0" xfId="0" applyFont="1" applyFill="1"/>
    <xf numFmtId="0" fontId="16" fillId="0" borderId="0" xfId="0" applyFont="1"/>
    <xf numFmtId="0" fontId="10" fillId="0" borderId="0" xfId="0" applyFont="1" applyAlignment="1">
      <alignment horizontal="left"/>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2" borderId="0" xfId="0" applyFont="1" applyFill="1" applyBorder="1" applyAlignment="1">
      <alignment vertical="center" wrapText="1"/>
    </xf>
    <xf numFmtId="0" fontId="18" fillId="8" borderId="0" xfId="0" applyFont="1" applyFill="1" applyAlignment="1">
      <alignment vertical="center"/>
    </xf>
    <xf numFmtId="0" fontId="11" fillId="0" borderId="0" xfId="0" applyFont="1"/>
    <xf numFmtId="0" fontId="10" fillId="2" borderId="6" xfId="0" applyFont="1" applyFill="1" applyBorder="1" applyAlignment="1">
      <alignment vertical="top"/>
    </xf>
    <xf numFmtId="0" fontId="18" fillId="0" borderId="0" xfId="0" applyFont="1" applyAlignment="1">
      <alignment vertical="center"/>
    </xf>
    <xf numFmtId="0" fontId="18" fillId="2" borderId="0" xfId="0" applyFont="1" applyFill="1" applyAlignment="1">
      <alignment vertical="center"/>
    </xf>
    <xf numFmtId="0" fontId="8" fillId="2" borderId="6" xfId="0" applyFont="1" applyFill="1" applyBorder="1" applyAlignment="1">
      <alignment horizontal="left" vertical="top" wrapText="1"/>
    </xf>
    <xf numFmtId="0" fontId="8" fillId="2" borderId="4" xfId="0" applyFont="1" applyFill="1" applyBorder="1" applyAlignment="1">
      <alignment vertical="top" wrapText="1"/>
    </xf>
    <xf numFmtId="0" fontId="8" fillId="2" borderId="6" xfId="0" applyFont="1" applyFill="1" applyBorder="1" applyAlignment="1">
      <alignment vertical="center"/>
    </xf>
    <xf numFmtId="0" fontId="8" fillId="2" borderId="4" xfId="0" applyFont="1" applyFill="1" applyBorder="1" applyAlignment="1">
      <alignment vertical="center" wrapText="1"/>
    </xf>
    <xf numFmtId="0" fontId="12" fillId="2" borderId="6" xfId="0" applyFont="1" applyFill="1" applyBorder="1" applyAlignment="1">
      <alignment vertical="top" wrapText="1"/>
    </xf>
    <xf numFmtId="0" fontId="12" fillId="2" borderId="26" xfId="0" applyFont="1" applyFill="1" applyBorder="1" applyAlignment="1">
      <alignment vertical="top" wrapText="1"/>
    </xf>
    <xf numFmtId="0" fontId="9" fillId="7" borderId="13" xfId="0" applyFont="1" applyFill="1" applyBorder="1" applyAlignment="1">
      <alignment horizontal="center"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0" fontId="11" fillId="4" borderId="13" xfId="1" applyNumberFormat="1" applyFont="1" applyFill="1" applyBorder="1" applyAlignment="1" applyProtection="1">
      <alignment horizontal="center" vertical="top" wrapText="1"/>
      <protection locked="0"/>
    </xf>
    <xf numFmtId="1" fontId="11" fillId="5" borderId="13" xfId="1" applyNumberFormat="1" applyFont="1" applyFill="1" applyBorder="1" applyAlignment="1" applyProtection="1">
      <alignment horizontal="center" vertical="top" wrapText="1"/>
    </xf>
    <xf numFmtId="1" fontId="11" fillId="5" borderId="13" xfId="1" applyNumberFormat="1" applyFont="1" applyFill="1" applyBorder="1" applyAlignment="1" applyProtection="1">
      <alignment horizontal="center" vertical="top" wrapText="1"/>
    </xf>
    <xf numFmtId="0" fontId="17" fillId="4" borderId="13" xfId="1" applyNumberFormat="1" applyFont="1" applyFill="1" applyBorder="1" applyAlignment="1" applyProtection="1">
      <alignment horizontal="center" vertical="center" wrapText="1"/>
      <protection locked="0"/>
    </xf>
    <xf numFmtId="0" fontId="5" fillId="2" borderId="0" xfId="0" applyFont="1" applyFill="1" applyAlignment="1">
      <alignment horizontal="left" vertical="top"/>
    </xf>
    <xf numFmtId="0" fontId="10" fillId="2" borderId="0" xfId="0" applyFont="1" applyFill="1" applyAlignment="1">
      <alignment wrapText="1"/>
    </xf>
    <xf numFmtId="1" fontId="9" fillId="7" borderId="13" xfId="0" applyNumberFormat="1" applyFont="1" applyFill="1" applyBorder="1" applyAlignment="1">
      <alignment horizontal="center" vertical="top" wrapText="1"/>
    </xf>
    <xf numFmtId="0" fontId="10" fillId="0" borderId="0" xfId="0" applyFont="1" applyFill="1" applyAlignment="1">
      <alignment vertical="top"/>
    </xf>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11" fillId="4" borderId="13" xfId="1" applyNumberFormat="1" applyFont="1" applyFill="1" applyBorder="1" applyAlignment="1" applyProtection="1">
      <alignment horizontal="center" vertical="center" wrapText="1"/>
      <protection locked="0"/>
    </xf>
    <xf numFmtId="1" fontId="11" fillId="5" borderId="13" xfId="1" applyNumberFormat="1" applyFont="1" applyFill="1" applyBorder="1" applyAlignment="1" applyProtection="1">
      <alignment horizontal="center" vertical="center" wrapText="1"/>
    </xf>
    <xf numFmtId="165" fontId="11" fillId="4" borderId="13" xfId="2" applyNumberFormat="1" applyFont="1" applyFill="1" applyBorder="1" applyAlignment="1" applyProtection="1">
      <alignment horizontal="right" vertical="center"/>
      <protection locked="0"/>
    </xf>
    <xf numFmtId="165" fontId="11" fillId="4" borderId="35" xfId="2" applyNumberFormat="1" applyFont="1" applyFill="1" applyBorder="1" applyAlignment="1" applyProtection="1">
      <alignment horizontal="right" vertical="center"/>
      <protection locked="0"/>
    </xf>
    <xf numFmtId="165" fontId="11" fillId="4" borderId="16" xfId="2" applyNumberFormat="1" applyFont="1" applyFill="1" applyBorder="1" applyAlignment="1" applyProtection="1">
      <alignment horizontal="right" vertical="center"/>
      <protection locked="0"/>
    </xf>
    <xf numFmtId="165" fontId="11" fillId="5" borderId="13" xfId="2" applyNumberFormat="1" applyFont="1" applyFill="1" applyBorder="1" applyAlignment="1" applyProtection="1">
      <alignment horizontal="right" vertical="center"/>
    </xf>
    <xf numFmtId="165" fontId="11" fillId="4" borderId="13" xfId="2" applyNumberFormat="1" applyFont="1" applyFill="1" applyBorder="1" applyAlignment="1" applyProtection="1">
      <alignment horizontal="right" vertical="top"/>
      <protection locked="0"/>
    </xf>
    <xf numFmtId="165" fontId="11" fillId="4" borderId="15" xfId="2" applyNumberFormat="1" applyFont="1" applyFill="1" applyBorder="1" applyAlignment="1" applyProtection="1">
      <alignment vertical="center"/>
      <protection locked="0"/>
    </xf>
    <xf numFmtId="165" fontId="11" fillId="4" borderId="13" xfId="2" applyNumberFormat="1" applyFont="1" applyFill="1" applyBorder="1" applyAlignment="1" applyProtection="1">
      <alignment vertical="center"/>
      <protection locked="0"/>
    </xf>
    <xf numFmtId="165" fontId="11" fillId="5" borderId="13" xfId="2" applyNumberFormat="1" applyFont="1" applyFill="1" applyBorder="1" applyAlignment="1" applyProtection="1">
      <alignment horizontal="right" vertical="top"/>
    </xf>
    <xf numFmtId="0" fontId="8" fillId="2" borderId="0" xfId="0" applyFont="1" applyFill="1" applyBorder="1" applyAlignment="1">
      <alignment horizontal="right" vertical="top" wrapText="1" indent="1"/>
    </xf>
    <xf numFmtId="0" fontId="9" fillId="2" borderId="0" xfId="0" applyFont="1" applyFill="1" applyBorder="1" applyAlignment="1">
      <alignment horizontal="center" vertical="center"/>
    </xf>
    <xf numFmtId="0" fontId="10" fillId="9" borderId="0" xfId="0" applyFont="1" applyFill="1" applyAlignment="1">
      <alignment vertical="top"/>
    </xf>
    <xf numFmtId="0" fontId="20" fillId="2" borderId="0" xfId="0" applyFont="1" applyFill="1" applyAlignment="1">
      <alignment vertical="center"/>
    </xf>
    <xf numFmtId="0" fontId="5" fillId="9" borderId="0" xfId="0" applyFont="1" applyFill="1" applyAlignment="1">
      <alignment vertical="center"/>
    </xf>
    <xf numFmtId="0" fontId="4" fillId="9" borderId="0" xfId="0" applyFont="1" applyFill="1" applyAlignment="1">
      <alignment vertic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8" fillId="2" borderId="13" xfId="0" applyFont="1" applyFill="1" applyBorder="1" applyAlignment="1">
      <alignment horizontal="center" vertical="center" wrapText="1"/>
    </xf>
    <xf numFmtId="0" fontId="9" fillId="0" borderId="0" xfId="0" applyFont="1" applyFill="1" applyAlignment="1">
      <alignment vertical="top"/>
    </xf>
    <xf numFmtId="165" fontId="11" fillId="0" borderId="19" xfId="2" applyNumberFormat="1" applyFont="1" applyFill="1" applyBorder="1" applyAlignment="1" applyProtection="1">
      <alignment horizontal="right" vertical="top"/>
    </xf>
    <xf numFmtId="165" fontId="11" fillId="0" borderId="0" xfId="2" applyNumberFormat="1" applyFont="1" applyFill="1" applyBorder="1" applyAlignment="1" applyProtection="1">
      <alignment horizontal="right" vertical="top"/>
    </xf>
    <xf numFmtId="165" fontId="11" fillId="0" borderId="19" xfId="2" applyNumberFormat="1" applyFont="1" applyFill="1" applyBorder="1" applyAlignment="1" applyProtection="1">
      <alignment horizontal="right" vertical="center"/>
    </xf>
    <xf numFmtId="165" fontId="11" fillId="0" borderId="0" xfId="2" applyNumberFormat="1" applyFont="1" applyFill="1" applyBorder="1" applyAlignment="1" applyProtection="1">
      <alignment horizontal="right" vertical="center"/>
    </xf>
    <xf numFmtId="0" fontId="8" fillId="2" borderId="4" xfId="0" applyFont="1" applyFill="1" applyBorder="1" applyAlignment="1">
      <alignment vertical="top"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15" fontId="10" fillId="0" borderId="0" xfId="0" quotePrefix="1" applyNumberFormat="1" applyFont="1" applyAlignment="1">
      <alignment vertical="top"/>
    </xf>
    <xf numFmtId="0" fontId="10" fillId="0" borderId="0" xfId="0" quotePrefix="1" applyFont="1" applyAlignment="1">
      <alignment vertical="top"/>
    </xf>
    <xf numFmtId="164" fontId="11" fillId="5" borderId="37" xfId="2" applyNumberFormat="1" applyFont="1" applyFill="1" applyBorder="1" applyAlignment="1" applyProtection="1">
      <alignment horizontal="right" vertical="center"/>
    </xf>
    <xf numFmtId="0" fontId="10" fillId="2" borderId="0" xfId="0" quotePrefix="1" applyFont="1" applyFill="1" applyAlignment="1">
      <alignment vertical="top"/>
    </xf>
    <xf numFmtId="0" fontId="8" fillId="0" borderId="0" xfId="0" applyFont="1" applyFill="1" applyBorder="1" applyAlignment="1">
      <alignment vertical="top" wrapText="1"/>
    </xf>
    <xf numFmtId="0" fontId="10" fillId="0" borderId="0" xfId="0" applyFont="1" applyFill="1"/>
    <xf numFmtId="0" fontId="10" fillId="0" borderId="0" xfId="0" applyFont="1" applyFill="1" applyAlignment="1"/>
    <xf numFmtId="49" fontId="10" fillId="0" borderId="0" xfId="0" quotePrefix="1" applyNumberFormat="1" applyFont="1" applyFill="1" applyAlignment="1">
      <alignment vertical="top"/>
    </xf>
    <xf numFmtId="15" fontId="10" fillId="0" borderId="0" xfId="0" quotePrefix="1" applyNumberFormat="1" applyFont="1" applyFill="1" applyAlignment="1">
      <alignment vertical="top"/>
    </xf>
    <xf numFmtId="15" fontId="10" fillId="0" borderId="0" xfId="0" quotePrefix="1" applyNumberFormat="1" applyFont="1" applyFill="1"/>
    <xf numFmtId="0" fontId="10" fillId="0" borderId="0" xfId="0" applyFont="1" applyAlignment="1">
      <alignment vertical="top" wrapText="1"/>
    </xf>
    <xf numFmtId="165" fontId="11" fillId="0" borderId="19" xfId="2" applyNumberFormat="1" applyFont="1" applyFill="1" applyBorder="1" applyAlignment="1" applyProtection="1">
      <alignment vertical="center"/>
    </xf>
    <xf numFmtId="165" fontId="11" fillId="0" borderId="0" xfId="2" applyNumberFormat="1" applyFont="1" applyFill="1" applyBorder="1" applyAlignment="1" applyProtection="1">
      <alignment vertical="center"/>
    </xf>
    <xf numFmtId="0" fontId="10" fillId="2" borderId="4" xfId="0" applyFont="1" applyFill="1" applyBorder="1" applyProtection="1"/>
    <xf numFmtId="0" fontId="10" fillId="2" borderId="0" xfId="0" applyFont="1" applyFill="1" applyBorder="1" applyAlignment="1" applyProtection="1">
      <alignment vertical="top" wrapText="1"/>
    </xf>
    <xf numFmtId="0" fontId="10" fillId="2" borderId="4" xfId="0" applyFont="1" applyFill="1" applyBorder="1" applyAlignment="1" applyProtection="1">
      <alignment vertical="top" wrapText="1"/>
    </xf>
    <xf numFmtId="0" fontId="21" fillId="3" borderId="43" xfId="0" applyFont="1" applyFill="1" applyBorder="1"/>
    <xf numFmtId="165" fontId="21" fillId="3" borderId="43" xfId="2" applyNumberFormat="1" applyFont="1" applyFill="1" applyBorder="1"/>
    <xf numFmtId="165" fontId="21" fillId="3" borderId="43" xfId="2" applyNumberFormat="1" applyFont="1" applyFill="1" applyBorder="1" applyAlignment="1">
      <alignment horizontal="left"/>
    </xf>
    <xf numFmtId="165" fontId="21" fillId="3" borderId="44" xfId="2" applyNumberFormat="1" applyFont="1" applyFill="1" applyBorder="1"/>
    <xf numFmtId="0" fontId="21" fillId="3" borderId="43" xfId="0" applyFont="1" applyFill="1" applyBorder="1" applyAlignment="1">
      <alignment horizontal="center"/>
    </xf>
    <xf numFmtId="1" fontId="22" fillId="10" borderId="45" xfId="0" applyNumberFormat="1" applyFont="1" applyFill="1" applyBorder="1" applyAlignment="1">
      <alignment horizontal="center"/>
    </xf>
    <xf numFmtId="1" fontId="22" fillId="10" borderId="11" xfId="0" applyNumberFormat="1" applyFont="1" applyFill="1" applyBorder="1" applyAlignment="1">
      <alignment horizontal="center"/>
    </xf>
    <xf numFmtId="1" fontId="22" fillId="10" borderId="46" xfId="0" applyNumberFormat="1" applyFont="1" applyFill="1" applyBorder="1" applyAlignment="1">
      <alignment horizontal="center"/>
    </xf>
    <xf numFmtId="1" fontId="23" fillId="10" borderId="47" xfId="0" applyNumberFormat="1" applyFont="1" applyFill="1" applyBorder="1" applyAlignment="1">
      <alignment horizontal="center"/>
    </xf>
    <xf numFmtId="1" fontId="23" fillId="10" borderId="0" xfId="0" applyNumberFormat="1" applyFont="1" applyFill="1" applyAlignment="1">
      <alignment horizontal="center"/>
    </xf>
    <xf numFmtId="1" fontId="23" fillId="10" borderId="48" xfId="0" applyNumberFormat="1" applyFont="1" applyFill="1" applyBorder="1" applyAlignment="1">
      <alignment horizontal="center"/>
    </xf>
    <xf numFmtId="1" fontId="23" fillId="10" borderId="0" xfId="0" applyNumberFormat="1" applyFont="1" applyFill="1" applyBorder="1" applyAlignment="1">
      <alignment horizontal="center"/>
    </xf>
    <xf numFmtId="1" fontId="23" fillId="0" borderId="47" xfId="0" applyNumberFormat="1" applyFont="1" applyFill="1" applyBorder="1" applyAlignment="1">
      <alignment horizontal="center"/>
    </xf>
    <xf numFmtId="0" fontId="21" fillId="0" borderId="47" xfId="0" applyFont="1" applyFill="1" applyBorder="1" applyAlignment="1">
      <alignment horizontal="center"/>
    </xf>
    <xf numFmtId="1" fontId="22" fillId="0" borderId="47" xfId="0" applyNumberFormat="1" applyFont="1" applyFill="1" applyBorder="1" applyAlignment="1">
      <alignment horizontal="center"/>
    </xf>
    <xf numFmtId="0" fontId="21" fillId="3" borderId="49" xfId="0" applyFont="1" applyFill="1" applyBorder="1" applyAlignment="1">
      <alignment horizontal="center"/>
    </xf>
    <xf numFmtId="1" fontId="23" fillId="10" borderId="50" xfId="0" applyNumberFormat="1" applyFont="1" applyFill="1" applyBorder="1" applyAlignment="1">
      <alignment horizontal="center"/>
    </xf>
    <xf numFmtId="1" fontId="23" fillId="10" borderId="51" xfId="0" applyNumberFormat="1" applyFont="1" applyFill="1" applyBorder="1" applyAlignment="1">
      <alignment horizontal="center"/>
    </xf>
    <xf numFmtId="1" fontId="23" fillId="10" borderId="52" xfId="0" applyNumberFormat="1" applyFont="1" applyFill="1" applyBorder="1" applyAlignment="1">
      <alignment horizontal="center"/>
    </xf>
    <xf numFmtId="0" fontId="21" fillId="3" borderId="53" xfId="0" applyFont="1" applyFill="1" applyBorder="1"/>
    <xf numFmtId="0" fontId="22" fillId="10" borderId="45" xfId="0" applyFont="1" applyFill="1" applyBorder="1"/>
    <xf numFmtId="0" fontId="22" fillId="11" borderId="11" xfId="0" applyFont="1" applyFill="1" applyBorder="1"/>
    <xf numFmtId="165" fontId="22" fillId="11" borderId="11" xfId="2" applyNumberFormat="1" applyFont="1" applyFill="1" applyBorder="1"/>
    <xf numFmtId="165" fontId="22" fillId="11" borderId="11" xfId="2" applyNumberFormat="1" applyFont="1" applyFill="1" applyBorder="1" applyAlignment="1">
      <alignment horizontal="left"/>
    </xf>
    <xf numFmtId="165" fontId="22" fillId="11" borderId="46" xfId="2" applyNumberFormat="1" applyFont="1" applyFill="1" applyBorder="1"/>
    <xf numFmtId="0" fontId="23" fillId="2" borderId="47" xfId="0" applyFont="1" applyFill="1" applyBorder="1"/>
    <xf numFmtId="0" fontId="23" fillId="2" borderId="0" xfId="0" applyFont="1" applyFill="1" applyBorder="1"/>
    <xf numFmtId="165" fontId="23" fillId="2" borderId="0" xfId="2" applyNumberFormat="1" applyFont="1" applyFill="1" applyBorder="1"/>
    <xf numFmtId="165" fontId="23" fillId="2" borderId="0" xfId="2" applyNumberFormat="1" applyFont="1" applyFill="1" applyBorder="1" applyAlignment="1">
      <alignment horizontal="left"/>
    </xf>
    <xf numFmtId="165" fontId="23" fillId="2" borderId="48" xfId="2" applyNumberFormat="1" applyFont="1" applyFill="1" applyBorder="1"/>
    <xf numFmtId="0" fontId="23" fillId="12" borderId="47" xfId="0" applyFont="1" applyFill="1" applyBorder="1"/>
    <xf numFmtId="0" fontId="23" fillId="12" borderId="0" xfId="0" applyFont="1" applyFill="1" applyBorder="1"/>
    <xf numFmtId="165" fontId="23" fillId="12" borderId="0" xfId="2" applyNumberFormat="1" applyFont="1" applyFill="1" applyBorder="1"/>
    <xf numFmtId="165" fontId="23" fillId="12" borderId="0" xfId="2" applyNumberFormat="1" applyFont="1" applyFill="1" applyBorder="1" applyAlignment="1">
      <alignment horizontal="left"/>
    </xf>
    <xf numFmtId="165" fontId="23" fillId="12" borderId="48" xfId="2" applyNumberFormat="1" applyFont="1" applyFill="1" applyBorder="1"/>
    <xf numFmtId="0" fontId="23" fillId="2" borderId="50" xfId="0" applyFont="1" applyFill="1" applyBorder="1"/>
    <xf numFmtId="0" fontId="23" fillId="2" borderId="51" xfId="0" applyFont="1" applyFill="1" applyBorder="1"/>
    <xf numFmtId="165" fontId="23" fillId="2" borderId="51" xfId="2" applyNumberFormat="1" applyFont="1" applyFill="1" applyBorder="1"/>
    <xf numFmtId="165" fontId="23" fillId="10" borderId="51" xfId="2" applyNumberFormat="1" applyFont="1" applyFill="1" applyBorder="1"/>
    <xf numFmtId="165" fontId="23" fillId="2" borderId="51" xfId="2" applyNumberFormat="1" applyFont="1" applyFill="1" applyBorder="1" applyAlignment="1">
      <alignment horizontal="left"/>
    </xf>
    <xf numFmtId="165" fontId="23" fillId="2" borderId="52" xfId="2" applyNumberFormat="1" applyFont="1" applyFill="1" applyBorder="1"/>
    <xf numFmtId="0" fontId="24" fillId="0" borderId="0" xfId="0" applyFont="1"/>
    <xf numFmtId="0" fontId="25" fillId="0" borderId="0" xfId="0" applyFont="1"/>
    <xf numFmtId="0" fontId="24" fillId="2" borderId="54" xfId="0" applyFont="1" applyFill="1" applyBorder="1"/>
    <xf numFmtId="0" fontId="24" fillId="2" borderId="55" xfId="0" applyFont="1" applyFill="1" applyBorder="1"/>
    <xf numFmtId="0" fontId="24" fillId="2" borderId="56" xfId="0" applyFont="1" applyFill="1" applyBorder="1"/>
    <xf numFmtId="0" fontId="24" fillId="2" borderId="47" xfId="0" applyFont="1" applyFill="1" applyBorder="1"/>
    <xf numFmtId="0" fontId="26" fillId="2" borderId="0" xfId="0" applyFont="1" applyFill="1"/>
    <xf numFmtId="0" fontId="24" fillId="2" borderId="0" xfId="0" applyFont="1" applyFill="1"/>
    <xf numFmtId="0" fontId="24" fillId="2" borderId="48" xfId="0" applyFont="1" applyFill="1" applyBorder="1"/>
    <xf numFmtId="0" fontId="23" fillId="2" borderId="0" xfId="0" applyFont="1" applyFill="1"/>
    <xf numFmtId="0" fontId="24" fillId="2" borderId="0" xfId="0" applyFont="1" applyFill="1" applyAlignment="1">
      <alignment horizontal="left"/>
    </xf>
    <xf numFmtId="0" fontId="25" fillId="2" borderId="0" xfId="0" applyFont="1" applyFill="1" applyAlignment="1">
      <alignment horizontal="centerContinuous"/>
    </xf>
    <xf numFmtId="166" fontId="25" fillId="2" borderId="0" xfId="0" applyNumberFormat="1" applyFont="1" applyFill="1" applyAlignment="1">
      <alignment horizontal="center"/>
    </xf>
    <xf numFmtId="166" fontId="27" fillId="2" borderId="0" xfId="0" applyNumberFormat="1" applyFont="1" applyFill="1"/>
    <xf numFmtId="0" fontId="27" fillId="2" borderId="0" xfId="0" applyFont="1" applyFill="1"/>
    <xf numFmtId="0" fontId="25" fillId="2" borderId="47" xfId="0" applyFont="1" applyFill="1" applyBorder="1"/>
    <xf numFmtId="0" fontId="25" fillId="2" borderId="0" xfId="0" applyFont="1" applyFill="1"/>
    <xf numFmtId="166" fontId="25" fillId="9" borderId="0" xfId="2" applyNumberFormat="1" applyFont="1" applyFill="1" applyBorder="1" applyAlignment="1">
      <alignment horizontal="right"/>
    </xf>
    <xf numFmtId="166" fontId="24" fillId="2" borderId="0" xfId="2" applyNumberFormat="1" applyFont="1" applyFill="1" applyBorder="1" applyAlignment="1">
      <alignment horizontal="right"/>
    </xf>
    <xf numFmtId="0" fontId="25" fillId="2" borderId="48" xfId="0" applyFont="1" applyFill="1" applyBorder="1"/>
    <xf numFmtId="167" fontId="24" fillId="2" borderId="0" xfId="2" applyNumberFormat="1" applyFont="1" applyFill="1" applyBorder="1" applyAlignment="1">
      <alignment horizontal="right"/>
    </xf>
    <xf numFmtId="167" fontId="24" fillId="2" borderId="0" xfId="2" applyNumberFormat="1" applyFont="1" applyFill="1" applyBorder="1"/>
    <xf numFmtId="0" fontId="24" fillId="2" borderId="0" xfId="0" applyFont="1" applyFill="1" applyAlignment="1">
      <alignment horizontal="left" indent="1"/>
    </xf>
    <xf numFmtId="166" fontId="24" fillId="9" borderId="0" xfId="2" applyNumberFormat="1" applyFont="1" applyFill="1" applyBorder="1" applyAlignment="1">
      <alignment horizontal="right"/>
    </xf>
    <xf numFmtId="0" fontId="24" fillId="2" borderId="0" xfId="0" applyFont="1" applyFill="1" applyAlignment="1">
      <alignment horizontal="left" wrapText="1" indent="1"/>
    </xf>
    <xf numFmtId="0" fontId="25" fillId="2" borderId="0" xfId="0" applyFont="1" applyFill="1" applyAlignment="1">
      <alignment horizontal="left"/>
    </xf>
    <xf numFmtId="166" fontId="25" fillId="9" borderId="11" xfId="2" applyNumberFormat="1" applyFont="1" applyFill="1" applyBorder="1" applyAlignment="1">
      <alignment horizontal="right"/>
    </xf>
    <xf numFmtId="0" fontId="24" fillId="2" borderId="0" xfId="0" applyFont="1" applyFill="1" applyAlignment="1">
      <alignment horizontal="right"/>
    </xf>
    <xf numFmtId="166" fontId="24" fillId="9" borderId="10" xfId="2" applyNumberFormat="1" applyFont="1" applyFill="1" applyBorder="1" applyAlignment="1">
      <alignment horizontal="right"/>
    </xf>
    <xf numFmtId="0" fontId="25" fillId="2" borderId="0" xfId="0" applyFont="1" applyFill="1" applyAlignment="1">
      <alignment horizontal="left" wrapText="1"/>
    </xf>
    <xf numFmtId="168" fontId="25" fillId="2" borderId="47" xfId="2" applyNumberFormat="1" applyFont="1" applyFill="1" applyBorder="1"/>
    <xf numFmtId="0" fontId="27" fillId="2" borderId="0" xfId="0" applyFont="1" applyFill="1" applyAlignment="1">
      <alignment wrapText="1"/>
    </xf>
    <xf numFmtId="0" fontId="25" fillId="2" borderId="0" xfId="0" applyFont="1" applyFill="1" applyAlignment="1">
      <alignment wrapText="1"/>
    </xf>
    <xf numFmtId="3" fontId="24" fillId="2" borderId="0" xfId="0" applyNumberFormat="1" applyFont="1" applyFill="1" applyAlignment="1">
      <alignment horizontal="left" indent="1"/>
    </xf>
    <xf numFmtId="168" fontId="25" fillId="2" borderId="50" xfId="2" applyNumberFormat="1" applyFont="1" applyFill="1" applyBorder="1"/>
    <xf numFmtId="0" fontId="25" fillId="2" borderId="51" xfId="0" applyFont="1" applyFill="1" applyBorder="1" applyAlignment="1">
      <alignment horizontal="left"/>
    </xf>
    <xf numFmtId="166" fontId="24" fillId="2" borderId="51" xfId="2" applyNumberFormat="1" applyFont="1" applyFill="1" applyBorder="1" applyAlignment="1">
      <alignment horizontal="right"/>
    </xf>
    <xf numFmtId="0" fontId="24" fillId="2" borderId="52" xfId="0" applyFont="1" applyFill="1" applyBorder="1"/>
    <xf numFmtId="166" fontId="25" fillId="10" borderId="0" xfId="2" applyNumberFormat="1" applyFont="1" applyFill="1" applyBorder="1" applyAlignment="1">
      <alignment horizontal="right"/>
    </xf>
    <xf numFmtId="166" fontId="24" fillId="10" borderId="0" xfId="2" applyNumberFormat="1" applyFont="1" applyFill="1" applyBorder="1" applyAlignment="1">
      <alignment horizontal="right"/>
    </xf>
    <xf numFmtId="0" fontId="8" fillId="2" borderId="4" xfId="0" applyFont="1" applyFill="1" applyBorder="1" applyAlignment="1">
      <alignmen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vertical="top" wrapText="1"/>
    </xf>
    <xf numFmtId="0" fontId="6" fillId="0" borderId="0" xfId="0" applyFont="1" applyAlignment="1">
      <alignment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165" fontId="11" fillId="0" borderId="0" xfId="2" applyNumberFormat="1" applyFont="1" applyFill="1" applyBorder="1" applyAlignment="1" applyProtection="1">
      <alignment horizontal="center" vertical="center"/>
    </xf>
    <xf numFmtId="0" fontId="12" fillId="2" borderId="6" xfId="0" applyFont="1" applyFill="1" applyBorder="1" applyAlignment="1">
      <alignment horizontal="left" vertical="top" wrapText="1"/>
    </xf>
    <xf numFmtId="0" fontId="12" fillId="2" borderId="0" xfId="0" applyFont="1" applyFill="1" applyBorder="1" applyAlignment="1">
      <alignment horizontal="left" vertical="top" wrapText="1"/>
    </xf>
    <xf numFmtId="0" fontId="10" fillId="0" borderId="0" xfId="0" applyFont="1" applyBorder="1" applyAlignment="1">
      <alignment horizontal="left" vertical="top" wrapText="1"/>
    </xf>
    <xf numFmtId="0" fontId="8" fillId="2" borderId="6" xfId="0" applyFont="1" applyFill="1" applyBorder="1" applyAlignment="1">
      <alignment horizontal="left" vertical="center" wrapText="1" indent="1"/>
    </xf>
    <xf numFmtId="0" fontId="8" fillId="2" borderId="0" xfId="0" applyFont="1" applyFill="1" applyBorder="1" applyAlignment="1">
      <alignment horizontal="left" vertical="center" wrapText="1" indent="1"/>
    </xf>
    <xf numFmtId="0" fontId="8" fillId="2" borderId="0" xfId="0" applyFont="1" applyFill="1" applyBorder="1" applyAlignment="1">
      <alignment horizontal="center" vertical="center" wrapText="1"/>
    </xf>
    <xf numFmtId="165" fontId="11" fillId="0" borderId="0" xfId="2" applyNumberFormat="1" applyFont="1" applyFill="1" applyBorder="1" applyAlignment="1" applyProtection="1">
      <alignment horizontal="center" vertical="center"/>
      <protection locked="0"/>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13" xfId="0" applyFont="1" applyFill="1" applyBorder="1" applyAlignment="1">
      <alignment horizontal="center" vertical="center" wrapText="1"/>
    </xf>
    <xf numFmtId="165" fontId="11" fillId="0" borderId="19" xfId="2" applyNumberFormat="1" applyFont="1" applyFill="1" applyBorder="1" applyAlignment="1" applyProtection="1">
      <alignment vertical="center"/>
    </xf>
    <xf numFmtId="165" fontId="11" fillId="0" borderId="0" xfId="2" applyNumberFormat="1" applyFont="1" applyFill="1" applyBorder="1" applyAlignment="1" applyProtection="1">
      <alignment vertical="center"/>
    </xf>
    <xf numFmtId="0" fontId="8" fillId="2" borderId="4" xfId="0" applyFont="1" applyFill="1" applyBorder="1" applyAlignment="1">
      <alignment vertical="top" wrapText="1"/>
    </xf>
    <xf numFmtId="0" fontId="5" fillId="0" borderId="0" xfId="0" applyFont="1" applyAlignment="1">
      <alignment vertical="top"/>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2" xfId="0" applyFont="1" applyFill="1" applyBorder="1" applyAlignment="1">
      <alignment horizontal="left" vertical="top" wrapText="1"/>
    </xf>
    <xf numFmtId="0" fontId="28" fillId="0" borderId="0" xfId="0" applyFont="1" applyAlignment="1">
      <alignment vertical="center"/>
    </xf>
    <xf numFmtId="0" fontId="2" fillId="0" borderId="0" xfId="0" applyFont="1" applyFill="1" applyAlignment="1">
      <alignment vertical="top" wrapText="1"/>
    </xf>
    <xf numFmtId="0" fontId="30" fillId="0" borderId="1" xfId="0" applyFont="1" applyFill="1" applyBorder="1" applyAlignment="1">
      <alignment horizontal="left" vertical="top" wrapText="1"/>
    </xf>
    <xf numFmtId="0" fontId="30" fillId="0" borderId="9" xfId="0" applyFont="1" applyFill="1" applyBorder="1" applyAlignment="1">
      <alignment horizontal="left" vertical="top" wrapText="1"/>
    </xf>
    <xf numFmtId="0" fontId="30" fillId="0" borderId="2" xfId="0" applyFont="1" applyFill="1" applyBorder="1" applyAlignment="1">
      <alignment horizontal="left" vertical="top" wrapText="1"/>
    </xf>
    <xf numFmtId="0" fontId="4" fillId="0" borderId="0" xfId="0" applyFont="1" applyFill="1" applyAlignment="1">
      <alignment vertical="top"/>
    </xf>
    <xf numFmtId="0" fontId="28" fillId="0" borderId="0" xfId="0" applyFont="1" applyFill="1" applyAlignment="1">
      <alignment vertical="center"/>
    </xf>
    <xf numFmtId="0" fontId="12" fillId="2" borderId="6" xfId="0" applyFont="1" applyFill="1" applyBorder="1" applyAlignment="1">
      <alignment horizontal="left" vertical="top"/>
    </xf>
    <xf numFmtId="0" fontId="8" fillId="2" borderId="0" xfId="0" applyFont="1" applyFill="1" applyAlignment="1">
      <alignment horizontal="left" vertical="top" wrapText="1"/>
    </xf>
    <xf numFmtId="0" fontId="10" fillId="2" borderId="0" xfId="0" applyFont="1" applyFill="1" applyAlignment="1">
      <alignment horizontal="left" vertical="top" wrapTex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7" borderId="17" xfId="0" applyFont="1" applyFill="1" applyBorder="1" applyAlignment="1">
      <alignment horizontal="left" vertical="top" wrapText="1"/>
    </xf>
    <xf numFmtId="0" fontId="8" fillId="7" borderId="14" xfId="0" applyFont="1" applyFill="1" applyBorder="1" applyAlignment="1">
      <alignment horizontal="left" vertical="top" wrapText="1"/>
    </xf>
    <xf numFmtId="0" fontId="8" fillId="7" borderId="18" xfId="0" applyFont="1" applyFill="1" applyBorder="1" applyAlignment="1">
      <alignment horizontal="left" vertical="top" wrapText="1"/>
    </xf>
    <xf numFmtId="0" fontId="8" fillId="7" borderId="19" xfId="0" applyFont="1" applyFill="1" applyBorder="1" applyAlignment="1">
      <alignment horizontal="left" vertical="top" wrapText="1"/>
    </xf>
    <xf numFmtId="0" fontId="8" fillId="7" borderId="0" xfId="0" applyFont="1" applyFill="1" applyBorder="1" applyAlignment="1">
      <alignment horizontal="left" vertical="top" wrapText="1"/>
    </xf>
    <xf numFmtId="0" fontId="8" fillId="7" borderId="20" xfId="0" applyFont="1" applyFill="1" applyBorder="1" applyAlignment="1">
      <alignment horizontal="left" vertical="top" wrapText="1"/>
    </xf>
    <xf numFmtId="0" fontId="8" fillId="7" borderId="21" xfId="0" applyFont="1" applyFill="1" applyBorder="1" applyAlignment="1">
      <alignment horizontal="left" vertical="top" wrapText="1"/>
    </xf>
    <xf numFmtId="0" fontId="8" fillId="7" borderId="22" xfId="0" applyFont="1" applyFill="1" applyBorder="1" applyAlignment="1">
      <alignment horizontal="left" vertical="top" wrapText="1"/>
    </xf>
    <xf numFmtId="0" fontId="8" fillId="7" borderId="23" xfId="0" applyFont="1" applyFill="1" applyBorder="1" applyAlignment="1">
      <alignment horizontal="left" vertical="top"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11" fillId="7" borderId="15" xfId="1" applyNumberFormat="1" applyFont="1" applyFill="1" applyBorder="1" applyAlignment="1" applyProtection="1">
      <alignment horizontal="left" vertical="center" wrapText="1" indent="2"/>
    </xf>
    <xf numFmtId="0" fontId="11" fillId="7" borderId="16" xfId="1" applyNumberFormat="1" applyFont="1" applyFill="1" applyBorder="1" applyAlignment="1" applyProtection="1">
      <alignment horizontal="left" vertical="center" wrapText="1" indent="2"/>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8" fillId="2" borderId="6" xfId="0" applyFont="1" applyFill="1" applyBorder="1" applyAlignment="1">
      <alignment horizontal="left" vertical="top" wrapText="1" indent="1"/>
    </xf>
    <xf numFmtId="0" fontId="8" fillId="2" borderId="0" xfId="0" applyFont="1" applyFill="1" applyBorder="1" applyAlignment="1">
      <alignment horizontal="left" vertical="top" wrapText="1" indent="1"/>
    </xf>
    <xf numFmtId="0" fontId="8" fillId="2" borderId="4" xfId="0" applyFont="1" applyFill="1" applyBorder="1" applyAlignment="1">
      <alignment horizontal="left" vertical="top" wrapText="1" inden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8" fillId="0" borderId="6"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4" xfId="0" applyFont="1" applyFill="1"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12" fillId="2" borderId="12" xfId="0" applyFont="1" applyFill="1" applyBorder="1" applyAlignment="1">
      <alignment vertical="center" wrapText="1"/>
    </xf>
    <xf numFmtId="0" fontId="8" fillId="2" borderId="12" xfId="0" applyFont="1" applyFill="1" applyBorder="1" applyAlignment="1">
      <alignment horizontal="left" vertical="center" wrapText="1"/>
    </xf>
    <xf numFmtId="15" fontId="12" fillId="7" borderId="1" xfId="0" applyNumberFormat="1" applyFont="1" applyFill="1" applyBorder="1" applyAlignment="1">
      <alignment horizontal="center" vertical="center" wrapText="1"/>
    </xf>
    <xf numFmtId="15" fontId="12" fillId="7" borderId="9" xfId="0" applyNumberFormat="1" applyFont="1" applyFill="1" applyBorder="1" applyAlignment="1">
      <alignment horizontal="center" vertical="center" wrapText="1"/>
    </xf>
    <xf numFmtId="15" fontId="12" fillId="7" borderId="2" xfId="0" applyNumberFormat="1" applyFont="1" applyFill="1" applyBorder="1" applyAlignment="1">
      <alignment horizontal="center" vertical="center"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9" fillId="2" borderId="29" xfId="0" applyFont="1" applyFill="1" applyBorder="1" applyAlignment="1">
      <alignment horizontal="center" vertical="center"/>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8" fillId="7" borderId="13" xfId="0" applyFont="1" applyFill="1" applyBorder="1" applyAlignment="1">
      <alignment horizontal="left" vertical="top" wrapText="1"/>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8" fillId="7" borderId="25" xfId="0" applyFont="1" applyFill="1" applyBorder="1" applyAlignment="1">
      <alignment horizontal="left" vertical="top" wrapText="1"/>
    </xf>
    <xf numFmtId="0" fontId="10" fillId="2" borderId="6" xfId="0" applyFont="1" applyFill="1" applyBorder="1" applyAlignment="1">
      <alignment horizontal="center" vertical="top"/>
    </xf>
    <xf numFmtId="0" fontId="9" fillId="2" borderId="24" xfId="0" applyFont="1" applyFill="1" applyBorder="1" applyAlignment="1">
      <alignment horizontal="center" vertical="center"/>
    </xf>
    <xf numFmtId="0" fontId="12" fillId="7" borderId="13"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8" fillId="2" borderId="29" xfId="0" applyFont="1" applyFill="1" applyBorder="1" applyAlignment="1">
      <alignment horizontal="left" vertical="top" wrapText="1"/>
    </xf>
    <xf numFmtId="0" fontId="8" fillId="2" borderId="30" xfId="0" applyFont="1" applyFill="1" applyBorder="1" applyAlignment="1">
      <alignment horizontal="left" vertical="top" wrapText="1"/>
    </xf>
    <xf numFmtId="0" fontId="8" fillId="2" borderId="31" xfId="0" applyFont="1" applyFill="1" applyBorder="1" applyAlignment="1">
      <alignment horizontal="left" vertical="top" wrapText="1"/>
    </xf>
    <xf numFmtId="0" fontId="8" fillId="2" borderId="32"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28"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5" xfId="1" applyNumberFormat="1" applyFont="1" applyFill="1" applyBorder="1" applyAlignment="1" applyProtection="1">
      <alignment horizontal="left" vertical="top" wrapText="1"/>
      <protection locked="0"/>
    </xf>
    <xf numFmtId="0" fontId="11" fillId="4" borderId="28" xfId="1" applyNumberFormat="1" applyFont="1" applyFill="1" applyBorder="1" applyAlignment="1" applyProtection="1">
      <alignment horizontal="left" vertical="top" wrapText="1"/>
      <protection locked="0"/>
    </xf>
    <xf numFmtId="0" fontId="11" fillId="4" borderId="27"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5" xfId="0" applyFont="1" applyFill="1" applyBorder="1" applyAlignment="1">
      <alignment horizontal="center" vertical="top" wrapText="1"/>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30" fillId="3" borderId="12" xfId="0" applyFont="1" applyFill="1" applyBorder="1" applyAlignment="1">
      <alignment horizontal="left" vertical="top" wrapText="1"/>
    </xf>
    <xf numFmtId="0" fontId="7" fillId="3" borderId="12"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0" xfId="0" applyFont="1" applyFill="1" applyBorder="1" applyAlignment="1">
      <alignment horizontal="left" vertical="top" wrapText="1"/>
    </xf>
    <xf numFmtId="0" fontId="9" fillId="0" borderId="0" xfId="0" applyFont="1" applyFill="1" applyBorder="1" applyAlignment="1" applyProtection="1">
      <alignment horizontal="center" vertical="center" wrapText="1"/>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8" fillId="2" borderId="24" xfId="0" applyFont="1" applyFill="1" applyBorder="1" applyAlignment="1">
      <alignment horizontal="left" vertical="top" wrapText="1"/>
    </xf>
    <xf numFmtId="0" fontId="8" fillId="2" borderId="13"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9" fillId="7" borderId="13" xfId="0" applyFont="1" applyFill="1" applyBorder="1" applyAlignment="1">
      <alignment horizontal="center" vertical="center" wrapText="1"/>
    </xf>
    <xf numFmtId="0" fontId="12" fillId="2" borderId="20" xfId="0" applyFont="1" applyFill="1" applyBorder="1" applyAlignment="1">
      <alignment horizontal="left" vertical="top" wrapText="1"/>
    </xf>
    <xf numFmtId="0" fontId="9" fillId="0" borderId="19" xfId="0" applyFont="1" applyFill="1" applyBorder="1" applyAlignment="1" applyProtection="1">
      <alignment horizontal="center" vertical="center" wrapText="1"/>
    </xf>
    <xf numFmtId="0" fontId="7" fillId="3" borderId="12" xfId="0" applyFont="1" applyFill="1" applyBorder="1" applyAlignment="1">
      <alignment horizontal="center" vertical="top" wrapText="1"/>
    </xf>
    <xf numFmtId="1" fontId="9" fillId="7" borderId="15" xfId="0" applyNumberFormat="1" applyFont="1" applyFill="1" applyBorder="1" applyAlignment="1">
      <alignment horizontal="center" vertical="center" wrapText="1"/>
    </xf>
    <xf numFmtId="1" fontId="9" fillId="7" borderId="16" xfId="0" applyNumberFormat="1" applyFont="1" applyFill="1" applyBorder="1" applyAlignment="1">
      <alignment horizontal="center" vertical="center" wrapText="1"/>
    </xf>
    <xf numFmtId="0" fontId="9" fillId="7" borderId="38" xfId="0" applyFont="1" applyFill="1" applyBorder="1" applyAlignment="1">
      <alignment horizontal="center" vertical="top" wrapText="1"/>
    </xf>
    <xf numFmtId="0" fontId="9" fillId="7" borderId="39" xfId="0" applyFont="1" applyFill="1" applyBorder="1" applyAlignment="1">
      <alignment horizontal="center" vertical="top" wrapText="1"/>
    </xf>
    <xf numFmtId="0" fontId="9" fillId="7" borderId="30" xfId="0" applyFont="1" applyFill="1" applyBorder="1" applyAlignment="1">
      <alignment horizontal="center" vertical="top" wrapText="1"/>
    </xf>
    <xf numFmtId="0" fontId="8" fillId="2" borderId="41" xfId="0" applyFont="1" applyFill="1" applyBorder="1" applyAlignment="1">
      <alignment horizontal="left" vertical="center" wrapText="1" indent="1"/>
    </xf>
    <xf numFmtId="0" fontId="8" fillId="2" borderId="14" xfId="0" applyFont="1" applyFill="1" applyBorder="1" applyAlignment="1">
      <alignment horizontal="left" vertical="center" wrapText="1" indent="1"/>
    </xf>
    <xf numFmtId="0" fontId="8" fillId="2" borderId="18" xfId="0" applyFont="1" applyFill="1" applyBorder="1" applyAlignment="1">
      <alignment horizontal="left" vertical="center" wrapText="1" indent="1"/>
    </xf>
    <xf numFmtId="0" fontId="8" fillId="2" borderId="42" xfId="0" applyFont="1" applyFill="1" applyBorder="1" applyAlignment="1">
      <alignment horizontal="left" vertical="center" wrapText="1" indent="1"/>
    </xf>
    <xf numFmtId="0" fontId="8" fillId="2" borderId="22" xfId="0" applyFont="1" applyFill="1" applyBorder="1" applyAlignment="1">
      <alignment horizontal="left" vertical="center" wrapText="1" indent="1"/>
    </xf>
    <xf numFmtId="0" fontId="8" fillId="2" borderId="23" xfId="0" applyFont="1" applyFill="1" applyBorder="1" applyAlignment="1">
      <alignment horizontal="left" vertical="center" wrapText="1" indent="1"/>
    </xf>
    <xf numFmtId="165" fontId="11" fillId="4" borderId="15" xfId="2" applyNumberFormat="1" applyFont="1" applyFill="1" applyBorder="1" applyAlignment="1" applyProtection="1">
      <alignment horizontal="center" vertical="center"/>
      <protection locked="0"/>
    </xf>
    <xf numFmtId="165" fontId="11" fillId="4" borderId="16" xfId="2" applyNumberFormat="1" applyFont="1" applyFill="1" applyBorder="1" applyAlignment="1" applyProtection="1">
      <alignment horizontal="center" vertical="center"/>
      <protection locked="0"/>
    </xf>
    <xf numFmtId="165" fontId="11" fillId="0" borderId="19" xfId="2" applyNumberFormat="1" applyFont="1" applyFill="1" applyBorder="1" applyAlignment="1" applyProtection="1">
      <alignment horizontal="center" vertical="center"/>
    </xf>
    <xf numFmtId="165" fontId="11" fillId="0" borderId="0" xfId="2" applyNumberFormat="1" applyFont="1" applyFill="1" applyBorder="1" applyAlignment="1" applyProtection="1">
      <alignment horizontal="center" vertical="center"/>
    </xf>
    <xf numFmtId="0" fontId="12" fillId="2" borderId="42" xfId="0" applyFont="1" applyFill="1" applyBorder="1" applyAlignment="1">
      <alignment horizontal="left" vertical="top" wrapText="1"/>
    </xf>
    <xf numFmtId="0" fontId="12" fillId="2" borderId="22" xfId="0" applyFont="1" applyFill="1" applyBorder="1" applyAlignment="1">
      <alignment horizontal="left" vertical="top" wrapText="1"/>
    </xf>
    <xf numFmtId="49" fontId="8" fillId="4" borderId="17" xfId="0" applyNumberFormat="1" applyFont="1" applyFill="1" applyBorder="1" applyAlignment="1" applyProtection="1">
      <alignment horizontal="left" vertical="center"/>
      <protection locked="0"/>
    </xf>
    <xf numFmtId="49" fontId="8" fillId="4" borderId="14" xfId="0" applyNumberFormat="1" applyFont="1" applyFill="1" applyBorder="1" applyAlignment="1" applyProtection="1">
      <alignment horizontal="left" vertical="center"/>
      <protection locked="0"/>
    </xf>
    <xf numFmtId="49" fontId="8" fillId="4" borderId="18" xfId="0" applyNumberFormat="1" applyFont="1" applyFill="1" applyBorder="1" applyAlignment="1" applyProtection="1">
      <alignment horizontal="left" vertical="center"/>
      <protection locked="0"/>
    </xf>
    <xf numFmtId="49" fontId="8" fillId="4" borderId="21" xfId="0" applyNumberFormat="1" applyFont="1" applyFill="1" applyBorder="1" applyAlignment="1" applyProtection="1">
      <alignment horizontal="left" vertical="center"/>
      <protection locked="0"/>
    </xf>
    <xf numFmtId="49" fontId="8" fillId="4" borderId="22" xfId="0" applyNumberFormat="1" applyFont="1" applyFill="1" applyBorder="1" applyAlignment="1" applyProtection="1">
      <alignment horizontal="left" vertical="center"/>
      <protection locked="0"/>
    </xf>
    <xf numFmtId="49" fontId="8" fillId="4" borderId="23" xfId="0" applyNumberFormat="1" applyFont="1" applyFill="1" applyBorder="1" applyAlignment="1" applyProtection="1">
      <alignment horizontal="left" vertical="center"/>
      <protection locked="0"/>
    </xf>
    <xf numFmtId="0" fontId="8" fillId="2" borderId="57" xfId="0" applyFont="1" applyFill="1" applyBorder="1" applyAlignment="1">
      <alignment horizontal="right" vertical="top" wrapText="1" indent="1"/>
    </xf>
    <xf numFmtId="0" fontId="8" fillId="2" borderId="58" xfId="0" applyFont="1" applyFill="1" applyBorder="1" applyAlignment="1">
      <alignment horizontal="right" vertical="top" wrapText="1" indent="1"/>
    </xf>
    <xf numFmtId="0" fontId="8" fillId="2" borderId="59" xfId="0" applyFont="1" applyFill="1" applyBorder="1" applyAlignment="1">
      <alignment horizontal="right" vertical="top" wrapText="1" indent="1"/>
    </xf>
    <xf numFmtId="0" fontId="8" fillId="2" borderId="35" xfId="0" applyFont="1" applyFill="1" applyBorder="1" applyAlignment="1">
      <alignment horizontal="right" vertical="top" wrapText="1" indent="1"/>
    </xf>
    <xf numFmtId="0" fontId="8" fillId="2" borderId="13" xfId="0" applyFont="1" applyFill="1" applyBorder="1" applyAlignment="1">
      <alignment horizontal="right" vertical="top" wrapText="1" indent="1"/>
    </xf>
    <xf numFmtId="0" fontId="8" fillId="2" borderId="37" xfId="0" applyFont="1" applyFill="1" applyBorder="1" applyAlignment="1">
      <alignment horizontal="right" vertical="top" wrapText="1" indent="1"/>
    </xf>
    <xf numFmtId="0" fontId="8" fillId="2" borderId="60" xfId="0" applyFont="1" applyFill="1" applyBorder="1" applyAlignment="1">
      <alignment horizontal="right" vertical="top" wrapText="1" indent="1"/>
    </xf>
    <xf numFmtId="0" fontId="8" fillId="2" borderId="61" xfId="0" applyFont="1" applyFill="1" applyBorder="1" applyAlignment="1">
      <alignment horizontal="right" vertical="top" wrapText="1" indent="1"/>
    </xf>
    <xf numFmtId="0" fontId="8" fillId="2" borderId="62" xfId="0" applyFont="1" applyFill="1" applyBorder="1" applyAlignment="1">
      <alignment horizontal="right" vertical="top" wrapText="1" indent="1"/>
    </xf>
    <xf numFmtId="0" fontId="8" fillId="2" borderId="63" xfId="0" applyFont="1" applyFill="1" applyBorder="1" applyAlignment="1">
      <alignment horizontal="left" vertical="center" wrapText="1"/>
    </xf>
    <xf numFmtId="0" fontId="8" fillId="2" borderId="64"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65" xfId="0" applyFont="1" applyFill="1" applyBorder="1" applyAlignment="1">
      <alignment horizontal="left" vertical="center" wrapText="1"/>
    </xf>
    <xf numFmtId="0" fontId="8" fillId="2" borderId="66"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9" fillId="2" borderId="33" xfId="0" applyFont="1" applyFill="1" applyBorder="1" applyAlignment="1">
      <alignment horizontal="center" vertical="center"/>
    </xf>
    <xf numFmtId="0" fontId="9" fillId="2" borderId="26" xfId="0" applyFont="1" applyFill="1" applyBorder="1" applyAlignment="1">
      <alignment horizontal="center" vertical="center"/>
    </xf>
    <xf numFmtId="0" fontId="11" fillId="4" borderId="17" xfId="1" applyNumberFormat="1" applyFont="1" applyFill="1" applyBorder="1" applyAlignment="1" applyProtection="1">
      <alignment horizontal="left" vertical="center" wrapText="1"/>
      <protection locked="0"/>
    </xf>
    <xf numFmtId="0" fontId="11" fillId="4" borderId="14" xfId="1" applyNumberFormat="1" applyFont="1" applyFill="1" applyBorder="1" applyAlignment="1" applyProtection="1">
      <alignment horizontal="left" vertical="center" wrapText="1"/>
      <protection locked="0"/>
    </xf>
    <xf numFmtId="0" fontId="11" fillId="4" borderId="18" xfId="1" applyNumberFormat="1" applyFont="1" applyFill="1" applyBorder="1" applyAlignment="1" applyProtection="1">
      <alignment horizontal="left" vertical="center" wrapText="1"/>
      <protection locked="0"/>
    </xf>
    <xf numFmtId="0" fontId="11" fillId="4" borderId="21" xfId="1" applyNumberFormat="1" applyFont="1" applyFill="1" applyBorder="1" applyAlignment="1" applyProtection="1">
      <alignment horizontal="left" vertical="center" wrapText="1"/>
      <protection locked="0"/>
    </xf>
    <xf numFmtId="0" fontId="11" fillId="4" borderId="22" xfId="1" applyNumberFormat="1" applyFont="1" applyFill="1" applyBorder="1" applyAlignment="1" applyProtection="1">
      <alignment horizontal="left" vertical="center" wrapText="1"/>
      <protection locked="0"/>
    </xf>
    <xf numFmtId="0" fontId="11" fillId="4" borderId="23" xfId="1" applyNumberFormat="1" applyFont="1" applyFill="1" applyBorder="1" applyAlignment="1" applyProtection="1">
      <alignment horizontal="left" vertical="center" wrapText="1"/>
      <protection locked="0"/>
    </xf>
    <xf numFmtId="0" fontId="12" fillId="7" borderId="13" xfId="0" applyFont="1" applyFill="1" applyBorder="1" applyAlignment="1">
      <alignment horizontal="center" vertical="top"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6"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6" xfId="0" applyFont="1" applyFill="1" applyBorder="1" applyAlignment="1">
      <alignment horizontal="right" vertical="top" wrapText="1" indent="1"/>
    </xf>
    <xf numFmtId="0" fontId="9" fillId="0" borderId="19"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0" fillId="0" borderId="13" xfId="0" applyBorder="1" applyAlignment="1">
      <alignment horizontal="center" vertical="center" wrapText="1"/>
    </xf>
    <xf numFmtId="165" fontId="11" fillId="4" borderId="13" xfId="2" applyNumberFormat="1" applyFont="1" applyFill="1" applyBorder="1" applyAlignment="1" applyProtection="1">
      <alignment horizontal="center" vertical="center"/>
      <protection locked="0"/>
    </xf>
    <xf numFmtId="165" fontId="11" fillId="0" borderId="19" xfId="2" applyNumberFormat="1" applyFont="1" applyFill="1" applyBorder="1" applyAlignment="1" applyProtection="1">
      <alignment vertical="center"/>
    </xf>
    <xf numFmtId="165" fontId="11" fillId="0" borderId="0" xfId="2" applyNumberFormat="1" applyFont="1" applyFill="1" applyBorder="1" applyAlignment="1" applyProtection="1">
      <alignment vertical="center"/>
    </xf>
    <xf numFmtId="0" fontId="8" fillId="2" borderId="29" xfId="0" applyFont="1" applyFill="1" applyBorder="1" applyAlignment="1">
      <alignment horizontal="left" vertical="center" wrapText="1" indent="1"/>
    </xf>
    <xf numFmtId="0" fontId="8" fillId="2" borderId="39" xfId="0" applyFont="1" applyFill="1" applyBorder="1" applyAlignment="1">
      <alignment horizontal="left" vertical="center" wrapText="1" indent="1"/>
    </xf>
    <xf numFmtId="0" fontId="8" fillId="2" borderId="30" xfId="0" applyFont="1" applyFill="1" applyBorder="1" applyAlignment="1">
      <alignment horizontal="left" vertical="center" wrapText="1" indent="1"/>
    </xf>
    <xf numFmtId="165" fontId="11" fillId="5" borderId="15" xfId="2" applyNumberFormat="1" applyFont="1" applyFill="1" applyBorder="1" applyAlignment="1" applyProtection="1">
      <alignment vertical="center"/>
    </xf>
    <xf numFmtId="165" fontId="11" fillId="5" borderId="40" xfId="2" applyNumberFormat="1" applyFont="1" applyFill="1" applyBorder="1" applyAlignment="1" applyProtection="1">
      <alignment vertical="center"/>
    </xf>
    <xf numFmtId="165" fontId="11" fillId="5" borderId="16" xfId="2" applyNumberFormat="1" applyFont="1" applyFill="1" applyBorder="1" applyAlignment="1" applyProtection="1">
      <alignment vertical="center"/>
    </xf>
    <xf numFmtId="1" fontId="9" fillId="0" borderId="19" xfId="0" applyNumberFormat="1" applyFont="1" applyFill="1" applyBorder="1" applyAlignment="1">
      <alignment horizontal="center" vertical="center" wrapText="1"/>
    </xf>
    <xf numFmtId="1" fontId="9" fillId="0" borderId="0" xfId="0" applyNumberFormat="1" applyFont="1" applyFill="1" applyBorder="1" applyAlignment="1">
      <alignment horizontal="center" vertical="center" wrapText="1"/>
    </xf>
    <xf numFmtId="1" fontId="11" fillId="5" borderId="17" xfId="1" applyNumberFormat="1" applyFont="1" applyFill="1" applyBorder="1" applyAlignment="1" applyProtection="1">
      <alignment horizontal="left" vertical="center" wrapText="1" indent="1"/>
    </xf>
    <xf numFmtId="1" fontId="11" fillId="5" borderId="14" xfId="1" applyNumberFormat="1" applyFont="1" applyFill="1" applyBorder="1" applyAlignment="1" applyProtection="1">
      <alignment horizontal="left" vertical="center" wrapText="1" indent="1"/>
    </xf>
    <xf numFmtId="1" fontId="11" fillId="5" borderId="18" xfId="1" applyNumberFormat="1" applyFont="1" applyFill="1" applyBorder="1" applyAlignment="1" applyProtection="1">
      <alignment horizontal="left" vertical="center" wrapText="1" indent="1"/>
    </xf>
    <xf numFmtId="1" fontId="11" fillId="5" borderId="21" xfId="1" applyNumberFormat="1" applyFont="1" applyFill="1" applyBorder="1" applyAlignment="1" applyProtection="1">
      <alignment horizontal="left" vertical="center" wrapText="1" indent="1"/>
    </xf>
    <xf numFmtId="1" fontId="11" fillId="5" borderId="22" xfId="1" applyNumberFormat="1" applyFont="1" applyFill="1" applyBorder="1" applyAlignment="1" applyProtection="1">
      <alignment horizontal="left" vertical="center" wrapText="1" indent="1"/>
    </xf>
    <xf numFmtId="1" fontId="11" fillId="5" borderId="23" xfId="1" applyNumberFormat="1" applyFont="1" applyFill="1" applyBorder="1" applyAlignment="1" applyProtection="1">
      <alignment horizontal="left" vertical="center" wrapText="1" indent="1"/>
    </xf>
    <xf numFmtId="0" fontId="10" fillId="4" borderId="0" xfId="0" applyFont="1" applyFill="1" applyAlignment="1" applyProtection="1">
      <alignment horizontal="left" vertical="top" wrapText="1"/>
      <protection locked="0"/>
    </xf>
    <xf numFmtId="166" fontId="25" fillId="2" borderId="10" xfId="0" applyNumberFormat="1" applyFont="1" applyFill="1" applyBorder="1" applyAlignment="1">
      <alignment horizontal="center"/>
    </xf>
  </cellXfs>
  <cellStyles count="3">
    <cellStyle name="Comma" xfId="2" builtinId="3"/>
    <cellStyle name="Comma 15 10" xfId="1" xr:uid="{144EF839-2C7D-414D-AA0E-B046310C202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393700</xdr:colOff>
      <xdr:row>0</xdr:row>
      <xdr:rowOff>0</xdr:rowOff>
    </xdr:from>
    <xdr:to>
      <xdr:col>12</xdr:col>
      <xdr:colOff>3175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6256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BF20F3B-C0DE-4798-8E9E-DA079A62B6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035EDC1B-996A-4498-B79A-48A022CB1E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5F63E68-B45C-4424-B4DC-B98C0ADAAD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9060" y="1097280"/>
          <a:ext cx="0" cy="1828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A062FDF6-87EC-4D07-87DB-9BD59FB36A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C2BC3FB-499F-4F9D-9443-B08F5D5FC8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0FFAEA6-C988-4228-A977-19B124E98C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9060" y="1097280"/>
          <a:ext cx="0" cy="18288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32"/>
  <sheetViews>
    <sheetView showGridLines="0" zoomScaleNormal="100" workbookViewId="0">
      <selection activeCell="C10" sqref="C10"/>
    </sheetView>
  </sheetViews>
  <sheetFormatPr defaultColWidth="9.1796875" defaultRowHeight="14" x14ac:dyDescent="0.35"/>
  <cols>
    <col min="1" max="1" width="24.453125" style="57" bestFit="1" customWidth="1"/>
    <col min="2" max="2" width="20.54296875" style="58" bestFit="1" customWidth="1"/>
    <col min="3" max="3" width="22.1796875" style="58" bestFit="1" customWidth="1"/>
    <col min="4" max="4" width="12.453125" style="58" bestFit="1" customWidth="1"/>
    <col min="5" max="16384" width="9.1796875" style="58"/>
  </cols>
  <sheetData>
    <row r="1" spans="1:6" s="79" customFormat="1" x14ac:dyDescent="0.35">
      <c r="A1" s="79" t="s">
        <v>144</v>
      </c>
      <c r="B1" s="79" t="s">
        <v>61</v>
      </c>
      <c r="C1" s="79" t="s">
        <v>62</v>
      </c>
      <c r="F1" s="79" t="s">
        <v>63</v>
      </c>
    </row>
    <row r="2" spans="1:6" x14ac:dyDescent="0.35">
      <c r="A2" s="57" t="s">
        <v>64</v>
      </c>
      <c r="B2" s="58" t="s">
        <v>344</v>
      </c>
      <c r="C2" s="58" t="str">
        <f>B2</f>
        <v>GC-2026-001</v>
      </c>
      <c r="F2" s="58" t="s">
        <v>165</v>
      </c>
    </row>
    <row r="3" spans="1:6" x14ac:dyDescent="0.35">
      <c r="A3" s="57" t="s">
        <v>65</v>
      </c>
      <c r="B3" s="56" t="s">
        <v>349</v>
      </c>
      <c r="C3" s="56" t="s">
        <v>350</v>
      </c>
      <c r="F3" s="58" t="s">
        <v>163</v>
      </c>
    </row>
    <row r="4" spans="1:6" x14ac:dyDescent="0.35">
      <c r="A4" s="57" t="s">
        <v>131</v>
      </c>
      <c r="B4" s="58" t="s">
        <v>272</v>
      </c>
      <c r="C4" s="58" t="s">
        <v>273</v>
      </c>
      <c r="F4" s="58" t="s">
        <v>164</v>
      </c>
    </row>
    <row r="5" spans="1:6" ht="28" x14ac:dyDescent="0.35">
      <c r="A5" s="77" t="s">
        <v>205</v>
      </c>
      <c r="B5" s="58" t="s">
        <v>292</v>
      </c>
      <c r="C5" s="58" t="s">
        <v>293</v>
      </c>
      <c r="D5" s="81" t="s">
        <v>294</v>
      </c>
    </row>
    <row r="6" spans="1:6" x14ac:dyDescent="0.35">
      <c r="A6" s="59" t="s">
        <v>184</v>
      </c>
      <c r="B6" s="60">
        <v>2023</v>
      </c>
      <c r="C6" s="60">
        <f>B6</f>
        <v>2023</v>
      </c>
      <c r="F6" s="80" t="s">
        <v>211</v>
      </c>
    </row>
    <row r="7" spans="1:6" x14ac:dyDescent="0.35">
      <c r="A7" s="59" t="s">
        <v>185</v>
      </c>
      <c r="B7" s="150" t="s">
        <v>303</v>
      </c>
      <c r="C7" s="151" t="s">
        <v>304</v>
      </c>
      <c r="F7" s="58" t="s">
        <v>274</v>
      </c>
    </row>
    <row r="8" spans="1:6" x14ac:dyDescent="0.35">
      <c r="A8" s="59" t="s">
        <v>186</v>
      </c>
      <c r="B8" s="60">
        <v>2025</v>
      </c>
      <c r="C8" s="60">
        <f>B8</f>
        <v>2025</v>
      </c>
      <c r="F8" s="58" t="s">
        <v>275</v>
      </c>
    </row>
    <row r="9" spans="1:6" x14ac:dyDescent="0.35">
      <c r="A9" s="57" t="s">
        <v>176</v>
      </c>
      <c r="B9" s="56" t="s">
        <v>295</v>
      </c>
      <c r="C9" s="56" t="s">
        <v>296</v>
      </c>
      <c r="F9" s="81" t="s">
        <v>212</v>
      </c>
    </row>
    <row r="10" spans="1:6" x14ac:dyDescent="0.35">
      <c r="A10" s="57" t="s">
        <v>177</v>
      </c>
      <c r="B10" s="56" t="s">
        <v>297</v>
      </c>
      <c r="C10" s="56" t="s">
        <v>298</v>
      </c>
    </row>
    <row r="11" spans="1:6" x14ac:dyDescent="0.35">
      <c r="A11" s="57" t="s">
        <v>66</v>
      </c>
      <c r="B11" s="157" t="s">
        <v>407</v>
      </c>
      <c r="C11" s="158" t="s">
        <v>408</v>
      </c>
    </row>
    <row r="12" spans="1:6" x14ac:dyDescent="0.35">
      <c r="B12" s="155"/>
      <c r="C12" s="155"/>
    </row>
    <row r="13" spans="1:6" x14ac:dyDescent="0.35">
      <c r="A13" s="57" t="s">
        <v>206</v>
      </c>
      <c r="B13" s="58" t="s">
        <v>345</v>
      </c>
      <c r="C13" s="58" t="s">
        <v>346</v>
      </c>
      <c r="D13" s="58" t="s">
        <v>345</v>
      </c>
    </row>
    <row r="14" spans="1:6" x14ac:dyDescent="0.35">
      <c r="A14" s="57" t="s">
        <v>207</v>
      </c>
      <c r="B14" s="58" t="s">
        <v>345</v>
      </c>
      <c r="C14" s="58" t="s">
        <v>346</v>
      </c>
      <c r="D14" s="58" t="s">
        <v>345</v>
      </c>
    </row>
    <row r="16" spans="1:6" ht="409.5" x14ac:dyDescent="0.35">
      <c r="A16" s="57" t="s">
        <v>69</v>
      </c>
      <c r="B16" s="160" t="s">
        <v>377</v>
      </c>
      <c r="C16" s="160" t="s">
        <v>378</v>
      </c>
    </row>
    <row r="17" spans="1:4" x14ac:dyDescent="0.35">
      <c r="A17" s="78" t="s">
        <v>208</v>
      </c>
      <c r="B17" s="129" t="s">
        <v>277</v>
      </c>
      <c r="C17" s="129" t="s">
        <v>278</v>
      </c>
    </row>
    <row r="19" spans="1:4" x14ac:dyDescent="0.35">
      <c r="A19" s="57" t="s">
        <v>70</v>
      </c>
      <c r="B19" s="159" t="s">
        <v>183</v>
      </c>
      <c r="C19" s="159" t="s">
        <v>310</v>
      </c>
    </row>
    <row r="20" spans="1:4" x14ac:dyDescent="0.35">
      <c r="A20" s="57" t="s">
        <v>71</v>
      </c>
      <c r="B20" s="160"/>
      <c r="C20" s="155"/>
    </row>
    <row r="21" spans="1:4" x14ac:dyDescent="0.35">
      <c r="A21" s="57" t="s">
        <v>72</v>
      </c>
      <c r="B21" s="159" t="s">
        <v>182</v>
      </c>
      <c r="C21" s="155"/>
    </row>
    <row r="23" spans="1:4" x14ac:dyDescent="0.35">
      <c r="A23" s="57" t="s">
        <v>209</v>
      </c>
      <c r="B23" s="56" t="s">
        <v>351</v>
      </c>
      <c r="C23" s="56" t="s">
        <v>381</v>
      </c>
    </row>
    <row r="24" spans="1:4" x14ac:dyDescent="0.35">
      <c r="A24" s="57" t="s">
        <v>210</v>
      </c>
      <c r="B24" s="56" t="s">
        <v>406</v>
      </c>
      <c r="C24" s="56" t="s">
        <v>382</v>
      </c>
    </row>
    <row r="25" spans="1:4" x14ac:dyDescent="0.35">
      <c r="A25" s="57" t="s">
        <v>209</v>
      </c>
      <c r="B25" s="56" t="s">
        <v>353</v>
      </c>
      <c r="C25" s="56" t="s">
        <v>355</v>
      </c>
    </row>
    <row r="26" spans="1:4" x14ac:dyDescent="0.35">
      <c r="A26" s="57" t="s">
        <v>210</v>
      </c>
      <c r="B26" s="56" t="s">
        <v>354</v>
      </c>
      <c r="C26" s="56" t="s">
        <v>356</v>
      </c>
    </row>
    <row r="27" spans="1:4" x14ac:dyDescent="0.35">
      <c r="A27" s="57" t="s">
        <v>209</v>
      </c>
      <c r="B27" s="56" t="s">
        <v>371</v>
      </c>
      <c r="C27" s="56" t="s">
        <v>389</v>
      </c>
    </row>
    <row r="28" spans="1:4" x14ac:dyDescent="0.35">
      <c r="A28" s="57" t="s">
        <v>210</v>
      </c>
      <c r="B28" s="56" t="s">
        <v>372</v>
      </c>
      <c r="C28" s="56" t="s">
        <v>390</v>
      </c>
    </row>
    <row r="29" spans="1:4" x14ac:dyDescent="0.35">
      <c r="A29" s="57" t="s">
        <v>254</v>
      </c>
      <c r="B29" s="58" t="s">
        <v>250</v>
      </c>
      <c r="C29" s="58" t="s">
        <v>251</v>
      </c>
      <c r="D29" s="57" t="str">
        <f>IF(Intro!$G$20="English",B29,C29)</f>
        <v>Yes</v>
      </c>
    </row>
    <row r="30" spans="1:4" x14ac:dyDescent="0.35">
      <c r="B30" s="58" t="s">
        <v>252</v>
      </c>
      <c r="C30" s="58" t="s">
        <v>253</v>
      </c>
      <c r="D30" s="57" t="str">
        <f>IF(Intro!$G$20="English",B30,C30)</f>
        <v>No</v>
      </c>
    </row>
    <row r="32" spans="1:4" x14ac:dyDescent="0.35">
      <c r="A32" s="57" t="s">
        <v>357</v>
      </c>
      <c r="B32" s="58" t="s">
        <v>358</v>
      </c>
      <c r="C32" s="58" t="s">
        <v>358</v>
      </c>
    </row>
  </sheetData>
  <sheetProtection algorithmName="SHA-512" hashValue="0Ww8PT9pK0hTSvqlW2KJjfrmd80IeraI9TKJOBuc77888ZvWLu9GslV1ac5PN1pZduKgmLwvDh+4Dg/g2ZbCGg==" saltValue="gJbdcGzLlEWPaljacgx4tA==" spinCount="100000" sheet="1" objects="1" scenarios="1" selectLockedCells="1"/>
  <phoneticPr fontId="15" type="noConversion"/>
  <dataValidations count="2">
    <dataValidation type="list" allowBlank="1" showInputMessage="1" showErrorMessage="1" sqref="B4" xr:uid="{730A2B6D-58D9-4A0D-9CD9-EAD1132182DC}">
      <formula1>"dumping, dumping and the subsidizing"</formula1>
    </dataValidation>
    <dataValidation type="list" allowBlank="1" showInputMessage="1" showErrorMessage="1" sqref="C4" xr:uid="{56765194-0790-4D91-8CAB-BCCC28585F62}">
      <formula1>"le dumping, le dumping et le subventionnement"</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7C2E4-5A41-4AC6-91AD-C9C5CD6BDE38}">
  <sheetPr>
    <tabColor rgb="FFFF0000"/>
  </sheetPr>
  <dimension ref="A3:L18"/>
  <sheetViews>
    <sheetView workbookViewId="0">
      <selection activeCell="D22" sqref="D22"/>
    </sheetView>
  </sheetViews>
  <sheetFormatPr defaultRowHeight="14.5" x14ac:dyDescent="0.35"/>
  <cols>
    <col min="1" max="1" width="27.81640625" customWidth="1"/>
    <col min="2" max="2" width="36.1796875" bestFit="1" customWidth="1"/>
    <col min="3" max="3" width="27" customWidth="1"/>
    <col min="4" max="4" width="26.81640625" bestFit="1" customWidth="1"/>
    <col min="5" max="5" width="15.26953125" customWidth="1"/>
    <col min="6" max="6" width="17" customWidth="1"/>
    <col min="7" max="7" width="22.7265625" customWidth="1"/>
    <col min="8" max="8" width="27.1796875" bestFit="1" customWidth="1"/>
    <col min="9" max="11" width="8.81640625" customWidth="1"/>
  </cols>
  <sheetData>
    <row r="3" spans="1:12" x14ac:dyDescent="0.35">
      <c r="K3" s="12"/>
    </row>
    <row r="4" spans="1:12" x14ac:dyDescent="0.35">
      <c r="A4" s="185" t="s">
        <v>312</v>
      </c>
      <c r="B4" s="166" t="s">
        <v>313</v>
      </c>
      <c r="C4" s="166" t="s">
        <v>314</v>
      </c>
      <c r="D4" s="167" t="s">
        <v>315</v>
      </c>
      <c r="E4" s="167" t="s">
        <v>316</v>
      </c>
      <c r="F4" s="167" t="s">
        <v>317</v>
      </c>
      <c r="G4" s="168" t="s">
        <v>318</v>
      </c>
      <c r="H4" s="169" t="s">
        <v>319</v>
      </c>
      <c r="I4" s="170">
        <v>2023</v>
      </c>
      <c r="J4" s="170">
        <v>2024</v>
      </c>
      <c r="K4" s="181">
        <v>2025</v>
      </c>
      <c r="L4" s="179"/>
    </row>
    <row r="5" spans="1:12" x14ac:dyDescent="0.35">
      <c r="A5" s="186">
        <f>Intro!E123</f>
        <v>0</v>
      </c>
      <c r="B5" s="187" t="s">
        <v>320</v>
      </c>
      <c r="C5" s="187" t="s">
        <v>60</v>
      </c>
      <c r="D5" s="188" t="s">
        <v>321</v>
      </c>
      <c r="E5" s="188" t="s">
        <v>321</v>
      </c>
      <c r="F5" s="188"/>
      <c r="G5" s="189" t="s">
        <v>321</v>
      </c>
      <c r="H5" s="190" t="s">
        <v>396</v>
      </c>
      <c r="I5" s="171" t="str">
        <f>Confirm!E$35</f>
        <v>-</v>
      </c>
      <c r="J5" s="172" t="str">
        <f>Confirm!F$35</f>
        <v>-</v>
      </c>
      <c r="K5" s="173" t="str">
        <f>Confirm!G$35</f>
        <v>-</v>
      </c>
      <c r="L5" s="180"/>
    </row>
    <row r="6" spans="1:12" x14ac:dyDescent="0.35">
      <c r="A6" s="191">
        <f>A5</f>
        <v>0</v>
      </c>
      <c r="B6" s="192" t="s">
        <v>320</v>
      </c>
      <c r="C6" s="192" t="s">
        <v>322</v>
      </c>
      <c r="D6" s="193" t="s">
        <v>321</v>
      </c>
      <c r="E6" s="193" t="s">
        <v>321</v>
      </c>
      <c r="F6" s="193"/>
      <c r="G6" s="194" t="s">
        <v>321</v>
      </c>
      <c r="H6" s="195" t="s">
        <v>396</v>
      </c>
      <c r="I6" s="174" t="str">
        <f>Confirm!E$36</f>
        <v>-</v>
      </c>
      <c r="J6" s="175" t="str">
        <f>Confirm!F$36</f>
        <v>-</v>
      </c>
      <c r="K6" s="176" t="str">
        <f>Confirm!G$36</f>
        <v>-</v>
      </c>
      <c r="L6" s="178"/>
    </row>
    <row r="7" spans="1:12" x14ac:dyDescent="0.35">
      <c r="A7" s="196">
        <f>A6</f>
        <v>0</v>
      </c>
      <c r="B7" s="197" t="s">
        <v>320</v>
      </c>
      <c r="C7" s="197" t="s">
        <v>323</v>
      </c>
      <c r="D7" s="198" t="s">
        <v>173</v>
      </c>
      <c r="E7" s="198" t="s">
        <v>321</v>
      </c>
      <c r="F7" s="198"/>
      <c r="G7" s="199" t="s">
        <v>321</v>
      </c>
      <c r="H7" s="200" t="s">
        <v>396</v>
      </c>
      <c r="I7" s="174" t="str">
        <f>Confirm!E$37</f>
        <v>-</v>
      </c>
      <c r="J7" s="175" t="str">
        <f>Confirm!F$37</f>
        <v>-</v>
      </c>
      <c r="K7" s="176" t="str">
        <f>Confirm!G$37</f>
        <v>-</v>
      </c>
      <c r="L7" s="178"/>
    </row>
    <row r="8" spans="1:12" x14ac:dyDescent="0.35">
      <c r="A8" s="191">
        <f>A7</f>
        <v>0</v>
      </c>
      <c r="B8" s="192" t="s">
        <v>320</v>
      </c>
      <c r="C8" s="192" t="s">
        <v>323</v>
      </c>
      <c r="D8" s="193" t="s">
        <v>174</v>
      </c>
      <c r="E8" s="193" t="s">
        <v>321</v>
      </c>
      <c r="F8" s="193"/>
      <c r="G8" s="194" t="s">
        <v>321</v>
      </c>
      <c r="H8" s="195" t="s">
        <v>396</v>
      </c>
      <c r="I8" s="174" t="str">
        <f>Confirm!E$38</f>
        <v>-</v>
      </c>
      <c r="J8" s="175" t="str">
        <f>Confirm!F$38</f>
        <v>-</v>
      </c>
      <c r="K8" s="176" t="str">
        <f>Confirm!G$38</f>
        <v>-</v>
      </c>
      <c r="L8" s="178"/>
    </row>
    <row r="9" spans="1:12" x14ac:dyDescent="0.35">
      <c r="A9" s="196">
        <f>A8</f>
        <v>0</v>
      </c>
      <c r="B9" s="197" t="s">
        <v>320</v>
      </c>
      <c r="C9" s="197" t="s">
        <v>323</v>
      </c>
      <c r="D9" s="198" t="s">
        <v>324</v>
      </c>
      <c r="E9" s="198" t="s">
        <v>321</v>
      </c>
      <c r="F9" s="198"/>
      <c r="G9" s="199" t="s">
        <v>321</v>
      </c>
      <c r="H9" s="200" t="s">
        <v>396</v>
      </c>
      <c r="I9" s="174" t="str">
        <f>Confirm!E$39</f>
        <v>-</v>
      </c>
      <c r="J9" s="177" t="str">
        <f>Confirm!F$39</f>
        <v>-</v>
      </c>
      <c r="K9" s="176" t="str">
        <f>Confirm!G$39</f>
        <v>-</v>
      </c>
      <c r="L9" s="178"/>
    </row>
    <row r="10" spans="1:12" ht="15" thickBot="1" x14ac:dyDescent="0.4">
      <c r="A10" s="201">
        <f>A9</f>
        <v>0</v>
      </c>
      <c r="B10" s="202" t="s">
        <v>320</v>
      </c>
      <c r="C10" s="202" t="s">
        <v>323</v>
      </c>
      <c r="D10" s="203" t="s">
        <v>137</v>
      </c>
      <c r="E10" s="203" t="s">
        <v>321</v>
      </c>
      <c r="F10" s="204" t="str">
        <f>Confirm!E41</f>
        <v>-</v>
      </c>
      <c r="G10" s="205" t="s">
        <v>321</v>
      </c>
      <c r="H10" s="206" t="s">
        <v>396</v>
      </c>
      <c r="I10" s="182" t="str">
        <f>Confirm!E$40</f>
        <v>-</v>
      </c>
      <c r="J10" s="183" t="str">
        <f>Confirm!F$40</f>
        <v>-</v>
      </c>
      <c r="K10" s="184" t="str">
        <f>Confirm!G$40</f>
        <v>-</v>
      </c>
      <c r="L10" s="178"/>
    </row>
    <row r="12" spans="1:12" x14ac:dyDescent="0.35">
      <c r="A12" s="185" t="s">
        <v>312</v>
      </c>
      <c r="B12" s="166" t="s">
        <v>313</v>
      </c>
      <c r="C12" s="166" t="s">
        <v>314</v>
      </c>
      <c r="D12" s="167" t="s">
        <v>315</v>
      </c>
      <c r="E12" s="167" t="s">
        <v>316</v>
      </c>
      <c r="F12" s="167" t="s">
        <v>317</v>
      </c>
      <c r="G12" s="168" t="s">
        <v>318</v>
      </c>
      <c r="H12" s="169" t="s">
        <v>319</v>
      </c>
      <c r="I12" s="170">
        <v>2023</v>
      </c>
      <c r="J12" s="170">
        <v>2024</v>
      </c>
      <c r="K12" s="181">
        <v>2025</v>
      </c>
    </row>
    <row r="13" spans="1:12" x14ac:dyDescent="0.35">
      <c r="A13" s="186">
        <f>Intro!E131</f>
        <v>0</v>
      </c>
      <c r="B13" s="187" t="s">
        <v>320</v>
      </c>
      <c r="C13" s="187" t="s">
        <v>60</v>
      </c>
      <c r="D13" s="188" t="s">
        <v>321</v>
      </c>
      <c r="E13" s="188" t="s">
        <v>321</v>
      </c>
      <c r="F13" s="188"/>
      <c r="G13" s="189" t="s">
        <v>321</v>
      </c>
      <c r="H13" s="190" t="s">
        <v>397</v>
      </c>
      <c r="I13" s="171" t="str">
        <f>Confirm!E46</f>
        <v>-</v>
      </c>
      <c r="J13" s="172" t="str">
        <f>Confirm!F46</f>
        <v>-</v>
      </c>
      <c r="K13" s="173" t="str">
        <f>Confirm!G46</f>
        <v>-</v>
      </c>
    </row>
    <row r="14" spans="1:12" x14ac:dyDescent="0.35">
      <c r="A14" s="191">
        <f>A13</f>
        <v>0</v>
      </c>
      <c r="B14" s="192" t="s">
        <v>320</v>
      </c>
      <c r="C14" s="192" t="s">
        <v>322</v>
      </c>
      <c r="D14" s="193" t="s">
        <v>321</v>
      </c>
      <c r="E14" s="193" t="s">
        <v>321</v>
      </c>
      <c r="F14" s="193"/>
      <c r="G14" s="194" t="s">
        <v>321</v>
      </c>
      <c r="H14" s="195" t="s">
        <v>397</v>
      </c>
      <c r="I14" s="174" t="str">
        <f>Confirm!E47</f>
        <v>-</v>
      </c>
      <c r="J14" s="175" t="str">
        <f>Confirm!F47</f>
        <v>-</v>
      </c>
      <c r="K14" s="176" t="str">
        <f>Confirm!G47</f>
        <v>-</v>
      </c>
    </row>
    <row r="15" spans="1:12" x14ac:dyDescent="0.35">
      <c r="A15" s="196">
        <f>A14</f>
        <v>0</v>
      </c>
      <c r="B15" s="197" t="s">
        <v>320</v>
      </c>
      <c r="C15" s="197" t="s">
        <v>323</v>
      </c>
      <c r="D15" s="198" t="s">
        <v>173</v>
      </c>
      <c r="E15" s="198" t="s">
        <v>321</v>
      </c>
      <c r="F15" s="198"/>
      <c r="G15" s="199" t="s">
        <v>321</v>
      </c>
      <c r="H15" s="200" t="s">
        <v>397</v>
      </c>
      <c r="I15" s="174" t="str">
        <f>Confirm!E48</f>
        <v>-</v>
      </c>
      <c r="J15" s="175" t="str">
        <f>Confirm!F48</f>
        <v>-</v>
      </c>
      <c r="K15" s="176" t="str">
        <f>Confirm!G48</f>
        <v>-</v>
      </c>
    </row>
    <row r="16" spans="1:12" x14ac:dyDescent="0.35">
      <c r="A16" s="191">
        <f>A15</f>
        <v>0</v>
      </c>
      <c r="B16" s="192" t="s">
        <v>320</v>
      </c>
      <c r="C16" s="192" t="s">
        <v>323</v>
      </c>
      <c r="D16" s="193" t="s">
        <v>174</v>
      </c>
      <c r="E16" s="193" t="s">
        <v>321</v>
      </c>
      <c r="F16" s="193"/>
      <c r="G16" s="194" t="s">
        <v>321</v>
      </c>
      <c r="H16" s="195" t="s">
        <v>397</v>
      </c>
      <c r="I16" s="174" t="str">
        <f>Confirm!E49</f>
        <v>-</v>
      </c>
      <c r="J16" s="175" t="str">
        <f>Confirm!F49</f>
        <v>-</v>
      </c>
      <c r="K16" s="176" t="str">
        <f>Confirm!G49</f>
        <v>-</v>
      </c>
    </row>
    <row r="17" spans="1:11" x14ac:dyDescent="0.35">
      <c r="A17" s="196">
        <f>A16</f>
        <v>0</v>
      </c>
      <c r="B17" s="197" t="s">
        <v>320</v>
      </c>
      <c r="C17" s="197" t="s">
        <v>323</v>
      </c>
      <c r="D17" s="198" t="s">
        <v>324</v>
      </c>
      <c r="E17" s="198" t="s">
        <v>321</v>
      </c>
      <c r="F17" s="198"/>
      <c r="G17" s="199" t="s">
        <v>321</v>
      </c>
      <c r="H17" s="200" t="s">
        <v>397</v>
      </c>
      <c r="I17" s="174" t="str">
        <f>Confirm!E50</f>
        <v>-</v>
      </c>
      <c r="J17" s="177" t="str">
        <f>Confirm!F50</f>
        <v>-</v>
      </c>
      <c r="K17" s="176" t="str">
        <f>Confirm!G50</f>
        <v>-</v>
      </c>
    </row>
    <row r="18" spans="1:11" ht="15" thickBot="1" x14ac:dyDescent="0.4">
      <c r="A18" s="201">
        <f>A17</f>
        <v>0</v>
      </c>
      <c r="B18" s="202" t="s">
        <v>320</v>
      </c>
      <c r="C18" s="202" t="s">
        <v>323</v>
      </c>
      <c r="D18" s="203" t="s">
        <v>137</v>
      </c>
      <c r="E18" s="203" t="s">
        <v>321</v>
      </c>
      <c r="F18" s="204" t="str">
        <f>Confirm!E52</f>
        <v>-</v>
      </c>
      <c r="G18" s="205" t="s">
        <v>321</v>
      </c>
      <c r="H18" s="206" t="s">
        <v>397</v>
      </c>
      <c r="I18" s="182" t="str">
        <f>Confirm!E51</f>
        <v>-</v>
      </c>
      <c r="J18" s="183" t="str">
        <f>Confirm!F51</f>
        <v>-</v>
      </c>
      <c r="K18" s="184" t="str">
        <f>Confirm!G51</f>
        <v>-</v>
      </c>
    </row>
  </sheetData>
  <sheetProtection algorithmName="SHA-512" hashValue="oOUFcYYsgiQvsyKO5bg2eI5UYQQjey8qAat6iHuD4LFilcm8R7PSefbad/EnM/3Z4nZv7tMRw3WKbhD53lFm2A==" saltValue="WGce38RbSe3of4H1JxdOhA=="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21910-C27E-4096-95EF-DA6737535330}">
  <sheetPr>
    <tabColor rgb="FFFF0000"/>
  </sheetPr>
  <dimension ref="A1:U28"/>
  <sheetViews>
    <sheetView workbookViewId="0">
      <selection activeCell="D22" sqref="D22"/>
    </sheetView>
  </sheetViews>
  <sheetFormatPr defaultRowHeight="14.5" x14ac:dyDescent="0.35"/>
  <cols>
    <col min="3" max="3" width="26" bestFit="1" customWidth="1"/>
    <col min="7" max="8" width="0" hidden="1" customWidth="1"/>
    <col min="9" max="9" width="2.7265625" customWidth="1"/>
    <col min="10" max="10" width="30.81640625" bestFit="1" customWidth="1"/>
  </cols>
  <sheetData>
    <row r="1" spans="1:21" ht="15" thickBot="1" x14ac:dyDescent="0.4">
      <c r="A1" s="207"/>
      <c r="B1" s="207"/>
      <c r="C1" s="208"/>
      <c r="D1" s="207"/>
      <c r="E1" s="207"/>
      <c r="F1" s="207"/>
      <c r="G1" s="207"/>
      <c r="H1" s="207"/>
      <c r="I1" s="207"/>
      <c r="J1" s="207"/>
      <c r="K1" s="207"/>
      <c r="L1" s="207"/>
      <c r="M1" s="207"/>
    </row>
    <row r="2" spans="1:21" x14ac:dyDescent="0.35">
      <c r="A2" s="207"/>
      <c r="B2" s="209"/>
      <c r="C2" s="210"/>
      <c r="D2" s="210"/>
      <c r="E2" s="210"/>
      <c r="F2" s="210"/>
      <c r="G2" s="210"/>
      <c r="H2" s="210"/>
      <c r="I2" s="210"/>
      <c r="J2" s="210"/>
      <c r="K2" s="211"/>
      <c r="L2" s="207"/>
      <c r="M2" s="207"/>
    </row>
    <row r="3" spans="1:21" x14ac:dyDescent="0.35">
      <c r="A3" s="207"/>
      <c r="B3" s="212"/>
      <c r="C3" s="213" t="s">
        <v>300</v>
      </c>
      <c r="D3" s="214"/>
      <c r="E3" s="214"/>
      <c r="F3" s="214"/>
      <c r="G3" s="214"/>
      <c r="H3" s="214"/>
      <c r="I3" s="214"/>
      <c r="J3" s="214"/>
      <c r="K3" s="215"/>
      <c r="L3" s="207"/>
      <c r="M3" s="207"/>
    </row>
    <row r="4" spans="1:21" x14ac:dyDescent="0.35">
      <c r="A4" s="207"/>
      <c r="B4" s="212"/>
      <c r="C4" s="216">
        <f>Intro!E123</f>
        <v>0</v>
      </c>
      <c r="D4" s="214"/>
      <c r="E4" s="214"/>
      <c r="F4" s="214"/>
      <c r="G4" s="214"/>
      <c r="H4" s="214"/>
      <c r="I4" s="214"/>
      <c r="J4" s="214"/>
      <c r="K4" s="215"/>
      <c r="L4" s="207"/>
      <c r="M4" s="207"/>
    </row>
    <row r="5" spans="1:21" x14ac:dyDescent="0.35">
      <c r="A5" s="207"/>
      <c r="B5" s="212"/>
      <c r="C5" s="217"/>
      <c r="D5" s="218"/>
      <c r="E5" s="218"/>
      <c r="F5" s="218"/>
      <c r="G5" s="495" t="s">
        <v>325</v>
      </c>
      <c r="H5" s="495"/>
      <c r="I5" s="219"/>
      <c r="J5" s="219"/>
      <c r="K5" s="215"/>
      <c r="L5" s="207"/>
      <c r="M5" s="207"/>
    </row>
    <row r="6" spans="1:21" x14ac:dyDescent="0.35">
      <c r="A6" s="207"/>
      <c r="B6" s="212"/>
      <c r="C6" s="220"/>
      <c r="D6" s="221">
        <v>2023</v>
      </c>
      <c r="E6" s="221">
        <v>2024</v>
      </c>
      <c r="F6" s="221">
        <v>2025</v>
      </c>
      <c r="G6" s="221">
        <v>2025</v>
      </c>
      <c r="H6" s="221">
        <v>2026</v>
      </c>
      <c r="I6" s="221"/>
      <c r="J6" s="221"/>
      <c r="K6" s="215"/>
      <c r="L6" s="207"/>
      <c r="M6" s="207" t="s">
        <v>398</v>
      </c>
    </row>
    <row r="7" spans="1:21" x14ac:dyDescent="0.35">
      <c r="A7" s="207"/>
      <c r="B7" s="212"/>
      <c r="C7" s="214"/>
      <c r="D7" s="214"/>
      <c r="E7" s="214"/>
      <c r="F7" s="214"/>
      <c r="G7" s="214"/>
      <c r="H7" s="214"/>
      <c r="I7" s="214"/>
      <c r="J7" s="214"/>
      <c r="K7" s="215"/>
      <c r="L7" s="208"/>
      <c r="M7" s="207" t="s">
        <v>399</v>
      </c>
      <c r="N7">
        <v>2023</v>
      </c>
      <c r="O7">
        <v>2024</v>
      </c>
      <c r="P7">
        <v>2025</v>
      </c>
      <c r="R7" t="s">
        <v>400</v>
      </c>
      <c r="S7">
        <v>2023</v>
      </c>
      <c r="T7">
        <v>2024</v>
      </c>
      <c r="U7">
        <v>2025</v>
      </c>
    </row>
    <row r="8" spans="1:21" x14ac:dyDescent="0.35">
      <c r="A8" s="208"/>
      <c r="B8" s="222"/>
      <c r="C8" s="223" t="s">
        <v>337</v>
      </c>
      <c r="D8" s="245">
        <f>'Pro 1'!G$28+'Pro 1'!G38</f>
        <v>0</v>
      </c>
      <c r="E8" s="245">
        <f>'Pro 1'!H$28+'Pro 1'!H38</f>
        <v>0</v>
      </c>
      <c r="F8" s="245">
        <f>'Pro 1'!I$28+'Pro 1'!I38</f>
        <v>0</v>
      </c>
      <c r="G8" s="224"/>
      <c r="H8" s="224"/>
      <c r="I8" s="225"/>
      <c r="J8" s="223" t="s">
        <v>341</v>
      </c>
      <c r="K8" s="226"/>
      <c r="L8" s="208"/>
      <c r="N8" s="208">
        <f>'Pro 1'!G28</f>
        <v>0</v>
      </c>
      <c r="O8" s="208">
        <f>'Pro 1'!H28</f>
        <v>0</v>
      </c>
      <c r="P8" s="208">
        <f>'Pro 1'!I28</f>
        <v>0</v>
      </c>
      <c r="S8">
        <f>'Pro 1'!G38</f>
        <v>0</v>
      </c>
      <c r="T8">
        <f>'Pro 1'!H38</f>
        <v>0</v>
      </c>
      <c r="U8">
        <f>'Pro 1'!I38</f>
        <v>0</v>
      </c>
    </row>
    <row r="9" spans="1:21" x14ac:dyDescent="0.35">
      <c r="A9" s="208"/>
      <c r="B9" s="222"/>
      <c r="C9" s="214"/>
      <c r="D9" s="227"/>
      <c r="E9" s="227"/>
      <c r="F9" s="227"/>
      <c r="G9" s="227"/>
      <c r="H9" s="227"/>
      <c r="I9" s="228"/>
      <c r="J9" s="214"/>
      <c r="K9" s="226"/>
      <c r="L9" s="207"/>
      <c r="M9" s="208"/>
    </row>
    <row r="10" spans="1:21" x14ac:dyDescent="0.35">
      <c r="A10" s="207"/>
      <c r="B10" s="212"/>
      <c r="C10" s="223" t="s">
        <v>338</v>
      </c>
      <c r="D10" s="227"/>
      <c r="E10" s="227"/>
      <c r="F10" s="227"/>
      <c r="G10" s="227"/>
      <c r="H10" s="227"/>
      <c r="I10" s="228"/>
      <c r="J10" s="223" t="s">
        <v>338</v>
      </c>
      <c r="K10" s="215"/>
      <c r="L10" s="207"/>
      <c r="M10" s="207"/>
    </row>
    <row r="11" spans="1:21" x14ac:dyDescent="0.35">
      <c r="A11" s="207"/>
      <c r="B11" s="212"/>
      <c r="C11" s="229" t="s">
        <v>168</v>
      </c>
      <c r="D11" s="246">
        <f>'Pro 1'!G$25+'Pro 1'!G35</f>
        <v>0</v>
      </c>
      <c r="E11" s="246">
        <f>'Pro 1'!H$25+'Pro 1'!H35</f>
        <v>0</v>
      </c>
      <c r="F11" s="246">
        <f>'Pro 1'!I$25+'Pro 1'!I35</f>
        <v>0</v>
      </c>
      <c r="G11" s="230"/>
      <c r="H11" s="230"/>
      <c r="I11" s="225"/>
      <c r="J11" s="229" t="s">
        <v>326</v>
      </c>
      <c r="K11" s="215"/>
      <c r="L11" s="207"/>
      <c r="M11" s="207"/>
      <c r="N11">
        <f>'Pro 1'!G25</f>
        <v>0</v>
      </c>
      <c r="O11">
        <f>'Pro 1'!H25</f>
        <v>0</v>
      </c>
      <c r="P11">
        <f>'Pro 1'!I25</f>
        <v>0</v>
      </c>
      <c r="S11">
        <f>'Pro 1'!G35</f>
        <v>0</v>
      </c>
      <c r="T11">
        <f>'Pro 1'!H35</f>
        <v>0</v>
      </c>
      <c r="U11">
        <f>'Pro 1'!I35</f>
        <v>0</v>
      </c>
    </row>
    <row r="12" spans="1:21" ht="26.5" x14ac:dyDescent="0.35">
      <c r="A12" s="207"/>
      <c r="B12" s="212"/>
      <c r="C12" s="231" t="s">
        <v>169</v>
      </c>
      <c r="D12" s="246">
        <f>'Pro 1'!G$26+'Pro 1'!G36</f>
        <v>0</v>
      </c>
      <c r="E12" s="246">
        <f>'Pro 1'!H$26+'Pro 1'!H36</f>
        <v>0</v>
      </c>
      <c r="F12" s="246">
        <f>'Pro 1'!I$26+'Pro 1'!I36</f>
        <v>0</v>
      </c>
      <c r="G12" s="230"/>
      <c r="H12" s="230"/>
      <c r="I12" s="225"/>
      <c r="J12" s="231" t="s">
        <v>327</v>
      </c>
      <c r="K12" s="215"/>
      <c r="L12" s="207"/>
      <c r="M12" s="207"/>
      <c r="N12">
        <f>'Pro 1'!G26</f>
        <v>0</v>
      </c>
      <c r="O12">
        <f>'Pro 1'!H26</f>
        <v>0</v>
      </c>
      <c r="P12">
        <f>'Pro 1'!I26</f>
        <v>0</v>
      </c>
      <c r="S12">
        <f>'Pro 1'!G36</f>
        <v>0</v>
      </c>
      <c r="T12">
        <f>'Pro 1'!H36</f>
        <v>0</v>
      </c>
      <c r="U12">
        <f>'Pro 1'!I36</f>
        <v>0</v>
      </c>
    </row>
    <row r="13" spans="1:21" x14ac:dyDescent="0.35">
      <c r="A13" s="207"/>
      <c r="B13" s="212"/>
      <c r="C13" s="232" t="s">
        <v>170</v>
      </c>
      <c r="D13" s="233">
        <f>SUM(D11:D12)</f>
        <v>0</v>
      </c>
      <c r="E13" s="233">
        <f t="shared" ref="E13:F13" si="0">SUM(E11:E12)</f>
        <v>0</v>
      </c>
      <c r="F13" s="233">
        <f t="shared" si="0"/>
        <v>0</v>
      </c>
      <c r="G13" s="233"/>
      <c r="H13" s="233"/>
      <c r="I13" s="225"/>
      <c r="J13" s="232" t="s">
        <v>170</v>
      </c>
      <c r="K13" s="215"/>
      <c r="L13" s="207"/>
      <c r="M13" s="207"/>
    </row>
    <row r="14" spans="1:21" x14ac:dyDescent="0.35">
      <c r="A14" s="207"/>
      <c r="B14" s="212"/>
      <c r="C14" s="229"/>
      <c r="D14" s="234"/>
      <c r="E14" s="234"/>
      <c r="F14" s="234"/>
      <c r="G14" s="234"/>
      <c r="H14" s="234"/>
      <c r="I14" s="214"/>
      <c r="J14" s="229"/>
      <c r="K14" s="215"/>
      <c r="L14" s="207"/>
      <c r="M14" s="207"/>
    </row>
    <row r="15" spans="1:21" x14ac:dyDescent="0.35">
      <c r="A15" s="207"/>
      <c r="B15" s="212"/>
      <c r="C15" s="223" t="s">
        <v>328</v>
      </c>
      <c r="D15" s="234"/>
      <c r="E15" s="234"/>
      <c r="F15" s="234"/>
      <c r="G15" s="234"/>
      <c r="H15" s="234"/>
      <c r="I15" s="214"/>
      <c r="J15" s="223" t="s">
        <v>329</v>
      </c>
      <c r="K15" s="215"/>
      <c r="L15" s="207"/>
      <c r="M15" s="207"/>
    </row>
    <row r="16" spans="1:21" x14ac:dyDescent="0.35">
      <c r="A16" s="207"/>
      <c r="B16" s="212"/>
      <c r="C16" s="229" t="s">
        <v>168</v>
      </c>
      <c r="D16" s="230">
        <f>IF(ISERROR(D11/D$8*100),0,(D11/D$8*100))</f>
        <v>0</v>
      </c>
      <c r="E16" s="230">
        <f t="shared" ref="E16:F16" si="1">IF(ISERROR(E11/E$8*100),0,(E11/E$8*100))</f>
        <v>0</v>
      </c>
      <c r="F16" s="230">
        <f t="shared" si="1"/>
        <v>0</v>
      </c>
      <c r="G16" s="230"/>
      <c r="H16" s="230"/>
      <c r="I16" s="225"/>
      <c r="J16" s="229" t="s">
        <v>326</v>
      </c>
      <c r="K16" s="215"/>
      <c r="L16" s="207"/>
      <c r="M16" s="207"/>
    </row>
    <row r="17" spans="1:21" ht="26.5" x14ac:dyDescent="0.35">
      <c r="A17" s="207"/>
      <c r="B17" s="212"/>
      <c r="C17" s="231" t="s">
        <v>169</v>
      </c>
      <c r="D17" s="235">
        <f t="shared" ref="D17:F17" si="2">IF(ISERROR(D12/D$8*100),0,(D12/D$8*100))</f>
        <v>0</v>
      </c>
      <c r="E17" s="235">
        <f t="shared" si="2"/>
        <v>0</v>
      </c>
      <c r="F17" s="235">
        <f t="shared" si="2"/>
        <v>0</v>
      </c>
      <c r="G17" s="235"/>
      <c r="H17" s="235"/>
      <c r="I17" s="225"/>
      <c r="J17" s="231" t="s">
        <v>327</v>
      </c>
      <c r="K17" s="215"/>
      <c r="L17" s="207"/>
      <c r="M17" s="207"/>
    </row>
    <row r="18" spans="1:21" x14ac:dyDescent="0.35">
      <c r="A18" s="207"/>
      <c r="B18" s="212"/>
      <c r="C18" s="236" t="s">
        <v>330</v>
      </c>
      <c r="D18" s="224">
        <f>IF(ISERROR(D13/D$8*100),0,(D13/D$8*100))</f>
        <v>0</v>
      </c>
      <c r="E18" s="224">
        <f t="shared" ref="E18:F18" si="3">IF(ISERROR(E13/E$8*100),0,(E13/E$8*100))</f>
        <v>0</v>
      </c>
      <c r="F18" s="224">
        <f t="shared" si="3"/>
        <v>0</v>
      </c>
      <c r="G18" s="224"/>
      <c r="H18" s="224"/>
      <c r="I18" s="225"/>
      <c r="J18" s="236" t="s">
        <v>331</v>
      </c>
      <c r="K18" s="215"/>
      <c r="L18" s="207"/>
      <c r="M18" s="207"/>
    </row>
    <row r="19" spans="1:21" x14ac:dyDescent="0.35">
      <c r="A19" s="207"/>
      <c r="B19" s="237"/>
      <c r="C19" s="238"/>
      <c r="D19" s="234"/>
      <c r="E19" s="234"/>
      <c r="F19" s="234"/>
      <c r="G19" s="234"/>
      <c r="H19" s="234"/>
      <c r="I19" s="214"/>
      <c r="J19" s="238"/>
      <c r="K19" s="215"/>
      <c r="L19" s="207"/>
      <c r="M19" s="207"/>
    </row>
    <row r="20" spans="1:21" x14ac:dyDescent="0.35">
      <c r="A20" s="207"/>
      <c r="B20" s="237"/>
      <c r="C20" s="223" t="s">
        <v>339</v>
      </c>
      <c r="D20" s="245">
        <f>'Pro 2'!G$44+'Pro 2'!G68</f>
        <v>0</v>
      </c>
      <c r="E20" s="245">
        <f>'Pro 2'!H$44+'Pro 2'!H68</f>
        <v>0</v>
      </c>
      <c r="F20" s="245">
        <f>'Pro 2'!I$44+'Pro 2'!I68</f>
        <v>0</v>
      </c>
      <c r="G20" s="224"/>
      <c r="H20" s="224"/>
      <c r="I20" s="225"/>
      <c r="J20" s="223" t="s">
        <v>342</v>
      </c>
      <c r="K20" s="215"/>
      <c r="L20" s="207"/>
      <c r="M20" s="207"/>
      <c r="N20">
        <f>'Pro 2'!G44</f>
        <v>0</v>
      </c>
      <c r="O20">
        <f>'Pro 2'!H44</f>
        <v>0</v>
      </c>
      <c r="P20">
        <f>'Pro 2'!I44</f>
        <v>0</v>
      </c>
      <c r="S20">
        <f>'Pro 2'!G68</f>
        <v>0</v>
      </c>
      <c r="T20">
        <f>'Pro 2'!H68</f>
        <v>0</v>
      </c>
      <c r="U20">
        <f>'Pro 2'!I68</f>
        <v>0</v>
      </c>
    </row>
    <row r="21" spans="1:21" x14ac:dyDescent="0.35">
      <c r="A21" s="207"/>
      <c r="B21" s="237"/>
      <c r="C21" s="239"/>
      <c r="D21" s="234"/>
      <c r="E21" s="234"/>
      <c r="F21" s="234"/>
      <c r="G21" s="234"/>
      <c r="H21" s="234"/>
      <c r="I21" s="214"/>
      <c r="J21" s="239"/>
      <c r="K21" s="215"/>
      <c r="L21" s="207"/>
      <c r="M21" s="207"/>
    </row>
    <row r="22" spans="1:21" x14ac:dyDescent="0.35">
      <c r="A22" s="207"/>
      <c r="B22" s="237"/>
      <c r="C22" s="223" t="s">
        <v>340</v>
      </c>
      <c r="D22" s="225"/>
      <c r="E22" s="225"/>
      <c r="F22" s="225"/>
      <c r="G22" s="225"/>
      <c r="H22" s="225"/>
      <c r="I22" s="225"/>
      <c r="J22" s="223" t="s">
        <v>343</v>
      </c>
      <c r="K22" s="215"/>
      <c r="L22" s="207"/>
      <c r="M22" s="207"/>
    </row>
    <row r="23" spans="1:21" x14ac:dyDescent="0.35">
      <c r="A23" s="207"/>
      <c r="B23" s="237"/>
      <c r="C23" s="240" t="s">
        <v>173</v>
      </c>
      <c r="D23" s="246">
        <f>'Pro 2'!G$47+'Pro 2'!G71</f>
        <v>0</v>
      </c>
      <c r="E23" s="246">
        <f>'Pro 2'!H$47+'Pro 2'!H71</f>
        <v>0</v>
      </c>
      <c r="F23" s="246">
        <f>'Pro 2'!I$47+'Pro 2'!I71</f>
        <v>0</v>
      </c>
      <c r="G23" s="230"/>
      <c r="H23" s="230"/>
      <c r="I23" s="225"/>
      <c r="J23" s="240" t="s">
        <v>173</v>
      </c>
      <c r="K23" s="215"/>
      <c r="L23" s="207"/>
      <c r="M23" s="207"/>
      <c r="N23">
        <f>'Pro 2'!G47</f>
        <v>0</v>
      </c>
      <c r="O23">
        <f>'Pro 2'!H47</f>
        <v>0</v>
      </c>
      <c r="P23">
        <f>'Pro 2'!I47</f>
        <v>0</v>
      </c>
      <c r="S23">
        <f>'Pro 2'!G71</f>
        <v>0</v>
      </c>
      <c r="T23">
        <f>'Pro 2'!H71</f>
        <v>0</v>
      </c>
      <c r="U23">
        <f>'Pro 2'!I71</f>
        <v>0</v>
      </c>
    </row>
    <row r="24" spans="1:21" x14ac:dyDescent="0.35">
      <c r="A24" s="207"/>
      <c r="B24" s="237"/>
      <c r="C24" s="240" t="s">
        <v>174</v>
      </c>
      <c r="D24" s="246">
        <f>'Pro 2'!G$50+'Pro 2'!G74</f>
        <v>0</v>
      </c>
      <c r="E24" s="246">
        <f>'Pro 2'!H$50+'Pro 2'!H74</f>
        <v>0</v>
      </c>
      <c r="F24" s="246">
        <f>'Pro 2'!I$50+'Pro 2'!I74</f>
        <v>0</v>
      </c>
      <c r="G24" s="230"/>
      <c r="H24" s="230"/>
      <c r="I24" s="225"/>
      <c r="J24" s="240" t="s">
        <v>332</v>
      </c>
      <c r="K24" s="215"/>
      <c r="L24" s="207"/>
      <c r="M24" s="207"/>
      <c r="N24">
        <f>'Pro 2'!G50</f>
        <v>0</v>
      </c>
      <c r="O24">
        <f>'Pro 2'!H50</f>
        <v>0</v>
      </c>
      <c r="P24">
        <f>'Pro 2'!I50</f>
        <v>0</v>
      </c>
      <c r="S24">
        <f>'Pro 2'!G74</f>
        <v>0</v>
      </c>
      <c r="T24">
        <f>'Pro 2'!H74</f>
        <v>0</v>
      </c>
      <c r="U24">
        <f>'Pro 2'!I74</f>
        <v>0</v>
      </c>
    </row>
    <row r="25" spans="1:21" x14ac:dyDescent="0.35">
      <c r="A25" s="207"/>
      <c r="B25" s="237"/>
      <c r="C25" s="240" t="s">
        <v>324</v>
      </c>
      <c r="D25" s="246">
        <f>'Pro 2'!G$53+'Pro 2'!G77</f>
        <v>0</v>
      </c>
      <c r="E25" s="246">
        <f>'Pro 2'!H$53+'Pro 2'!H77</f>
        <v>0</v>
      </c>
      <c r="F25" s="246">
        <f>'Pro 2'!I$53+'Pro 2'!I77</f>
        <v>0</v>
      </c>
      <c r="G25" s="230"/>
      <c r="H25" s="230"/>
      <c r="I25" s="225"/>
      <c r="J25" s="240" t="s">
        <v>333</v>
      </c>
      <c r="K25" s="215"/>
      <c r="L25" s="207"/>
      <c r="M25" s="207"/>
      <c r="N25">
        <f>'Pro 2'!G53</f>
        <v>0</v>
      </c>
      <c r="O25">
        <f>'Pro 2'!H53</f>
        <v>0</v>
      </c>
      <c r="P25">
        <f>'Pro 2'!I53</f>
        <v>0</v>
      </c>
      <c r="S25">
        <f>'Pro 2'!G77</f>
        <v>0</v>
      </c>
      <c r="T25">
        <f>'Pro 2'!H77</f>
        <v>0</v>
      </c>
      <c r="U25">
        <f>'Pro 2'!I77</f>
        <v>0</v>
      </c>
    </row>
    <row r="26" spans="1:21" x14ac:dyDescent="0.35">
      <c r="A26" s="207"/>
      <c r="B26" s="237"/>
      <c r="C26" s="240" t="s">
        <v>137</v>
      </c>
      <c r="D26" s="246">
        <f>'Pro 2'!G$56+'Pro 2'!G80</f>
        <v>0</v>
      </c>
      <c r="E26" s="246">
        <f>'Pro 2'!H$56+'Pro 2'!H80</f>
        <v>0</v>
      </c>
      <c r="F26" s="246">
        <f>'Pro 2'!I$56+'Pro 2'!I80</f>
        <v>0</v>
      </c>
      <c r="G26" s="230"/>
      <c r="H26" s="230"/>
      <c r="I26" s="225"/>
      <c r="J26" s="240" t="s">
        <v>334</v>
      </c>
      <c r="K26" s="215"/>
      <c r="L26" s="207"/>
      <c r="M26" s="207"/>
      <c r="N26">
        <f>'Pro 2'!G56</f>
        <v>0</v>
      </c>
      <c r="O26">
        <f>'Pro 2'!H56</f>
        <v>0</v>
      </c>
      <c r="P26">
        <f>'Pro 2'!I56</f>
        <v>0</v>
      </c>
      <c r="S26">
        <f>'Pro 2'!G80</f>
        <v>0</v>
      </c>
      <c r="T26">
        <f>'Pro 2'!H80</f>
        <v>0</v>
      </c>
      <c r="U26">
        <f>'Pro 2'!I80</f>
        <v>0</v>
      </c>
    </row>
    <row r="27" spans="1:21" x14ac:dyDescent="0.35">
      <c r="A27" s="207"/>
      <c r="B27" s="237"/>
      <c r="C27" s="232" t="s">
        <v>335</v>
      </c>
      <c r="D27" s="233">
        <f>SUM(D23:D26)</f>
        <v>0</v>
      </c>
      <c r="E27" s="233">
        <f t="shared" ref="E27:F27" si="4">SUM(E23:E26)</f>
        <v>0</v>
      </c>
      <c r="F27" s="233">
        <f t="shared" si="4"/>
        <v>0</v>
      </c>
      <c r="G27" s="233"/>
      <c r="H27" s="233"/>
      <c r="I27" s="225"/>
      <c r="J27" s="232" t="s">
        <v>336</v>
      </c>
      <c r="K27" s="215"/>
      <c r="L27" s="207"/>
      <c r="M27" s="207"/>
    </row>
    <row r="28" spans="1:21" ht="15" thickBot="1" x14ac:dyDescent="0.4">
      <c r="A28" s="207"/>
      <c r="B28" s="241"/>
      <c r="C28" s="242"/>
      <c r="D28" s="243"/>
      <c r="E28" s="243"/>
      <c r="F28" s="243"/>
      <c r="G28" s="243"/>
      <c r="H28" s="243"/>
      <c r="I28" s="243"/>
      <c r="J28" s="242"/>
      <c r="K28" s="244"/>
      <c r="L28" s="207"/>
      <c r="M28" s="207"/>
    </row>
  </sheetData>
  <sheetProtection algorithmName="SHA-512" hashValue="Ay11IJXO1Ek20zzrJpuoZa9TGt/lPKa3IDkjTzmivpsXYdYFnL2Cx5XZEJ9V7CotqBSG/RlNO5XdbQd4MWKFgA==" saltValue="Rry852WyoCovWSO8Kr9Wzw==" spinCount="100000" sheet="1" objects="1" scenarios="1" selectLockedCells="1"/>
  <mergeCells count="1">
    <mergeCell ref="G5:H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A6C7-6E64-4364-83CA-95DAAD20CE2A}">
  <sheetPr codeName="Sheet11">
    <tabColor rgb="FFFF0000"/>
  </sheetPr>
  <dimension ref="B3:E15"/>
  <sheetViews>
    <sheetView workbookViewId="0">
      <selection activeCell="H10" sqref="H10"/>
    </sheetView>
  </sheetViews>
  <sheetFormatPr defaultRowHeight="14.5" x14ac:dyDescent="0.35"/>
  <cols>
    <col min="2" max="2" width="48.54296875" customWidth="1"/>
  </cols>
  <sheetData>
    <row r="3" spans="2:5" x14ac:dyDescent="0.35">
      <c r="B3" s="18" t="s">
        <v>166</v>
      </c>
      <c r="C3" s="19" t="e">
        <f>#REF!</f>
        <v>#REF!</v>
      </c>
      <c r="D3" s="19" t="e">
        <f>#REF!</f>
        <v>#REF!</v>
      </c>
      <c r="E3" s="20" t="e">
        <f>#REF!</f>
        <v>#REF!</v>
      </c>
    </row>
    <row r="4" spans="2:5" x14ac:dyDescent="0.35">
      <c r="B4" s="11"/>
      <c r="C4" s="12"/>
      <c r="D4" s="12"/>
      <c r="E4" s="2"/>
    </row>
    <row r="5" spans="2:5" x14ac:dyDescent="0.35">
      <c r="B5" s="11" t="s">
        <v>167</v>
      </c>
      <c r="C5" s="12"/>
      <c r="D5" s="12"/>
      <c r="E5" s="2"/>
    </row>
    <row r="6" spans="2:5" x14ac:dyDescent="0.35">
      <c r="B6" s="11" t="s">
        <v>168</v>
      </c>
      <c r="C6" s="12" t="e">
        <f>#REF!</f>
        <v>#REF!</v>
      </c>
      <c r="D6" s="12" t="e">
        <f>#REF!</f>
        <v>#REF!</v>
      </c>
      <c r="E6" s="2" t="e">
        <f>#REF!</f>
        <v>#REF!</v>
      </c>
    </row>
    <row r="7" spans="2:5" x14ac:dyDescent="0.35">
      <c r="B7" s="11" t="s">
        <v>169</v>
      </c>
      <c r="C7" s="12" t="e">
        <f>#REF!</f>
        <v>#REF!</v>
      </c>
      <c r="D7" s="12" t="e">
        <f>#REF!</f>
        <v>#REF!</v>
      </c>
      <c r="E7" s="2" t="e">
        <f>#REF!</f>
        <v>#REF!</v>
      </c>
    </row>
    <row r="8" spans="2:5" x14ac:dyDescent="0.35">
      <c r="B8" s="13" t="s">
        <v>170</v>
      </c>
      <c r="C8" s="14" t="e">
        <f>#REF!</f>
        <v>#REF!</v>
      </c>
      <c r="D8" s="14" t="e">
        <f>#REF!</f>
        <v>#REF!</v>
      </c>
      <c r="E8" s="15" t="e">
        <f>#REF!</f>
        <v>#REF!</v>
      </c>
    </row>
    <row r="9" spans="2:5" x14ac:dyDescent="0.35">
      <c r="B9" s="17" t="s">
        <v>175</v>
      </c>
    </row>
    <row r="10" spans="2:5" x14ac:dyDescent="0.35">
      <c r="B10" s="18" t="s">
        <v>171</v>
      </c>
      <c r="C10" s="19" t="e">
        <f>#REF!</f>
        <v>#REF!</v>
      </c>
      <c r="D10" s="19" t="e">
        <f>#REF!</f>
        <v>#REF!</v>
      </c>
      <c r="E10" s="20" t="e">
        <f>#REF!</f>
        <v>#REF!</v>
      </c>
    </row>
    <row r="11" spans="2:5" x14ac:dyDescent="0.35">
      <c r="B11" s="11"/>
      <c r="C11" s="12"/>
      <c r="D11" s="12"/>
      <c r="E11" s="2"/>
    </row>
    <row r="12" spans="2:5" x14ac:dyDescent="0.35">
      <c r="B12" s="11" t="s">
        <v>172</v>
      </c>
      <c r="C12" s="12"/>
      <c r="D12" s="12"/>
      <c r="E12" s="2"/>
    </row>
    <row r="13" spans="2:5" x14ac:dyDescent="0.35">
      <c r="B13" s="11" t="s">
        <v>173</v>
      </c>
      <c r="C13" s="12" t="e">
        <f>#REF!</f>
        <v>#REF!</v>
      </c>
      <c r="D13" s="12" t="e">
        <f>#REF!</f>
        <v>#REF!</v>
      </c>
      <c r="E13" s="2" t="e">
        <f>#REF!</f>
        <v>#REF!</v>
      </c>
    </row>
    <row r="14" spans="2:5" x14ac:dyDescent="0.35">
      <c r="B14" s="11" t="s">
        <v>174</v>
      </c>
      <c r="C14" s="12" t="e">
        <f>#REF!</f>
        <v>#REF!</v>
      </c>
      <c r="D14" s="12" t="e">
        <f>#REF!</f>
        <v>#REF!</v>
      </c>
      <c r="E14" s="2" t="e">
        <f>#REF!</f>
        <v>#REF!</v>
      </c>
    </row>
    <row r="15" spans="2:5" x14ac:dyDescent="0.35">
      <c r="B15" s="13" t="s">
        <v>137</v>
      </c>
      <c r="C15" s="14" t="e">
        <f>#REF!</f>
        <v>#REF!</v>
      </c>
      <c r="D15" s="14" t="e">
        <f>#REF!</f>
        <v>#REF!</v>
      </c>
      <c r="E15" s="15" t="e">
        <f>#REF!</f>
        <v>#REF!</v>
      </c>
    </row>
  </sheetData>
  <sheetProtection algorithmName="SHA-512" hashValue="hra9/LDiy2jzp0gdY8pHHSf2JBmZIXXbqL89oy3G5FNrZTJHft/AzeYeXKGddMysfO1Yxt50+vxXv1yQ0F6oDA==" saltValue="S2KQU/Fq2amSeqJj6ontr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74"/>
  <sheetViews>
    <sheetView showGridLines="0" tabSelected="1" topLeftCell="A12" zoomScaleNormal="100" workbookViewId="0">
      <selection activeCell="J12" sqref="J12"/>
    </sheetView>
  </sheetViews>
  <sheetFormatPr defaultColWidth="9.453125" defaultRowHeight="14" x14ac:dyDescent="0.35"/>
  <cols>
    <col min="1" max="1" width="1.54296875" style="21" customWidth="1"/>
    <col min="2" max="12" width="14.54296875" style="1" customWidth="1"/>
    <col min="13" max="13" width="6.453125" style="3" customWidth="1"/>
    <col min="14" max="14" width="9.453125" style="3" customWidth="1"/>
    <col min="15" max="16" width="21.453125" style="3" hidden="1" customWidth="1"/>
    <col min="17" max="17" width="17.7265625" style="3" customWidth="1"/>
    <col min="18" max="23" width="9.453125" style="3" customWidth="1"/>
    <col min="24" max="16384" width="9.453125" style="3"/>
  </cols>
  <sheetData>
    <row r="1" spans="1:23" x14ac:dyDescent="0.35">
      <c r="O1" s="3" t="s">
        <v>276</v>
      </c>
      <c r="P1" s="3" t="s">
        <v>276</v>
      </c>
    </row>
    <row r="2" spans="1:23" x14ac:dyDescent="0.35">
      <c r="B2" s="23" t="s">
        <v>0</v>
      </c>
      <c r="C2" s="23"/>
      <c r="O2" s="22" t="s">
        <v>61</v>
      </c>
      <c r="P2" s="22" t="s">
        <v>73</v>
      </c>
    </row>
    <row r="3" spans="1:23" x14ac:dyDescent="0.35">
      <c r="B3" s="5"/>
      <c r="C3" s="5"/>
      <c r="O3" s="4"/>
      <c r="P3" s="4"/>
    </row>
    <row r="4" spans="1:23" s="8" customFormat="1" x14ac:dyDescent="0.35">
      <c r="A4" s="24"/>
      <c r="B4" s="335" t="s">
        <v>213</v>
      </c>
      <c r="C4" s="336"/>
      <c r="D4" s="336"/>
      <c r="E4" s="336"/>
      <c r="F4" s="336"/>
      <c r="G4" s="336"/>
      <c r="H4" s="336"/>
      <c r="I4" s="336"/>
      <c r="J4" s="336"/>
      <c r="K4" s="336"/>
      <c r="L4" s="337"/>
      <c r="M4" s="6"/>
      <c r="N4" s="6"/>
      <c r="O4" s="130" t="s">
        <v>265</v>
      </c>
      <c r="P4" s="7"/>
    </row>
    <row r="5" spans="1:23" s="8" customFormat="1" x14ac:dyDescent="0.35">
      <c r="A5" s="24"/>
      <c r="B5" s="338" t="str">
        <f>Variables!B2</f>
        <v>GC-2026-001</v>
      </c>
      <c r="C5" s="339"/>
      <c r="D5" s="339"/>
      <c r="E5" s="339"/>
      <c r="F5" s="339"/>
      <c r="G5" s="339"/>
      <c r="H5" s="339"/>
      <c r="I5" s="339"/>
      <c r="J5" s="339"/>
      <c r="K5" s="339"/>
      <c r="L5" s="340"/>
      <c r="M5" s="6"/>
      <c r="N5" s="6"/>
      <c r="O5" s="7"/>
      <c r="P5" s="7"/>
    </row>
    <row r="6" spans="1:23" s="9" customFormat="1" x14ac:dyDescent="0.35">
      <c r="A6" s="24"/>
      <c r="B6" s="341" t="str">
        <f>UPPER(Variables!B3&amp;" | "&amp;Variables!C3)</f>
        <v>WOOD GOODS - SOLID AND ENGINEERED WOOD CABINETS AND VANITIES | PRODUITS DU BOIS - ARMOIRES ET VANITÉS EN BOIS MASSIF ET EN BOIS D'INGÉNIERIE</v>
      </c>
      <c r="C6" s="342"/>
      <c r="D6" s="342"/>
      <c r="E6" s="342"/>
      <c r="F6" s="342"/>
      <c r="G6" s="342"/>
      <c r="H6" s="342"/>
      <c r="I6" s="342"/>
      <c r="J6" s="342"/>
      <c r="K6" s="342"/>
      <c r="L6" s="343"/>
      <c r="O6" s="25"/>
      <c r="P6" s="25"/>
    </row>
    <row r="7" spans="1:23" s="9" customFormat="1" x14ac:dyDescent="0.35">
      <c r="A7" s="24"/>
      <c r="B7" s="26"/>
      <c r="C7" s="26"/>
      <c r="D7" s="27"/>
      <c r="E7" s="27"/>
      <c r="F7" s="27"/>
      <c r="G7" s="27"/>
      <c r="H7" s="27"/>
      <c r="I7" s="27"/>
      <c r="J7" s="27"/>
      <c r="K7" s="27"/>
      <c r="L7" s="27"/>
      <c r="O7" s="25"/>
      <c r="P7" s="25"/>
    </row>
    <row r="8" spans="1:23" s="8" customFormat="1" x14ac:dyDescent="0.35">
      <c r="A8" s="24"/>
      <c r="B8" s="285" t="s">
        <v>214</v>
      </c>
      <c r="C8" s="286"/>
      <c r="D8" s="286"/>
      <c r="E8" s="286"/>
      <c r="F8" s="286"/>
      <c r="G8" s="286"/>
      <c r="H8" s="286"/>
      <c r="I8" s="286"/>
      <c r="J8" s="286"/>
      <c r="K8" s="286"/>
      <c r="L8" s="287"/>
      <c r="M8" s="6"/>
      <c r="N8" s="6"/>
      <c r="O8" s="131"/>
      <c r="P8" s="132"/>
      <c r="S8" s="9"/>
    </row>
    <row r="9" spans="1:23" ht="14.15" customHeight="1" x14ac:dyDescent="0.35">
      <c r="B9" s="28"/>
      <c r="C9" s="29"/>
      <c r="D9" s="30"/>
      <c r="E9" s="30"/>
      <c r="F9" s="30"/>
      <c r="G9" s="30"/>
      <c r="H9" s="30"/>
      <c r="I9" s="30"/>
      <c r="J9" s="30"/>
      <c r="K9" s="30"/>
      <c r="L9" s="31"/>
      <c r="O9" s="283"/>
      <c r="P9" s="283"/>
      <c r="Q9" s="283"/>
      <c r="S9" s="284"/>
      <c r="T9" s="284"/>
      <c r="U9" s="284"/>
    </row>
    <row r="10" spans="1:23" s="39" customFormat="1" x14ac:dyDescent="0.35">
      <c r="A10" s="62"/>
      <c r="B10" s="344" t="s">
        <v>384</v>
      </c>
      <c r="C10" s="345"/>
      <c r="D10" s="345"/>
      <c r="E10" s="345"/>
      <c r="F10" s="345"/>
      <c r="G10" s="154"/>
      <c r="H10" s="345" t="s">
        <v>383</v>
      </c>
      <c r="I10" s="345"/>
      <c r="J10" s="345"/>
      <c r="K10" s="345"/>
      <c r="L10" s="346"/>
      <c r="M10" s="155"/>
      <c r="N10" s="156"/>
      <c r="O10" s="283"/>
      <c r="P10" s="283"/>
      <c r="Q10" s="283"/>
      <c r="R10" s="52"/>
      <c r="S10" s="284"/>
      <c r="T10" s="284"/>
      <c r="U10" s="284"/>
      <c r="V10" s="52"/>
      <c r="W10" s="52"/>
    </row>
    <row r="11" spans="1:23" s="39" customFormat="1" x14ac:dyDescent="0.35">
      <c r="A11" s="62"/>
      <c r="B11" s="344"/>
      <c r="C11" s="345"/>
      <c r="D11" s="345"/>
      <c r="E11" s="345"/>
      <c r="F11" s="345"/>
      <c r="G11" s="154"/>
      <c r="H11" s="345"/>
      <c r="I11" s="345"/>
      <c r="J11" s="345"/>
      <c r="K11" s="345"/>
      <c r="L11" s="346"/>
      <c r="N11" s="52"/>
      <c r="O11" s="283"/>
      <c r="P11" s="283"/>
      <c r="Q11" s="283"/>
      <c r="R11" s="52"/>
      <c r="S11" s="284"/>
      <c r="T11" s="284"/>
      <c r="U11" s="284"/>
      <c r="V11" s="52"/>
      <c r="W11" s="52"/>
    </row>
    <row r="12" spans="1:23" s="39" customFormat="1" x14ac:dyDescent="0.35">
      <c r="A12" s="62"/>
      <c r="B12" s="344"/>
      <c r="C12" s="345"/>
      <c r="D12" s="345"/>
      <c r="E12" s="345"/>
      <c r="F12" s="345"/>
      <c r="G12" s="154"/>
      <c r="H12" s="345"/>
      <c r="I12" s="345"/>
      <c r="J12" s="345"/>
      <c r="K12" s="345"/>
      <c r="L12" s="346"/>
      <c r="N12" s="52"/>
      <c r="O12" s="283"/>
      <c r="P12" s="283"/>
      <c r="Q12" s="283"/>
      <c r="R12" s="52"/>
      <c r="S12" s="284"/>
      <c r="T12" s="284"/>
      <c r="U12" s="284"/>
      <c r="V12" s="52"/>
      <c r="W12" s="52"/>
    </row>
    <row r="13" spans="1:23" s="39" customFormat="1" x14ac:dyDescent="0.35">
      <c r="A13" s="62"/>
      <c r="B13" s="344"/>
      <c r="C13" s="345"/>
      <c r="D13" s="345"/>
      <c r="E13" s="345"/>
      <c r="F13" s="345"/>
      <c r="G13" s="154"/>
      <c r="H13" s="345"/>
      <c r="I13" s="345"/>
      <c r="J13" s="345"/>
      <c r="K13" s="345"/>
      <c r="L13" s="346"/>
      <c r="N13" s="52"/>
      <c r="O13" s="283"/>
      <c r="P13" s="283"/>
      <c r="Q13" s="283"/>
      <c r="R13" s="52"/>
      <c r="S13" s="284"/>
      <c r="T13" s="284"/>
      <c r="U13" s="284"/>
      <c r="V13" s="52"/>
      <c r="W13" s="52"/>
    </row>
    <row r="14" spans="1:23" s="39" customFormat="1" x14ac:dyDescent="0.35">
      <c r="A14" s="62"/>
      <c r="B14" s="344"/>
      <c r="C14" s="345"/>
      <c r="D14" s="345"/>
      <c r="E14" s="345"/>
      <c r="F14" s="345"/>
      <c r="G14" s="154"/>
      <c r="H14" s="345"/>
      <c r="I14" s="345"/>
      <c r="J14" s="345"/>
      <c r="K14" s="345"/>
      <c r="L14" s="346"/>
      <c r="N14" s="52"/>
      <c r="O14" s="283"/>
      <c r="P14" s="283"/>
      <c r="Q14" s="283"/>
      <c r="R14" s="52"/>
      <c r="S14" s="284"/>
      <c r="T14" s="284"/>
      <c r="U14" s="284"/>
      <c r="V14" s="52"/>
      <c r="W14" s="52"/>
    </row>
    <row r="15" spans="1:23" s="39" customFormat="1" ht="126.75" customHeight="1" x14ac:dyDescent="0.35">
      <c r="A15" s="62"/>
      <c r="B15" s="344"/>
      <c r="C15" s="345"/>
      <c r="D15" s="345"/>
      <c r="E15" s="345"/>
      <c r="F15" s="345"/>
      <c r="G15" s="154"/>
      <c r="H15" s="345"/>
      <c r="I15" s="345"/>
      <c r="J15" s="345"/>
      <c r="K15" s="345"/>
      <c r="L15" s="346"/>
      <c r="N15" s="52"/>
      <c r="O15" s="283"/>
      <c r="P15" s="283"/>
      <c r="Q15" s="283"/>
      <c r="R15" s="52"/>
      <c r="S15" s="284"/>
      <c r="T15" s="284"/>
      <c r="U15" s="284"/>
      <c r="V15" s="52"/>
      <c r="W15" s="52"/>
    </row>
    <row r="16" spans="1:23" s="39" customFormat="1" x14ac:dyDescent="0.35">
      <c r="A16" s="62"/>
      <c r="B16" s="73"/>
      <c r="C16" s="74"/>
      <c r="D16" s="74"/>
      <c r="E16" s="74"/>
      <c r="F16" s="74"/>
      <c r="G16" s="74"/>
      <c r="H16" s="74"/>
      <c r="I16" s="74"/>
      <c r="J16" s="74"/>
      <c r="K16" s="74"/>
      <c r="L16" s="75"/>
      <c r="N16" s="52"/>
      <c r="O16" s="283"/>
      <c r="P16" s="283"/>
      <c r="Q16" s="283"/>
      <c r="R16" s="52"/>
      <c r="S16" s="284"/>
      <c r="T16" s="284"/>
      <c r="U16" s="284"/>
      <c r="V16" s="52"/>
      <c r="W16" s="52"/>
    </row>
    <row r="17" spans="1:23" s="9" customFormat="1" x14ac:dyDescent="0.35">
      <c r="A17" s="24"/>
      <c r="B17" s="26"/>
      <c r="C17" s="26"/>
      <c r="D17" s="27"/>
      <c r="E17" s="27"/>
      <c r="F17" s="27"/>
      <c r="G17" s="27"/>
      <c r="H17" s="27"/>
      <c r="I17" s="27"/>
      <c r="J17" s="27"/>
      <c r="K17" s="27"/>
      <c r="L17" s="27"/>
      <c r="O17" s="25"/>
      <c r="P17" s="25"/>
    </row>
    <row r="18" spans="1:23" s="8" customFormat="1" x14ac:dyDescent="0.35">
      <c r="A18" s="24"/>
      <c r="B18" s="285" t="s">
        <v>215</v>
      </c>
      <c r="C18" s="286"/>
      <c r="D18" s="286"/>
      <c r="E18" s="286"/>
      <c r="F18" s="286"/>
      <c r="G18" s="286"/>
      <c r="H18" s="286"/>
      <c r="I18" s="286"/>
      <c r="J18" s="286"/>
      <c r="K18" s="286"/>
      <c r="L18" s="287"/>
      <c r="M18" s="6"/>
      <c r="N18" s="6"/>
      <c r="O18" s="7"/>
      <c r="P18" s="7"/>
    </row>
    <row r="19" spans="1:23" x14ac:dyDescent="0.35">
      <c r="B19" s="28"/>
      <c r="C19" s="29"/>
      <c r="D19" s="30"/>
      <c r="E19" s="30"/>
      <c r="F19" s="30"/>
      <c r="G19" s="30"/>
      <c r="H19" s="30"/>
      <c r="I19" s="30"/>
      <c r="J19" s="30"/>
      <c r="K19" s="30"/>
      <c r="L19" s="31"/>
    </row>
    <row r="20" spans="1:23" x14ac:dyDescent="0.35">
      <c r="B20" s="322" t="s">
        <v>74</v>
      </c>
      <c r="C20" s="323"/>
      <c r="D20" s="323"/>
      <c r="E20" s="323"/>
      <c r="F20" s="323"/>
      <c r="G20" s="320" t="s">
        <v>61</v>
      </c>
      <c r="H20" s="318" t="s">
        <v>151</v>
      </c>
      <c r="I20" s="318"/>
      <c r="J20" s="318"/>
      <c r="K20" s="318"/>
      <c r="L20" s="319"/>
      <c r="O20" s="32"/>
    </row>
    <row r="21" spans="1:23" x14ac:dyDescent="0.35">
      <c r="B21" s="322"/>
      <c r="C21" s="323"/>
      <c r="D21" s="323"/>
      <c r="E21" s="323"/>
      <c r="F21" s="323"/>
      <c r="G21" s="321"/>
      <c r="H21" s="318"/>
      <c r="I21" s="318"/>
      <c r="J21" s="318"/>
      <c r="K21" s="318"/>
      <c r="L21" s="319"/>
      <c r="O21" s="32"/>
    </row>
    <row r="22" spans="1:23" s="39" customFormat="1" x14ac:dyDescent="0.35">
      <c r="A22" s="62"/>
      <c r="B22" s="73"/>
      <c r="C22" s="74"/>
      <c r="D22" s="74"/>
      <c r="E22" s="74"/>
      <c r="F22" s="74"/>
      <c r="G22" s="74"/>
      <c r="H22" s="74"/>
      <c r="I22" s="74"/>
      <c r="J22" s="74"/>
      <c r="K22" s="74"/>
      <c r="L22" s="75"/>
      <c r="N22" s="52"/>
      <c r="O22" s="52"/>
      <c r="P22" s="52"/>
      <c r="Q22" s="52"/>
      <c r="R22" s="52"/>
      <c r="S22" s="52"/>
      <c r="T22" s="52"/>
      <c r="U22" s="52"/>
      <c r="V22" s="52"/>
      <c r="W22" s="52"/>
    </row>
    <row r="23" spans="1:23" s="9" customFormat="1" x14ac:dyDescent="0.35">
      <c r="A23" s="24"/>
      <c r="B23" s="26"/>
      <c r="C23" s="26"/>
      <c r="D23" s="27"/>
      <c r="E23" s="27"/>
      <c r="F23" s="27"/>
      <c r="G23" s="27"/>
      <c r="H23" s="27"/>
      <c r="I23" s="27"/>
      <c r="J23" s="27"/>
      <c r="K23" s="27"/>
      <c r="L23" s="27"/>
      <c r="O23" s="25"/>
      <c r="P23" s="25"/>
    </row>
    <row r="24" spans="1:23" s="8" customFormat="1" x14ac:dyDescent="0.35">
      <c r="A24" s="24"/>
      <c r="B24" s="285" t="str">
        <f>IF(Intro!$G$20="English",O24,P24)</f>
        <v>DEFINITION OF "THE GOODS"</v>
      </c>
      <c r="C24" s="286" t="str">
        <f>UPPER(IF(Intro!$G$20="English",P24,Q24))</f>
        <v>LA DÉFINITION "DES MARCHANDISES"</v>
      </c>
      <c r="D24" s="286" t="str">
        <f>UPPER(IF(Intro!$G$20="English",Q24,R24))</f>
        <v/>
      </c>
      <c r="E24" s="286" t="str">
        <f>UPPER(IF(Intro!$G$20="English",R24,S24))</f>
        <v/>
      </c>
      <c r="F24" s="286"/>
      <c r="G24" s="286" t="str">
        <f>UPPER(IF(Intro!$G$20="English",S24,T24))</f>
        <v/>
      </c>
      <c r="H24" s="286" t="str">
        <f>UPPER(IF(Intro!$G$20="English",T24,U24))</f>
        <v/>
      </c>
      <c r="I24" s="286" t="str">
        <f>UPPER(IF(Intro!$G$20="English",U24,V24))</f>
        <v/>
      </c>
      <c r="J24" s="286" t="str">
        <f>UPPER(IF(Intro!$G$20="English",V24,W24))</f>
        <v/>
      </c>
      <c r="K24" s="286" t="str">
        <f>UPPER(IF(Intro!$G$20="English",W24,X24))</f>
        <v/>
      </c>
      <c r="L24" s="287" t="str">
        <f>UPPER(IF(Intro!$G$20="English",X24,Y24))</f>
        <v/>
      </c>
      <c r="M24" s="9"/>
      <c r="N24" s="6"/>
      <c r="O24" s="9" t="s">
        <v>216</v>
      </c>
      <c r="P24" s="9" t="s">
        <v>217</v>
      </c>
    </row>
    <row r="25" spans="1:23" x14ac:dyDescent="0.35">
      <c r="B25" s="28"/>
      <c r="C25" s="29"/>
      <c r="D25" s="30"/>
      <c r="E25" s="30"/>
      <c r="F25" s="30"/>
      <c r="G25" s="30"/>
      <c r="H25" s="30"/>
      <c r="I25" s="30"/>
      <c r="J25" s="30"/>
      <c r="K25" s="30"/>
      <c r="L25" s="31"/>
    </row>
    <row r="26" spans="1:23" s="39" customFormat="1" x14ac:dyDescent="0.35">
      <c r="A26" s="62"/>
      <c r="B26" s="292" t="str">
        <f>IF(Intro!$G$20="English",O26,P26)</f>
        <v>References to "the goods" in this questionnaire refer to:</v>
      </c>
      <c r="C26" s="293"/>
      <c r="D26" s="293"/>
      <c r="E26" s="293"/>
      <c r="F26" s="293"/>
      <c r="G26" s="293"/>
      <c r="H26" s="293"/>
      <c r="I26" s="293"/>
      <c r="J26" s="293"/>
      <c r="K26" s="293"/>
      <c r="L26" s="294"/>
      <c r="N26" s="52"/>
      <c r="O26" s="3" t="s">
        <v>124</v>
      </c>
      <c r="P26" s="3" t="s">
        <v>125</v>
      </c>
      <c r="Q26" s="52"/>
      <c r="R26" s="52"/>
      <c r="S26" s="52"/>
      <c r="T26" s="52"/>
      <c r="U26" s="52"/>
      <c r="V26" s="52"/>
      <c r="W26" s="52"/>
    </row>
    <row r="27" spans="1:23" s="39" customFormat="1" x14ac:dyDescent="0.35">
      <c r="A27" s="62"/>
      <c r="B27" s="292"/>
      <c r="C27" s="293"/>
      <c r="D27" s="293"/>
      <c r="E27" s="293"/>
      <c r="F27" s="293"/>
      <c r="G27" s="293"/>
      <c r="H27" s="293"/>
      <c r="I27" s="293"/>
      <c r="J27" s="293"/>
      <c r="K27" s="293"/>
      <c r="L27" s="294"/>
      <c r="N27" s="52"/>
      <c r="O27" s="3"/>
      <c r="P27" s="3"/>
      <c r="Q27" s="52"/>
      <c r="R27" s="52"/>
      <c r="S27" s="52"/>
      <c r="T27" s="52"/>
      <c r="U27" s="52"/>
      <c r="V27" s="52"/>
      <c r="W27" s="52"/>
    </row>
    <row r="28" spans="1:23" s="39" customFormat="1" x14ac:dyDescent="0.35">
      <c r="A28" s="62"/>
      <c r="B28" s="72"/>
      <c r="C28" s="295" t="str">
        <f>IF(Intro!$G$20="English",Variables!B16,Variables!C16)</f>
        <v>Wood cabinets and vanities, and their subassemblies, for permanent installation, including any installation that is floor-mounted, wall-mounted, built-in, ceiling-hung or connected to the plumbing system, made in whole or in part of wood products, including solid wood or engineered wood products, typically made from wood particles, fibres or other wood materials such as plywood, strand board, block board, particle board or fibreboard or from bamboo – with or without wood veneers, wood, paper or other overlays or laminates, or non-wood components or trim such as metal, marble, glass, plastic or resin – whether surface-finished or unfinished, completed or uncompleted or sold in an assembled, flat-pack or ready-to-assemble format, whether attached to, or in conjunction with, faucets, metal plumbing, sinks or sink bowls or countertops.
The term “for permanent installation” means that the goods are designed and intended to be installed in a fixed location as an integral part of a building or structure. The term “permanent” refers to the intended fixed installation and does not mean that the goods cannot be removed, relocated or replaced. Goods are included in this class based on their use, regardless of whether they are marketed or packaged as “permanent”, “semi-permanent” or “modular”.
Wood cabinets and vanities consist of a box (which typically includes a top, a bottom, sides, a back, base blockers, ends or end panels, stretcher rails, toe kicks or shelves) and may include a frame, a door, drawers or shelves. They are generally used for permanent installation in kitchens or bathrooms but can also include “built-in” closet units.
The class of goods include the following wood subassemblies of cabinets and vanities:
(a) wood cabinet and vanity frames,
(b) wood cabinet and vanity boxes (which typically include a top, bottom, sides, back, base blockers, ends or end panels, stretcher rails, toe kicks or shelves),
(c) wood cabinet or vanity doors,
(d) wood cabinet or vanity drawers and drawer components (which typically include sides, backs, bottoms and faces),
(e) back panels and end panels, and
(f) desks, shelves and tables that are attached to or incorporated in wood cabinets.
The class of goods include all unassembled, assembled or ready to assemble wood cabinets and vanities, which are also commonly known as “flat packs”. Ready-to-assemble goods may be imported in one or in multiple packages. Ready-to-assemble wood cabinets and vanities are defined as packaged cabinets or vanities so that, at the time of importation, they may include
(a) wood components required to assemble a cabinet or vanity (including drawer faces and doors), and
(b) parts (for example, screws, washers, dowels, nails, handles, knobs and adhesive glues) required to assemble a cabinet or vanity.
For greater certainty, the subject goods do not include:
(a) freestanding furniture not designed for kitchen or bathroom use, including office furniture or retail display fixtures,
(b) the following, if imported separately from a wood cabinet or vanity,
(i) aftermarket accessory items that may be added to or installed inside the interior of a cabinet, that are not considered a structural or core component of a wood cabinet or vanity, that may be made of wood, metal, plastic, composite material or a combination of these materials that may be inserted into a cabinet, that are used for organizational or accessibility purposes in the interior of a cabinet, and that include
(A) inserts or dividers that are placed into drawer boxes to organize or divide the internal portion of a drawer into multiple areas for the purpose of containing smaller items such as cutlery, utensils and bathroom essentials, and
(B) round or oblong inserts that rotate internally in a cabinet for the purpose of improving access to cabinet contents;
(ii) solid wood accessories including corbels and rosettes, which serve the primary purpose of decoration and personalization; and
(iii) non-wood cabinet hardware components including metal hinges, brackets, catches, locks, drawer slides, fasteners (nails, screws, tacks, staples), handles, and knobs; and
(c) medicine cabinets that meet the following criteria:
(i) are intended to be wall-mounted,
(ii) are assembled at the time of entry into Canada,
(iii) contain one or more mirrors,
(iv) are packaged for retail sale at the time of entry into Canada, and
(v) have a maximum depth of seven inches.</v>
      </c>
      <c r="D28" s="296"/>
      <c r="E28" s="296"/>
      <c r="F28" s="296"/>
      <c r="G28" s="296"/>
      <c r="H28" s="296"/>
      <c r="I28" s="296"/>
      <c r="J28" s="296"/>
      <c r="K28" s="297"/>
      <c r="L28" s="55"/>
      <c r="N28" s="52"/>
      <c r="O28" s="3"/>
      <c r="P28" s="3"/>
      <c r="Q28" s="52"/>
      <c r="R28" s="52"/>
      <c r="S28" s="52"/>
      <c r="T28" s="52"/>
      <c r="U28" s="52"/>
      <c r="V28" s="52"/>
      <c r="W28" s="52"/>
    </row>
    <row r="29" spans="1:23" s="39" customFormat="1" x14ac:dyDescent="0.35">
      <c r="A29" s="62"/>
      <c r="B29" s="72"/>
      <c r="C29" s="298"/>
      <c r="D29" s="299"/>
      <c r="E29" s="299"/>
      <c r="F29" s="299"/>
      <c r="G29" s="299"/>
      <c r="H29" s="299"/>
      <c r="I29" s="299"/>
      <c r="J29" s="299"/>
      <c r="K29" s="300"/>
      <c r="L29" s="145"/>
      <c r="N29" s="52"/>
      <c r="O29" s="3"/>
      <c r="P29" s="3"/>
      <c r="Q29" s="52"/>
      <c r="R29" s="52"/>
      <c r="S29" s="52"/>
      <c r="T29" s="52"/>
      <c r="U29" s="52"/>
      <c r="V29" s="52"/>
      <c r="W29" s="52"/>
    </row>
    <row r="30" spans="1:23" s="39" customFormat="1" x14ac:dyDescent="0.35">
      <c r="A30" s="62"/>
      <c r="B30" s="72"/>
      <c r="C30" s="298"/>
      <c r="D30" s="299"/>
      <c r="E30" s="299"/>
      <c r="F30" s="299"/>
      <c r="G30" s="299"/>
      <c r="H30" s="299"/>
      <c r="I30" s="299"/>
      <c r="J30" s="299"/>
      <c r="K30" s="300"/>
      <c r="L30" s="145"/>
      <c r="N30" s="52"/>
      <c r="O30" s="3"/>
      <c r="P30" s="3"/>
      <c r="Q30" s="52"/>
      <c r="R30" s="52"/>
      <c r="S30" s="52"/>
      <c r="T30" s="52"/>
      <c r="U30" s="52"/>
      <c r="V30" s="52"/>
      <c r="W30" s="52"/>
    </row>
    <row r="31" spans="1:23" s="39" customFormat="1" x14ac:dyDescent="0.35">
      <c r="A31" s="62"/>
      <c r="B31" s="72"/>
      <c r="C31" s="298"/>
      <c r="D31" s="299"/>
      <c r="E31" s="299"/>
      <c r="F31" s="299"/>
      <c r="G31" s="299"/>
      <c r="H31" s="299"/>
      <c r="I31" s="299"/>
      <c r="J31" s="299"/>
      <c r="K31" s="300"/>
      <c r="L31" s="145"/>
      <c r="N31" s="52"/>
      <c r="O31" s="3"/>
      <c r="P31" s="3"/>
      <c r="Q31" s="52"/>
      <c r="R31" s="52"/>
      <c r="S31" s="52"/>
      <c r="T31" s="52"/>
      <c r="U31" s="52"/>
      <c r="V31" s="52"/>
      <c r="W31" s="52"/>
    </row>
    <row r="32" spans="1:23" s="39" customFormat="1" x14ac:dyDescent="0.35">
      <c r="A32" s="62"/>
      <c r="B32" s="72"/>
      <c r="C32" s="298"/>
      <c r="D32" s="299"/>
      <c r="E32" s="299"/>
      <c r="F32" s="299"/>
      <c r="G32" s="299"/>
      <c r="H32" s="299"/>
      <c r="I32" s="299"/>
      <c r="J32" s="299"/>
      <c r="K32" s="300"/>
      <c r="L32" s="145"/>
      <c r="N32" s="52"/>
      <c r="O32" s="3"/>
      <c r="P32" s="3"/>
      <c r="Q32" s="52"/>
      <c r="R32" s="52"/>
      <c r="S32" s="52"/>
      <c r="T32" s="52"/>
      <c r="U32" s="52"/>
      <c r="V32" s="52"/>
      <c r="W32" s="52"/>
    </row>
    <row r="33" spans="1:23" s="39" customFormat="1" x14ac:dyDescent="0.35">
      <c r="A33" s="62"/>
      <c r="B33" s="72"/>
      <c r="C33" s="298"/>
      <c r="D33" s="299"/>
      <c r="E33" s="299"/>
      <c r="F33" s="299"/>
      <c r="G33" s="299"/>
      <c r="H33" s="299"/>
      <c r="I33" s="299"/>
      <c r="J33" s="299"/>
      <c r="K33" s="300"/>
      <c r="L33" s="269"/>
      <c r="N33" s="52"/>
      <c r="O33" s="3"/>
      <c r="P33" s="3"/>
      <c r="Q33" s="52"/>
      <c r="R33" s="52"/>
      <c r="S33" s="52"/>
      <c r="T33" s="52"/>
      <c r="U33" s="52"/>
      <c r="V33" s="52"/>
      <c r="W33" s="52"/>
    </row>
    <row r="34" spans="1:23" s="39" customFormat="1" x14ac:dyDescent="0.35">
      <c r="A34" s="62"/>
      <c r="B34" s="72"/>
      <c r="C34" s="298"/>
      <c r="D34" s="299"/>
      <c r="E34" s="299"/>
      <c r="F34" s="299"/>
      <c r="G34" s="299"/>
      <c r="H34" s="299"/>
      <c r="I34" s="299"/>
      <c r="J34" s="299"/>
      <c r="K34" s="300"/>
      <c r="L34" s="145"/>
      <c r="N34" s="52"/>
      <c r="O34" s="3"/>
      <c r="P34" s="3"/>
      <c r="Q34" s="52"/>
      <c r="R34" s="52"/>
      <c r="S34" s="52"/>
      <c r="T34" s="52"/>
      <c r="U34" s="52"/>
      <c r="V34" s="52"/>
      <c r="W34" s="52"/>
    </row>
    <row r="35" spans="1:23" s="39" customFormat="1" x14ac:dyDescent="0.35">
      <c r="A35" s="62"/>
      <c r="B35" s="72"/>
      <c r="C35" s="298"/>
      <c r="D35" s="299"/>
      <c r="E35" s="299"/>
      <c r="F35" s="299"/>
      <c r="G35" s="299"/>
      <c r="H35" s="299"/>
      <c r="I35" s="299"/>
      <c r="J35" s="299"/>
      <c r="K35" s="300"/>
      <c r="L35" s="269"/>
      <c r="N35" s="52"/>
      <c r="O35" s="3"/>
      <c r="P35" s="3"/>
      <c r="Q35" s="52"/>
      <c r="R35" s="52"/>
      <c r="S35" s="52"/>
      <c r="T35" s="52"/>
      <c r="U35" s="52"/>
      <c r="V35" s="52"/>
      <c r="W35" s="52"/>
    </row>
    <row r="36" spans="1:23" s="39" customFormat="1" x14ac:dyDescent="0.35">
      <c r="A36" s="62"/>
      <c r="B36" s="72"/>
      <c r="C36" s="298"/>
      <c r="D36" s="299"/>
      <c r="E36" s="299"/>
      <c r="F36" s="299"/>
      <c r="G36" s="299"/>
      <c r="H36" s="299"/>
      <c r="I36" s="299"/>
      <c r="J36" s="299"/>
      <c r="K36" s="300"/>
      <c r="L36" s="269"/>
      <c r="N36" s="52"/>
      <c r="O36" s="3"/>
      <c r="P36" s="3"/>
      <c r="Q36" s="52"/>
      <c r="R36" s="52"/>
      <c r="S36" s="52"/>
      <c r="T36" s="52"/>
      <c r="U36" s="52"/>
      <c r="V36" s="52"/>
      <c r="W36" s="52"/>
    </row>
    <row r="37" spans="1:23" s="39" customFormat="1" x14ac:dyDescent="0.35">
      <c r="A37" s="62"/>
      <c r="B37" s="72"/>
      <c r="C37" s="298"/>
      <c r="D37" s="299"/>
      <c r="E37" s="299"/>
      <c r="F37" s="299"/>
      <c r="G37" s="299"/>
      <c r="H37" s="299"/>
      <c r="I37" s="299"/>
      <c r="J37" s="299"/>
      <c r="K37" s="300"/>
      <c r="L37" s="269"/>
      <c r="N37" s="52"/>
      <c r="O37" s="3"/>
      <c r="P37" s="3"/>
      <c r="Q37" s="52"/>
      <c r="R37" s="52"/>
      <c r="S37" s="52"/>
      <c r="T37" s="52"/>
      <c r="U37" s="52"/>
      <c r="V37" s="52"/>
      <c r="W37" s="52"/>
    </row>
    <row r="38" spans="1:23" s="39" customFormat="1" x14ac:dyDescent="0.35">
      <c r="A38" s="62"/>
      <c r="B38" s="72"/>
      <c r="C38" s="298"/>
      <c r="D38" s="299"/>
      <c r="E38" s="299"/>
      <c r="F38" s="299"/>
      <c r="G38" s="299"/>
      <c r="H38" s="299"/>
      <c r="I38" s="299"/>
      <c r="J38" s="299"/>
      <c r="K38" s="300"/>
      <c r="L38" s="269"/>
      <c r="N38" s="52"/>
      <c r="O38" s="3"/>
      <c r="P38" s="3"/>
      <c r="Q38" s="52"/>
      <c r="R38" s="52"/>
      <c r="S38" s="52"/>
      <c r="T38" s="52"/>
      <c r="U38" s="52"/>
      <c r="V38" s="52"/>
      <c r="W38" s="52"/>
    </row>
    <row r="39" spans="1:23" s="39" customFormat="1" x14ac:dyDescent="0.35">
      <c r="A39" s="62"/>
      <c r="B39" s="72"/>
      <c r="C39" s="298"/>
      <c r="D39" s="299"/>
      <c r="E39" s="299"/>
      <c r="F39" s="299"/>
      <c r="G39" s="299"/>
      <c r="H39" s="299"/>
      <c r="I39" s="299"/>
      <c r="J39" s="299"/>
      <c r="K39" s="300"/>
      <c r="L39" s="269"/>
      <c r="N39" s="52"/>
      <c r="O39" s="3"/>
      <c r="P39" s="3"/>
      <c r="Q39" s="52"/>
      <c r="R39" s="52"/>
      <c r="S39" s="52"/>
      <c r="T39" s="52"/>
      <c r="U39" s="52"/>
      <c r="V39" s="52"/>
      <c r="W39" s="52"/>
    </row>
    <row r="40" spans="1:23" s="39" customFormat="1" x14ac:dyDescent="0.35">
      <c r="A40" s="62"/>
      <c r="B40" s="72"/>
      <c r="C40" s="298"/>
      <c r="D40" s="299"/>
      <c r="E40" s="299"/>
      <c r="F40" s="299"/>
      <c r="G40" s="299"/>
      <c r="H40" s="299"/>
      <c r="I40" s="299"/>
      <c r="J40" s="299"/>
      <c r="K40" s="300"/>
      <c r="L40" s="145"/>
      <c r="N40" s="52"/>
      <c r="O40" s="3"/>
      <c r="P40" s="3"/>
      <c r="Q40" s="52"/>
      <c r="R40" s="52"/>
      <c r="S40" s="52"/>
      <c r="T40" s="52"/>
      <c r="U40" s="52"/>
      <c r="V40" s="52"/>
      <c r="W40" s="52"/>
    </row>
    <row r="41" spans="1:23" s="39" customFormat="1" x14ac:dyDescent="0.35">
      <c r="A41" s="62"/>
      <c r="B41" s="72"/>
      <c r="C41" s="298"/>
      <c r="D41" s="299"/>
      <c r="E41" s="299"/>
      <c r="F41" s="299"/>
      <c r="G41" s="299"/>
      <c r="H41" s="299"/>
      <c r="I41" s="299"/>
      <c r="J41" s="299"/>
      <c r="K41" s="300"/>
      <c r="L41" s="269"/>
      <c r="N41" s="52"/>
      <c r="O41" s="3"/>
      <c r="P41" s="3"/>
      <c r="Q41" s="52"/>
      <c r="R41" s="52"/>
      <c r="S41" s="52"/>
      <c r="T41" s="52"/>
      <c r="U41" s="52"/>
      <c r="V41" s="52"/>
      <c r="W41" s="52"/>
    </row>
    <row r="42" spans="1:23" s="39" customFormat="1" x14ac:dyDescent="0.35">
      <c r="A42" s="62"/>
      <c r="B42" s="72"/>
      <c r="C42" s="298"/>
      <c r="D42" s="299"/>
      <c r="E42" s="299"/>
      <c r="F42" s="299"/>
      <c r="G42" s="299"/>
      <c r="H42" s="299"/>
      <c r="I42" s="299"/>
      <c r="J42" s="299"/>
      <c r="K42" s="300"/>
      <c r="L42" s="269"/>
      <c r="N42" s="52"/>
      <c r="O42" s="3"/>
      <c r="P42" s="3"/>
      <c r="Q42" s="52"/>
      <c r="R42" s="52"/>
      <c r="S42" s="52"/>
      <c r="T42" s="52"/>
      <c r="U42" s="52"/>
      <c r="V42" s="52"/>
      <c r="W42" s="52"/>
    </row>
    <row r="43" spans="1:23" s="39" customFormat="1" x14ac:dyDescent="0.35">
      <c r="A43" s="62"/>
      <c r="B43" s="72"/>
      <c r="C43" s="298"/>
      <c r="D43" s="299"/>
      <c r="E43" s="299"/>
      <c r="F43" s="299"/>
      <c r="G43" s="299"/>
      <c r="H43" s="299"/>
      <c r="I43" s="299"/>
      <c r="J43" s="299"/>
      <c r="K43" s="300"/>
      <c r="L43" s="269"/>
      <c r="N43" s="52"/>
      <c r="O43" s="3"/>
      <c r="P43" s="3"/>
      <c r="Q43" s="52"/>
      <c r="R43" s="52"/>
      <c r="S43" s="52"/>
      <c r="T43" s="52"/>
      <c r="U43" s="52"/>
      <c r="V43" s="52"/>
      <c r="W43" s="52"/>
    </row>
    <row r="44" spans="1:23" s="39" customFormat="1" x14ac:dyDescent="0.35">
      <c r="A44" s="62"/>
      <c r="B44" s="72"/>
      <c r="C44" s="298"/>
      <c r="D44" s="299"/>
      <c r="E44" s="299"/>
      <c r="F44" s="299"/>
      <c r="G44" s="299"/>
      <c r="H44" s="299"/>
      <c r="I44" s="299"/>
      <c r="J44" s="299"/>
      <c r="K44" s="300"/>
      <c r="L44" s="269"/>
      <c r="N44" s="52"/>
      <c r="O44" s="3"/>
      <c r="P44" s="3"/>
      <c r="Q44" s="52"/>
      <c r="R44" s="52"/>
      <c r="S44" s="52"/>
      <c r="T44" s="52"/>
      <c r="U44" s="52"/>
      <c r="V44" s="52"/>
      <c r="W44" s="52"/>
    </row>
    <row r="45" spans="1:23" s="39" customFormat="1" x14ac:dyDescent="0.35">
      <c r="A45" s="62"/>
      <c r="B45" s="72"/>
      <c r="C45" s="298"/>
      <c r="D45" s="299"/>
      <c r="E45" s="299"/>
      <c r="F45" s="299"/>
      <c r="G45" s="299"/>
      <c r="H45" s="299"/>
      <c r="I45" s="299"/>
      <c r="J45" s="299"/>
      <c r="K45" s="300"/>
      <c r="L45" s="269"/>
      <c r="N45" s="52"/>
      <c r="O45" s="3"/>
      <c r="P45" s="3"/>
      <c r="Q45" s="52"/>
      <c r="R45" s="52"/>
      <c r="S45" s="52"/>
      <c r="T45" s="52"/>
      <c r="U45" s="52"/>
      <c r="V45" s="52"/>
      <c r="W45" s="52"/>
    </row>
    <row r="46" spans="1:23" s="39" customFormat="1" x14ac:dyDescent="0.35">
      <c r="A46" s="62"/>
      <c r="B46" s="72"/>
      <c r="C46" s="298"/>
      <c r="D46" s="299"/>
      <c r="E46" s="299"/>
      <c r="F46" s="299"/>
      <c r="G46" s="299"/>
      <c r="H46" s="299"/>
      <c r="I46" s="299"/>
      <c r="J46" s="299"/>
      <c r="K46" s="300"/>
      <c r="L46" s="269"/>
      <c r="N46" s="52"/>
      <c r="O46" s="3"/>
      <c r="P46" s="3"/>
      <c r="Q46" s="52"/>
      <c r="R46" s="52"/>
      <c r="S46" s="52"/>
      <c r="T46" s="52"/>
      <c r="U46" s="52"/>
      <c r="V46" s="52"/>
      <c r="W46" s="52"/>
    </row>
    <row r="47" spans="1:23" s="39" customFormat="1" x14ac:dyDescent="0.35">
      <c r="A47" s="62"/>
      <c r="B47" s="72"/>
      <c r="C47" s="298"/>
      <c r="D47" s="299"/>
      <c r="E47" s="299"/>
      <c r="F47" s="299"/>
      <c r="G47" s="299"/>
      <c r="H47" s="299"/>
      <c r="I47" s="299"/>
      <c r="J47" s="299"/>
      <c r="K47" s="300"/>
      <c r="L47" s="269"/>
      <c r="N47" s="52"/>
      <c r="O47" s="3"/>
      <c r="P47" s="3"/>
      <c r="Q47" s="52"/>
      <c r="R47" s="52"/>
      <c r="S47" s="52"/>
      <c r="T47" s="52"/>
      <c r="U47" s="52"/>
      <c r="V47" s="52"/>
      <c r="W47" s="52"/>
    </row>
    <row r="48" spans="1:23" s="39" customFormat="1" x14ac:dyDescent="0.35">
      <c r="A48" s="62"/>
      <c r="B48" s="72"/>
      <c r="C48" s="298"/>
      <c r="D48" s="299"/>
      <c r="E48" s="299"/>
      <c r="F48" s="299"/>
      <c r="G48" s="299"/>
      <c r="H48" s="299"/>
      <c r="I48" s="299"/>
      <c r="J48" s="299"/>
      <c r="K48" s="300"/>
      <c r="L48" s="269"/>
      <c r="N48" s="52"/>
      <c r="O48" s="3"/>
      <c r="P48" s="3"/>
      <c r="Q48" s="52"/>
      <c r="R48" s="52"/>
      <c r="S48" s="52"/>
      <c r="T48" s="52"/>
      <c r="U48" s="52"/>
      <c r="V48" s="52"/>
      <c r="W48" s="52"/>
    </row>
    <row r="49" spans="1:23" s="39" customFormat="1" x14ac:dyDescent="0.35">
      <c r="A49" s="62"/>
      <c r="B49" s="72"/>
      <c r="C49" s="298"/>
      <c r="D49" s="299"/>
      <c r="E49" s="299"/>
      <c r="F49" s="299"/>
      <c r="G49" s="299"/>
      <c r="H49" s="299"/>
      <c r="I49" s="299"/>
      <c r="J49" s="299"/>
      <c r="K49" s="300"/>
      <c r="L49" s="269"/>
      <c r="N49" s="52"/>
      <c r="O49" s="3"/>
      <c r="P49" s="3"/>
      <c r="Q49" s="52"/>
      <c r="R49" s="52"/>
      <c r="S49" s="52"/>
      <c r="T49" s="52"/>
      <c r="U49" s="52"/>
      <c r="V49" s="52"/>
      <c r="W49" s="52"/>
    </row>
    <row r="50" spans="1:23" s="39" customFormat="1" x14ac:dyDescent="0.35">
      <c r="A50" s="62"/>
      <c r="B50" s="72"/>
      <c r="C50" s="298"/>
      <c r="D50" s="299"/>
      <c r="E50" s="299"/>
      <c r="F50" s="299"/>
      <c r="G50" s="299"/>
      <c r="H50" s="299"/>
      <c r="I50" s="299"/>
      <c r="J50" s="299"/>
      <c r="K50" s="300"/>
      <c r="L50" s="269"/>
      <c r="N50" s="52"/>
      <c r="O50" s="3"/>
      <c r="P50" s="3"/>
      <c r="Q50" s="52"/>
      <c r="R50" s="52"/>
      <c r="S50" s="52"/>
      <c r="T50" s="52"/>
      <c r="U50" s="52"/>
      <c r="V50" s="52"/>
      <c r="W50" s="52"/>
    </row>
    <row r="51" spans="1:23" s="39" customFormat="1" x14ac:dyDescent="0.35">
      <c r="A51" s="62"/>
      <c r="B51" s="72"/>
      <c r="C51" s="298"/>
      <c r="D51" s="299"/>
      <c r="E51" s="299"/>
      <c r="F51" s="299"/>
      <c r="G51" s="299"/>
      <c r="H51" s="299"/>
      <c r="I51" s="299"/>
      <c r="J51" s="299"/>
      <c r="K51" s="300"/>
      <c r="L51" s="269"/>
      <c r="N51" s="52"/>
      <c r="O51" s="3"/>
      <c r="P51" s="3"/>
      <c r="Q51" s="52"/>
      <c r="R51" s="52"/>
      <c r="S51" s="52"/>
      <c r="T51" s="52"/>
      <c r="U51" s="52"/>
      <c r="V51" s="52"/>
      <c r="W51" s="52"/>
    </row>
    <row r="52" spans="1:23" s="39" customFormat="1" x14ac:dyDescent="0.35">
      <c r="A52" s="62"/>
      <c r="B52" s="72"/>
      <c r="C52" s="298"/>
      <c r="D52" s="299"/>
      <c r="E52" s="299"/>
      <c r="F52" s="299"/>
      <c r="G52" s="299"/>
      <c r="H52" s="299"/>
      <c r="I52" s="299"/>
      <c r="J52" s="299"/>
      <c r="K52" s="300"/>
      <c r="L52" s="269"/>
      <c r="N52" s="52"/>
      <c r="O52" s="3"/>
      <c r="P52" s="3"/>
      <c r="Q52" s="52"/>
      <c r="R52" s="52"/>
      <c r="S52" s="52"/>
      <c r="T52" s="52"/>
      <c r="U52" s="52"/>
      <c r="V52" s="52"/>
      <c r="W52" s="52"/>
    </row>
    <row r="53" spans="1:23" s="39" customFormat="1" x14ac:dyDescent="0.35">
      <c r="A53" s="62"/>
      <c r="B53" s="72"/>
      <c r="C53" s="298"/>
      <c r="D53" s="299"/>
      <c r="E53" s="299"/>
      <c r="F53" s="299"/>
      <c r="G53" s="299"/>
      <c r="H53" s="299"/>
      <c r="I53" s="299"/>
      <c r="J53" s="299"/>
      <c r="K53" s="300"/>
      <c r="L53" s="269"/>
      <c r="N53" s="52"/>
      <c r="O53" s="3"/>
      <c r="P53" s="3"/>
      <c r="Q53" s="52"/>
      <c r="R53" s="52"/>
      <c r="S53" s="52"/>
      <c r="T53" s="52"/>
      <c r="U53" s="52"/>
      <c r="V53" s="52"/>
      <c r="W53" s="52"/>
    </row>
    <row r="54" spans="1:23" s="39" customFormat="1" x14ac:dyDescent="0.35">
      <c r="A54" s="62"/>
      <c r="B54" s="72"/>
      <c r="C54" s="298"/>
      <c r="D54" s="299"/>
      <c r="E54" s="299"/>
      <c r="F54" s="299"/>
      <c r="G54" s="299"/>
      <c r="H54" s="299"/>
      <c r="I54" s="299"/>
      <c r="J54" s="299"/>
      <c r="K54" s="300"/>
      <c r="L54" s="145"/>
      <c r="N54" s="52"/>
      <c r="O54" s="3"/>
      <c r="P54" s="3"/>
      <c r="Q54" s="52"/>
      <c r="R54" s="52"/>
      <c r="S54" s="52"/>
      <c r="T54" s="52"/>
      <c r="U54" s="52"/>
      <c r="V54" s="52"/>
      <c r="W54" s="52"/>
    </row>
    <row r="55" spans="1:23" s="39" customFormat="1" x14ac:dyDescent="0.35">
      <c r="A55" s="62"/>
      <c r="B55" s="72"/>
      <c r="C55" s="298"/>
      <c r="D55" s="299"/>
      <c r="E55" s="299"/>
      <c r="F55" s="299"/>
      <c r="G55" s="299"/>
      <c r="H55" s="299"/>
      <c r="I55" s="299"/>
      <c r="J55" s="299"/>
      <c r="K55" s="300"/>
      <c r="L55" s="145"/>
      <c r="N55" s="52"/>
      <c r="O55" s="3"/>
      <c r="P55" s="3"/>
      <c r="Q55" s="52"/>
      <c r="R55" s="52"/>
      <c r="S55" s="52"/>
      <c r="T55" s="52"/>
      <c r="U55" s="52"/>
      <c r="V55" s="52"/>
      <c r="W55" s="52"/>
    </row>
    <row r="56" spans="1:23" s="39" customFormat="1" x14ac:dyDescent="0.35">
      <c r="A56" s="62"/>
      <c r="B56" s="72"/>
      <c r="C56" s="298"/>
      <c r="D56" s="299"/>
      <c r="E56" s="299"/>
      <c r="F56" s="299"/>
      <c r="G56" s="299"/>
      <c r="H56" s="299"/>
      <c r="I56" s="299"/>
      <c r="J56" s="299"/>
      <c r="K56" s="300"/>
      <c r="L56" s="145"/>
      <c r="N56" s="52"/>
      <c r="O56" s="3"/>
      <c r="P56" s="3"/>
      <c r="Q56" s="52"/>
      <c r="R56" s="52"/>
      <c r="S56" s="52"/>
      <c r="T56" s="52"/>
      <c r="U56" s="52"/>
      <c r="V56" s="52"/>
      <c r="W56" s="52"/>
    </row>
    <row r="57" spans="1:23" s="39" customFormat="1" x14ac:dyDescent="0.35">
      <c r="A57" s="62"/>
      <c r="B57" s="72"/>
      <c r="C57" s="298"/>
      <c r="D57" s="299"/>
      <c r="E57" s="299"/>
      <c r="F57" s="299"/>
      <c r="G57" s="299"/>
      <c r="H57" s="299"/>
      <c r="I57" s="299"/>
      <c r="J57" s="299"/>
      <c r="K57" s="300"/>
      <c r="L57" s="145"/>
      <c r="N57" s="52"/>
      <c r="O57" s="3"/>
      <c r="P57" s="3"/>
      <c r="Q57" s="52"/>
      <c r="R57" s="52"/>
      <c r="S57" s="52"/>
      <c r="T57" s="52"/>
      <c r="U57" s="52"/>
      <c r="V57" s="52"/>
      <c r="W57" s="52"/>
    </row>
    <row r="58" spans="1:23" s="39" customFormat="1" x14ac:dyDescent="0.35">
      <c r="A58" s="62"/>
      <c r="B58" s="72"/>
      <c r="C58" s="298"/>
      <c r="D58" s="299"/>
      <c r="E58" s="299"/>
      <c r="F58" s="299"/>
      <c r="G58" s="299"/>
      <c r="H58" s="299"/>
      <c r="I58" s="299"/>
      <c r="J58" s="299"/>
      <c r="K58" s="300"/>
      <c r="L58" s="145"/>
      <c r="N58" s="52"/>
      <c r="O58" s="3"/>
      <c r="P58" s="3"/>
      <c r="Q58" s="52"/>
      <c r="R58" s="52"/>
      <c r="S58" s="52"/>
      <c r="T58" s="52"/>
      <c r="U58" s="52"/>
      <c r="V58" s="52"/>
      <c r="W58" s="52"/>
    </row>
    <row r="59" spans="1:23" s="39" customFormat="1" x14ac:dyDescent="0.35">
      <c r="A59" s="62"/>
      <c r="B59" s="72"/>
      <c r="C59" s="298"/>
      <c r="D59" s="299"/>
      <c r="E59" s="299"/>
      <c r="F59" s="299"/>
      <c r="G59" s="299"/>
      <c r="H59" s="299"/>
      <c r="I59" s="299"/>
      <c r="J59" s="299"/>
      <c r="K59" s="300"/>
      <c r="L59" s="269"/>
      <c r="N59" s="52"/>
      <c r="O59" s="3"/>
      <c r="P59" s="3"/>
      <c r="Q59" s="52"/>
      <c r="R59" s="52"/>
      <c r="S59" s="52"/>
      <c r="T59" s="52"/>
      <c r="U59" s="52"/>
      <c r="V59" s="52"/>
      <c r="W59" s="52"/>
    </row>
    <row r="60" spans="1:23" s="39" customFormat="1" x14ac:dyDescent="0.35">
      <c r="A60" s="62"/>
      <c r="B60" s="72"/>
      <c r="C60" s="298"/>
      <c r="D60" s="299"/>
      <c r="E60" s="299"/>
      <c r="F60" s="299"/>
      <c r="G60" s="299"/>
      <c r="H60" s="299"/>
      <c r="I60" s="299"/>
      <c r="J60" s="299"/>
      <c r="K60" s="300"/>
      <c r="L60" s="269"/>
      <c r="N60" s="52"/>
      <c r="O60" s="3"/>
      <c r="P60" s="3"/>
      <c r="Q60" s="52"/>
      <c r="R60" s="52"/>
      <c r="S60" s="52"/>
      <c r="T60" s="52"/>
      <c r="U60" s="52"/>
      <c r="V60" s="52"/>
      <c r="W60" s="52"/>
    </row>
    <row r="61" spans="1:23" s="39" customFormat="1" x14ac:dyDescent="0.35">
      <c r="A61" s="62"/>
      <c r="B61" s="72"/>
      <c r="C61" s="298"/>
      <c r="D61" s="299"/>
      <c r="E61" s="299"/>
      <c r="F61" s="299"/>
      <c r="G61" s="299"/>
      <c r="H61" s="299"/>
      <c r="I61" s="299"/>
      <c r="J61" s="299"/>
      <c r="K61" s="300"/>
      <c r="L61" s="269"/>
      <c r="N61" s="52"/>
      <c r="O61" s="3"/>
      <c r="P61" s="3"/>
      <c r="Q61" s="52"/>
      <c r="R61" s="52"/>
      <c r="S61" s="52"/>
      <c r="T61" s="52"/>
      <c r="U61" s="52"/>
      <c r="V61" s="52"/>
      <c r="W61" s="52"/>
    </row>
    <row r="62" spans="1:23" s="39" customFormat="1" x14ac:dyDescent="0.35">
      <c r="A62" s="62"/>
      <c r="B62" s="72"/>
      <c r="C62" s="298"/>
      <c r="D62" s="299"/>
      <c r="E62" s="299"/>
      <c r="F62" s="299"/>
      <c r="G62" s="299"/>
      <c r="H62" s="299"/>
      <c r="I62" s="299"/>
      <c r="J62" s="299"/>
      <c r="K62" s="300"/>
      <c r="L62" s="269"/>
      <c r="N62" s="52"/>
      <c r="O62" s="3"/>
      <c r="P62" s="3"/>
      <c r="Q62" s="52"/>
      <c r="R62" s="52"/>
      <c r="S62" s="52"/>
      <c r="T62" s="52"/>
      <c r="U62" s="52"/>
      <c r="V62" s="52"/>
      <c r="W62" s="52"/>
    </row>
    <row r="63" spans="1:23" s="39" customFormat="1" x14ac:dyDescent="0.35">
      <c r="A63" s="62"/>
      <c r="B63" s="72"/>
      <c r="C63" s="298"/>
      <c r="D63" s="299"/>
      <c r="E63" s="299"/>
      <c r="F63" s="299"/>
      <c r="G63" s="299"/>
      <c r="H63" s="299"/>
      <c r="I63" s="299"/>
      <c r="J63" s="299"/>
      <c r="K63" s="300"/>
      <c r="L63" s="269"/>
      <c r="N63" s="52"/>
      <c r="O63" s="3"/>
      <c r="P63" s="3"/>
      <c r="Q63" s="52"/>
      <c r="R63" s="52"/>
      <c r="S63" s="52"/>
      <c r="T63" s="52"/>
      <c r="U63" s="52"/>
      <c r="V63" s="52"/>
      <c r="W63" s="52"/>
    </row>
    <row r="64" spans="1:23" s="39" customFormat="1" x14ac:dyDescent="0.35">
      <c r="A64" s="62"/>
      <c r="B64" s="72"/>
      <c r="C64" s="298"/>
      <c r="D64" s="299"/>
      <c r="E64" s="299"/>
      <c r="F64" s="299"/>
      <c r="G64" s="299"/>
      <c r="H64" s="299"/>
      <c r="I64" s="299"/>
      <c r="J64" s="299"/>
      <c r="K64" s="300"/>
      <c r="L64" s="269"/>
      <c r="N64" s="52"/>
      <c r="O64" s="3"/>
      <c r="P64" s="3"/>
      <c r="Q64" s="52"/>
      <c r="R64" s="52"/>
      <c r="S64" s="52"/>
      <c r="T64" s="52"/>
      <c r="U64" s="52"/>
      <c r="V64" s="52"/>
      <c r="W64" s="52"/>
    </row>
    <row r="65" spans="1:23" s="39" customFormat="1" x14ac:dyDescent="0.35">
      <c r="A65" s="62"/>
      <c r="B65" s="72"/>
      <c r="C65" s="298"/>
      <c r="D65" s="299"/>
      <c r="E65" s="299"/>
      <c r="F65" s="299"/>
      <c r="G65" s="299"/>
      <c r="H65" s="299"/>
      <c r="I65" s="299"/>
      <c r="J65" s="299"/>
      <c r="K65" s="300"/>
      <c r="L65" s="269"/>
      <c r="N65" s="52"/>
      <c r="O65" s="3"/>
      <c r="P65" s="3"/>
      <c r="Q65" s="52"/>
      <c r="R65" s="52"/>
      <c r="S65" s="52"/>
      <c r="T65" s="52"/>
      <c r="U65" s="52"/>
      <c r="V65" s="52"/>
      <c r="W65" s="52"/>
    </row>
    <row r="66" spans="1:23" s="39" customFormat="1" x14ac:dyDescent="0.35">
      <c r="A66" s="62"/>
      <c r="B66" s="72"/>
      <c r="C66" s="298"/>
      <c r="D66" s="299"/>
      <c r="E66" s="299"/>
      <c r="F66" s="299"/>
      <c r="G66" s="299"/>
      <c r="H66" s="299"/>
      <c r="I66" s="299"/>
      <c r="J66" s="299"/>
      <c r="K66" s="300"/>
      <c r="L66" s="269"/>
      <c r="N66" s="52"/>
      <c r="O66" s="3"/>
      <c r="P66" s="3"/>
      <c r="Q66" s="52"/>
      <c r="R66" s="52"/>
      <c r="S66" s="52"/>
      <c r="T66" s="52"/>
      <c r="U66" s="52"/>
      <c r="V66" s="52"/>
      <c r="W66" s="52"/>
    </row>
    <row r="67" spans="1:23" s="39" customFormat="1" x14ac:dyDescent="0.35">
      <c r="A67" s="62"/>
      <c r="B67" s="72"/>
      <c r="C67" s="298"/>
      <c r="D67" s="299"/>
      <c r="E67" s="299"/>
      <c r="F67" s="299"/>
      <c r="G67" s="299"/>
      <c r="H67" s="299"/>
      <c r="I67" s="299"/>
      <c r="J67" s="299"/>
      <c r="K67" s="300"/>
      <c r="L67" s="269"/>
      <c r="N67" s="52"/>
      <c r="O67" s="3"/>
      <c r="P67" s="3"/>
      <c r="Q67" s="52"/>
      <c r="R67" s="52"/>
      <c r="S67" s="52"/>
      <c r="T67" s="52"/>
      <c r="U67" s="52"/>
      <c r="V67" s="52"/>
      <c r="W67" s="52"/>
    </row>
    <row r="68" spans="1:23" s="39" customFormat="1" x14ac:dyDescent="0.35">
      <c r="A68" s="62"/>
      <c r="B68" s="72"/>
      <c r="C68" s="298"/>
      <c r="D68" s="299"/>
      <c r="E68" s="299"/>
      <c r="F68" s="299"/>
      <c r="G68" s="299"/>
      <c r="H68" s="299"/>
      <c r="I68" s="299"/>
      <c r="J68" s="299"/>
      <c r="K68" s="300"/>
      <c r="L68" s="269"/>
      <c r="N68" s="52"/>
      <c r="O68" s="3"/>
      <c r="P68" s="3"/>
      <c r="Q68" s="52"/>
      <c r="R68" s="52"/>
      <c r="S68" s="52"/>
      <c r="T68" s="52"/>
      <c r="U68" s="52"/>
      <c r="V68" s="52"/>
      <c r="W68" s="52"/>
    </row>
    <row r="69" spans="1:23" s="39" customFormat="1" x14ac:dyDescent="0.35">
      <c r="A69" s="62"/>
      <c r="B69" s="72"/>
      <c r="C69" s="298"/>
      <c r="D69" s="299"/>
      <c r="E69" s="299"/>
      <c r="F69" s="299"/>
      <c r="G69" s="299"/>
      <c r="H69" s="299"/>
      <c r="I69" s="299"/>
      <c r="J69" s="299"/>
      <c r="K69" s="300"/>
      <c r="L69" s="269"/>
      <c r="N69" s="52"/>
      <c r="O69" s="3"/>
      <c r="P69" s="3"/>
      <c r="Q69" s="52"/>
      <c r="R69" s="52"/>
      <c r="S69" s="52"/>
      <c r="T69" s="52"/>
      <c r="U69" s="52"/>
      <c r="V69" s="52"/>
      <c r="W69" s="52"/>
    </row>
    <row r="70" spans="1:23" s="39" customFormat="1" x14ac:dyDescent="0.35">
      <c r="A70" s="62"/>
      <c r="B70" s="72"/>
      <c r="C70" s="298"/>
      <c r="D70" s="299"/>
      <c r="E70" s="299"/>
      <c r="F70" s="299"/>
      <c r="G70" s="299"/>
      <c r="H70" s="299"/>
      <c r="I70" s="299"/>
      <c r="J70" s="299"/>
      <c r="K70" s="300"/>
      <c r="L70" s="269"/>
      <c r="N70" s="52"/>
      <c r="O70" s="3"/>
      <c r="P70" s="3"/>
      <c r="Q70" s="52"/>
      <c r="R70" s="52"/>
      <c r="S70" s="52"/>
      <c r="T70" s="52"/>
      <c r="U70" s="52"/>
      <c r="V70" s="52"/>
      <c r="W70" s="52"/>
    </row>
    <row r="71" spans="1:23" s="39" customFormat="1" x14ac:dyDescent="0.35">
      <c r="A71" s="62"/>
      <c r="B71" s="72"/>
      <c r="C71" s="298"/>
      <c r="D71" s="299"/>
      <c r="E71" s="299"/>
      <c r="F71" s="299"/>
      <c r="G71" s="299"/>
      <c r="H71" s="299"/>
      <c r="I71" s="299"/>
      <c r="J71" s="299"/>
      <c r="K71" s="300"/>
      <c r="L71" s="269"/>
      <c r="N71" s="52"/>
      <c r="O71" s="3"/>
      <c r="P71" s="3"/>
      <c r="Q71" s="52"/>
      <c r="R71" s="52"/>
      <c r="S71" s="52"/>
      <c r="T71" s="52"/>
      <c r="U71" s="52"/>
      <c r="V71" s="52"/>
      <c r="W71" s="52"/>
    </row>
    <row r="72" spans="1:23" s="39" customFormat="1" x14ac:dyDescent="0.35">
      <c r="A72" s="62"/>
      <c r="B72" s="72"/>
      <c r="C72" s="298"/>
      <c r="D72" s="299"/>
      <c r="E72" s="299"/>
      <c r="F72" s="299"/>
      <c r="G72" s="299"/>
      <c r="H72" s="299"/>
      <c r="I72" s="299"/>
      <c r="J72" s="299"/>
      <c r="K72" s="300"/>
      <c r="L72" s="269"/>
      <c r="N72" s="52"/>
      <c r="O72" s="3"/>
      <c r="P72" s="3"/>
      <c r="Q72" s="52"/>
      <c r="R72" s="52"/>
      <c r="S72" s="52"/>
      <c r="T72" s="52"/>
      <c r="U72" s="52"/>
      <c r="V72" s="52"/>
      <c r="W72" s="52"/>
    </row>
    <row r="73" spans="1:23" s="39" customFormat="1" x14ac:dyDescent="0.35">
      <c r="A73" s="62"/>
      <c r="B73" s="72"/>
      <c r="C73" s="298"/>
      <c r="D73" s="299"/>
      <c r="E73" s="299"/>
      <c r="F73" s="299"/>
      <c r="G73" s="299"/>
      <c r="H73" s="299"/>
      <c r="I73" s="299"/>
      <c r="J73" s="299"/>
      <c r="K73" s="300"/>
      <c r="L73" s="269"/>
      <c r="N73" s="52"/>
      <c r="O73" s="3"/>
      <c r="P73" s="3"/>
      <c r="Q73" s="52"/>
      <c r="R73" s="52"/>
      <c r="S73" s="52"/>
      <c r="T73" s="52"/>
      <c r="U73" s="52"/>
      <c r="V73" s="52"/>
      <c r="W73" s="52"/>
    </row>
    <row r="74" spans="1:23" s="39" customFormat="1" x14ac:dyDescent="0.35">
      <c r="A74" s="62"/>
      <c r="B74" s="72"/>
      <c r="C74" s="298"/>
      <c r="D74" s="299"/>
      <c r="E74" s="299"/>
      <c r="F74" s="299"/>
      <c r="G74" s="299"/>
      <c r="H74" s="299"/>
      <c r="I74" s="299"/>
      <c r="J74" s="299"/>
      <c r="K74" s="300"/>
      <c r="L74" s="269"/>
      <c r="N74" s="52"/>
      <c r="O74" s="3"/>
      <c r="P74" s="3"/>
      <c r="Q74" s="52"/>
      <c r="R74" s="52"/>
      <c r="S74" s="52"/>
      <c r="T74" s="52"/>
      <c r="U74" s="52"/>
      <c r="V74" s="52"/>
      <c r="W74" s="52"/>
    </row>
    <row r="75" spans="1:23" s="39" customFormat="1" x14ac:dyDescent="0.35">
      <c r="A75" s="62"/>
      <c r="B75" s="72"/>
      <c r="C75" s="298"/>
      <c r="D75" s="299"/>
      <c r="E75" s="299"/>
      <c r="F75" s="299"/>
      <c r="G75" s="299"/>
      <c r="H75" s="299"/>
      <c r="I75" s="299"/>
      <c r="J75" s="299"/>
      <c r="K75" s="300"/>
      <c r="L75" s="269"/>
      <c r="N75" s="52"/>
      <c r="O75" s="3"/>
      <c r="P75" s="3"/>
      <c r="Q75" s="52"/>
      <c r="R75" s="52"/>
      <c r="S75" s="52"/>
      <c r="T75" s="52"/>
      <c r="U75" s="52"/>
      <c r="V75" s="52"/>
      <c r="W75" s="52"/>
    </row>
    <row r="76" spans="1:23" s="39" customFormat="1" x14ac:dyDescent="0.35">
      <c r="A76" s="62"/>
      <c r="B76" s="72"/>
      <c r="C76" s="298"/>
      <c r="D76" s="299"/>
      <c r="E76" s="299"/>
      <c r="F76" s="299"/>
      <c r="G76" s="299"/>
      <c r="H76" s="299"/>
      <c r="I76" s="299"/>
      <c r="J76" s="299"/>
      <c r="K76" s="300"/>
      <c r="L76" s="269"/>
      <c r="N76" s="52"/>
      <c r="O76" s="3"/>
      <c r="P76" s="3"/>
      <c r="Q76" s="52"/>
      <c r="R76" s="52"/>
      <c r="S76" s="52"/>
      <c r="T76" s="52"/>
      <c r="U76" s="52"/>
      <c r="V76" s="52"/>
      <c r="W76" s="52"/>
    </row>
    <row r="77" spans="1:23" s="39" customFormat="1" x14ac:dyDescent="0.35">
      <c r="A77" s="62"/>
      <c r="B77" s="72"/>
      <c r="C77" s="298"/>
      <c r="D77" s="299"/>
      <c r="E77" s="299"/>
      <c r="F77" s="299"/>
      <c r="G77" s="299"/>
      <c r="H77" s="299"/>
      <c r="I77" s="299"/>
      <c r="J77" s="299"/>
      <c r="K77" s="300"/>
      <c r="L77" s="269"/>
      <c r="N77" s="52"/>
      <c r="O77" s="3"/>
      <c r="P77" s="3"/>
      <c r="Q77" s="52"/>
      <c r="R77" s="52"/>
      <c r="S77" s="52"/>
      <c r="T77" s="52"/>
      <c r="U77" s="52"/>
      <c r="V77" s="52"/>
      <c r="W77" s="52"/>
    </row>
    <row r="78" spans="1:23" s="39" customFormat="1" x14ac:dyDescent="0.35">
      <c r="A78" s="62"/>
      <c r="B78" s="72"/>
      <c r="C78" s="298"/>
      <c r="D78" s="299"/>
      <c r="E78" s="299"/>
      <c r="F78" s="299"/>
      <c r="G78" s="299"/>
      <c r="H78" s="299"/>
      <c r="I78" s="299"/>
      <c r="J78" s="299"/>
      <c r="K78" s="300"/>
      <c r="L78" s="269"/>
      <c r="N78" s="52"/>
      <c r="O78" s="3"/>
      <c r="P78" s="3"/>
      <c r="Q78" s="52"/>
      <c r="R78" s="52"/>
      <c r="S78" s="52"/>
      <c r="T78" s="52"/>
      <c r="U78" s="52"/>
      <c r="V78" s="52"/>
      <c r="W78" s="52"/>
    </row>
    <row r="79" spans="1:23" s="39" customFormat="1" x14ac:dyDescent="0.35">
      <c r="A79" s="62"/>
      <c r="B79" s="72"/>
      <c r="C79" s="298"/>
      <c r="D79" s="299"/>
      <c r="E79" s="299"/>
      <c r="F79" s="299"/>
      <c r="G79" s="299"/>
      <c r="H79" s="299"/>
      <c r="I79" s="299"/>
      <c r="J79" s="299"/>
      <c r="K79" s="300"/>
      <c r="L79" s="269"/>
      <c r="N79" s="52"/>
      <c r="O79" s="3"/>
      <c r="P79" s="3"/>
      <c r="Q79" s="52"/>
      <c r="R79" s="52"/>
      <c r="S79" s="52"/>
      <c r="T79" s="52"/>
      <c r="U79" s="52"/>
      <c r="V79" s="52"/>
      <c r="W79" s="52"/>
    </row>
    <row r="80" spans="1:23" s="39" customFormat="1" x14ac:dyDescent="0.35">
      <c r="A80" s="62"/>
      <c r="B80" s="72"/>
      <c r="C80" s="298"/>
      <c r="D80" s="299"/>
      <c r="E80" s="299"/>
      <c r="F80" s="299"/>
      <c r="G80" s="299"/>
      <c r="H80" s="299"/>
      <c r="I80" s="299"/>
      <c r="J80" s="299"/>
      <c r="K80" s="300"/>
      <c r="L80" s="269"/>
      <c r="N80" s="52"/>
      <c r="O80" s="3"/>
      <c r="P80" s="3"/>
      <c r="Q80" s="52"/>
      <c r="R80" s="52"/>
      <c r="S80" s="52"/>
      <c r="T80" s="52"/>
      <c r="U80" s="52"/>
      <c r="V80" s="52"/>
      <c r="W80" s="52"/>
    </row>
    <row r="81" spans="1:23" s="39" customFormat="1" x14ac:dyDescent="0.35">
      <c r="A81" s="62"/>
      <c r="B81" s="72"/>
      <c r="C81" s="298"/>
      <c r="D81" s="299"/>
      <c r="E81" s="299"/>
      <c r="F81" s="299"/>
      <c r="G81" s="299"/>
      <c r="H81" s="299"/>
      <c r="I81" s="299"/>
      <c r="J81" s="299"/>
      <c r="K81" s="300"/>
      <c r="L81" s="269"/>
      <c r="N81" s="52"/>
      <c r="O81" s="3"/>
      <c r="P81" s="3"/>
      <c r="Q81" s="52"/>
      <c r="R81" s="52"/>
      <c r="S81" s="52"/>
      <c r="T81" s="52"/>
      <c r="U81" s="52"/>
      <c r="V81" s="52"/>
      <c r="W81" s="52"/>
    </row>
    <row r="82" spans="1:23" s="39" customFormat="1" x14ac:dyDescent="0.35">
      <c r="A82" s="62"/>
      <c r="B82" s="72"/>
      <c r="C82" s="298"/>
      <c r="D82" s="299"/>
      <c r="E82" s="299"/>
      <c r="F82" s="299"/>
      <c r="G82" s="299"/>
      <c r="H82" s="299"/>
      <c r="I82" s="299"/>
      <c r="J82" s="299"/>
      <c r="K82" s="300"/>
      <c r="L82" s="269"/>
      <c r="N82" s="52"/>
      <c r="O82" s="3"/>
      <c r="P82" s="3"/>
      <c r="Q82" s="52"/>
      <c r="R82" s="52"/>
      <c r="S82" s="52"/>
      <c r="T82" s="52"/>
      <c r="U82" s="52"/>
      <c r="V82" s="52"/>
      <c r="W82" s="52"/>
    </row>
    <row r="83" spans="1:23" s="39" customFormat="1" x14ac:dyDescent="0.35">
      <c r="A83" s="62"/>
      <c r="B83" s="72"/>
      <c r="C83" s="298"/>
      <c r="D83" s="299"/>
      <c r="E83" s="299"/>
      <c r="F83" s="299"/>
      <c r="G83" s="299"/>
      <c r="H83" s="299"/>
      <c r="I83" s="299"/>
      <c r="J83" s="299"/>
      <c r="K83" s="300"/>
      <c r="L83" s="269"/>
      <c r="N83" s="52"/>
      <c r="O83" s="3"/>
      <c r="P83" s="3"/>
      <c r="Q83" s="52"/>
      <c r="R83" s="52"/>
      <c r="S83" s="52"/>
      <c r="T83" s="52"/>
      <c r="U83" s="52"/>
      <c r="V83" s="52"/>
      <c r="W83" s="52"/>
    </row>
    <row r="84" spans="1:23" s="39" customFormat="1" x14ac:dyDescent="0.35">
      <c r="A84" s="62"/>
      <c r="B84" s="72"/>
      <c r="C84" s="298"/>
      <c r="D84" s="299"/>
      <c r="E84" s="299"/>
      <c r="F84" s="299"/>
      <c r="G84" s="299"/>
      <c r="H84" s="299"/>
      <c r="I84" s="299"/>
      <c r="J84" s="299"/>
      <c r="K84" s="300"/>
      <c r="L84" s="269"/>
      <c r="N84" s="52"/>
      <c r="O84" s="3"/>
      <c r="P84" s="3"/>
      <c r="Q84" s="52"/>
      <c r="R84" s="52"/>
      <c r="S84" s="52"/>
      <c r="T84" s="52"/>
      <c r="U84" s="52"/>
      <c r="V84" s="52"/>
      <c r="W84" s="52"/>
    </row>
    <row r="85" spans="1:23" s="39" customFormat="1" x14ac:dyDescent="0.35">
      <c r="A85" s="62"/>
      <c r="B85" s="72"/>
      <c r="C85" s="298"/>
      <c r="D85" s="299"/>
      <c r="E85" s="299"/>
      <c r="F85" s="299"/>
      <c r="G85" s="299"/>
      <c r="H85" s="299"/>
      <c r="I85" s="299"/>
      <c r="J85" s="299"/>
      <c r="K85" s="300"/>
      <c r="L85" s="269"/>
      <c r="N85" s="52"/>
      <c r="O85" s="3"/>
      <c r="P85" s="3"/>
      <c r="Q85" s="52"/>
      <c r="R85" s="52"/>
      <c r="S85" s="52"/>
      <c r="T85" s="52"/>
      <c r="U85" s="52"/>
      <c r="V85" s="52"/>
      <c r="W85" s="52"/>
    </row>
    <row r="86" spans="1:23" s="39" customFormat="1" x14ac:dyDescent="0.35">
      <c r="A86" s="62"/>
      <c r="B86" s="72"/>
      <c r="C86" s="298"/>
      <c r="D86" s="299"/>
      <c r="E86" s="299"/>
      <c r="F86" s="299"/>
      <c r="G86" s="299"/>
      <c r="H86" s="299"/>
      <c r="I86" s="299"/>
      <c r="J86" s="299"/>
      <c r="K86" s="300"/>
      <c r="L86" s="269"/>
      <c r="N86" s="52"/>
      <c r="O86" s="3"/>
      <c r="P86" s="3"/>
      <c r="Q86" s="52"/>
      <c r="R86" s="52"/>
      <c r="S86" s="52"/>
      <c r="T86" s="52"/>
      <c r="U86" s="52"/>
      <c r="V86" s="52"/>
      <c r="W86" s="52"/>
    </row>
    <row r="87" spans="1:23" s="39" customFormat="1" x14ac:dyDescent="0.35">
      <c r="A87" s="62"/>
      <c r="B87" s="72"/>
      <c r="C87" s="298"/>
      <c r="D87" s="299"/>
      <c r="E87" s="299"/>
      <c r="F87" s="299"/>
      <c r="G87" s="299"/>
      <c r="H87" s="299"/>
      <c r="I87" s="299"/>
      <c r="J87" s="299"/>
      <c r="K87" s="300"/>
      <c r="L87" s="269"/>
      <c r="N87" s="52"/>
      <c r="O87" s="3"/>
      <c r="P87" s="3"/>
      <c r="Q87" s="52"/>
      <c r="R87" s="52"/>
      <c r="S87" s="52"/>
      <c r="T87" s="52"/>
      <c r="U87" s="52"/>
      <c r="V87" s="52"/>
      <c r="W87" s="52"/>
    </row>
    <row r="88" spans="1:23" s="39" customFormat="1" x14ac:dyDescent="0.35">
      <c r="A88" s="62"/>
      <c r="B88" s="72"/>
      <c r="C88" s="298"/>
      <c r="D88" s="299"/>
      <c r="E88" s="299"/>
      <c r="F88" s="299"/>
      <c r="G88" s="299"/>
      <c r="H88" s="299"/>
      <c r="I88" s="299"/>
      <c r="J88" s="299"/>
      <c r="K88" s="300"/>
      <c r="L88" s="269"/>
      <c r="N88" s="52"/>
      <c r="O88" s="3"/>
      <c r="P88" s="3"/>
      <c r="Q88" s="52"/>
      <c r="R88" s="52"/>
      <c r="S88" s="52"/>
      <c r="T88" s="52"/>
      <c r="U88" s="52"/>
      <c r="V88" s="52"/>
      <c r="W88" s="52"/>
    </row>
    <row r="89" spans="1:23" s="39" customFormat="1" x14ac:dyDescent="0.35">
      <c r="A89" s="62"/>
      <c r="B89" s="72"/>
      <c r="C89" s="298"/>
      <c r="D89" s="299"/>
      <c r="E89" s="299"/>
      <c r="F89" s="299"/>
      <c r="G89" s="299"/>
      <c r="H89" s="299"/>
      <c r="I89" s="299"/>
      <c r="J89" s="299"/>
      <c r="K89" s="300"/>
      <c r="L89" s="269"/>
      <c r="N89" s="52"/>
      <c r="O89" s="3"/>
      <c r="P89" s="3"/>
      <c r="Q89" s="52"/>
      <c r="R89" s="52"/>
      <c r="S89" s="52"/>
      <c r="T89" s="52"/>
      <c r="U89" s="52"/>
      <c r="V89" s="52"/>
      <c r="W89" s="52"/>
    </row>
    <row r="90" spans="1:23" s="39" customFormat="1" x14ac:dyDescent="0.35">
      <c r="A90" s="62"/>
      <c r="B90" s="72"/>
      <c r="C90" s="298"/>
      <c r="D90" s="299"/>
      <c r="E90" s="299"/>
      <c r="F90" s="299"/>
      <c r="G90" s="299"/>
      <c r="H90" s="299"/>
      <c r="I90" s="299"/>
      <c r="J90" s="299"/>
      <c r="K90" s="300"/>
      <c r="L90" s="269"/>
      <c r="N90" s="52"/>
      <c r="O90" s="3"/>
      <c r="P90" s="3"/>
      <c r="Q90" s="52"/>
      <c r="R90" s="52"/>
      <c r="S90" s="52"/>
      <c r="T90" s="52"/>
      <c r="U90" s="52"/>
      <c r="V90" s="52"/>
      <c r="W90" s="52"/>
    </row>
    <row r="91" spans="1:23" s="39" customFormat="1" x14ac:dyDescent="0.35">
      <c r="A91" s="62"/>
      <c r="B91" s="72"/>
      <c r="C91" s="298"/>
      <c r="D91" s="299"/>
      <c r="E91" s="299"/>
      <c r="F91" s="299"/>
      <c r="G91" s="299"/>
      <c r="H91" s="299"/>
      <c r="I91" s="299"/>
      <c r="J91" s="299"/>
      <c r="K91" s="300"/>
      <c r="L91" s="269"/>
      <c r="N91" s="52"/>
      <c r="O91" s="3"/>
      <c r="P91" s="3"/>
      <c r="Q91" s="52"/>
      <c r="R91" s="52"/>
      <c r="S91" s="52"/>
      <c r="T91" s="52"/>
      <c r="U91" s="52"/>
      <c r="V91" s="52"/>
      <c r="W91" s="52"/>
    </row>
    <row r="92" spans="1:23" s="39" customFormat="1" x14ac:dyDescent="0.35">
      <c r="A92" s="62"/>
      <c r="B92" s="72"/>
      <c r="C92" s="298"/>
      <c r="D92" s="299"/>
      <c r="E92" s="299"/>
      <c r="F92" s="299"/>
      <c r="G92" s="299"/>
      <c r="H92" s="299"/>
      <c r="I92" s="299"/>
      <c r="J92" s="299"/>
      <c r="K92" s="300"/>
      <c r="L92" s="269"/>
      <c r="N92" s="52"/>
      <c r="O92" s="3"/>
      <c r="P92" s="3"/>
      <c r="Q92" s="52"/>
      <c r="R92" s="52"/>
      <c r="S92" s="52"/>
      <c r="T92" s="52"/>
      <c r="U92" s="52"/>
      <c r="V92" s="52"/>
      <c r="W92" s="52"/>
    </row>
    <row r="93" spans="1:23" s="39" customFormat="1" x14ac:dyDescent="0.35">
      <c r="A93" s="62"/>
      <c r="B93" s="72"/>
      <c r="C93" s="298"/>
      <c r="D93" s="299"/>
      <c r="E93" s="299"/>
      <c r="F93" s="299"/>
      <c r="G93" s="299"/>
      <c r="H93" s="299"/>
      <c r="I93" s="299"/>
      <c r="J93" s="299"/>
      <c r="K93" s="300"/>
      <c r="L93" s="269"/>
      <c r="N93" s="52"/>
      <c r="O93" s="3"/>
      <c r="P93" s="3"/>
      <c r="Q93" s="52"/>
      <c r="R93" s="52"/>
      <c r="S93" s="52"/>
      <c r="T93" s="52"/>
      <c r="U93" s="52"/>
      <c r="V93" s="52"/>
      <c r="W93" s="52"/>
    </row>
    <row r="94" spans="1:23" s="39" customFormat="1" x14ac:dyDescent="0.35">
      <c r="A94" s="62"/>
      <c r="B94" s="72"/>
      <c r="C94" s="298"/>
      <c r="D94" s="299"/>
      <c r="E94" s="299"/>
      <c r="F94" s="299"/>
      <c r="G94" s="299"/>
      <c r="H94" s="299"/>
      <c r="I94" s="299"/>
      <c r="J94" s="299"/>
      <c r="K94" s="300"/>
      <c r="L94" s="269"/>
      <c r="N94" s="52"/>
      <c r="O94" s="3"/>
      <c r="P94" s="3"/>
      <c r="Q94" s="52"/>
      <c r="R94" s="52"/>
      <c r="S94" s="52"/>
      <c r="T94" s="52"/>
      <c r="U94" s="52"/>
      <c r="V94" s="52"/>
      <c r="W94" s="52"/>
    </row>
    <row r="95" spans="1:23" s="39" customFormat="1" x14ac:dyDescent="0.35">
      <c r="A95" s="62"/>
      <c r="B95" s="72"/>
      <c r="C95" s="298"/>
      <c r="D95" s="299"/>
      <c r="E95" s="299"/>
      <c r="F95" s="299"/>
      <c r="G95" s="299"/>
      <c r="H95" s="299"/>
      <c r="I95" s="299"/>
      <c r="J95" s="299"/>
      <c r="K95" s="300"/>
      <c r="L95" s="269"/>
      <c r="N95" s="52"/>
      <c r="O95" s="3"/>
      <c r="P95" s="3"/>
      <c r="Q95" s="52"/>
      <c r="R95" s="52"/>
      <c r="S95" s="52"/>
      <c r="T95" s="52"/>
      <c r="U95" s="52"/>
      <c r="V95" s="52"/>
      <c r="W95" s="52"/>
    </row>
    <row r="96" spans="1:23" s="39" customFormat="1" x14ac:dyDescent="0.35">
      <c r="A96" s="62"/>
      <c r="B96" s="72"/>
      <c r="C96" s="298"/>
      <c r="D96" s="299"/>
      <c r="E96" s="299"/>
      <c r="F96" s="299"/>
      <c r="G96" s="299"/>
      <c r="H96" s="299"/>
      <c r="I96" s="299"/>
      <c r="J96" s="299"/>
      <c r="K96" s="300"/>
      <c r="L96" s="269"/>
      <c r="N96" s="52"/>
      <c r="O96" s="3"/>
      <c r="P96" s="3"/>
      <c r="Q96" s="52"/>
      <c r="R96" s="52"/>
      <c r="S96" s="52"/>
      <c r="T96" s="52"/>
      <c r="U96" s="52"/>
      <c r="V96" s="52"/>
      <c r="W96" s="52"/>
    </row>
    <row r="97" spans="1:23" s="39" customFormat="1" x14ac:dyDescent="0.35">
      <c r="A97" s="62"/>
      <c r="B97" s="72"/>
      <c r="C97" s="298"/>
      <c r="D97" s="299"/>
      <c r="E97" s="299"/>
      <c r="F97" s="299"/>
      <c r="G97" s="299"/>
      <c r="H97" s="299"/>
      <c r="I97" s="299"/>
      <c r="J97" s="299"/>
      <c r="K97" s="300"/>
      <c r="L97" s="269"/>
      <c r="N97" s="52"/>
      <c r="O97" s="3"/>
      <c r="P97" s="3"/>
      <c r="Q97" s="52"/>
      <c r="R97" s="52"/>
      <c r="S97" s="52"/>
      <c r="T97" s="52"/>
      <c r="U97" s="52"/>
      <c r="V97" s="52"/>
      <c r="W97" s="52"/>
    </row>
    <row r="98" spans="1:23" s="39" customFormat="1" x14ac:dyDescent="0.35">
      <c r="A98" s="62"/>
      <c r="B98" s="72"/>
      <c r="C98" s="298"/>
      <c r="D98" s="299"/>
      <c r="E98" s="299"/>
      <c r="F98" s="299"/>
      <c r="G98" s="299"/>
      <c r="H98" s="299"/>
      <c r="I98" s="299"/>
      <c r="J98" s="299"/>
      <c r="K98" s="300"/>
      <c r="L98" s="269"/>
      <c r="N98" s="52"/>
      <c r="O98" s="3"/>
      <c r="P98" s="3"/>
      <c r="Q98" s="52"/>
      <c r="R98" s="52"/>
      <c r="S98" s="52"/>
      <c r="T98" s="52"/>
      <c r="U98" s="52"/>
      <c r="V98" s="52"/>
      <c r="W98" s="52"/>
    </row>
    <row r="99" spans="1:23" s="39" customFormat="1" x14ac:dyDescent="0.35">
      <c r="A99" s="62"/>
      <c r="B99" s="72"/>
      <c r="C99" s="298"/>
      <c r="D99" s="299"/>
      <c r="E99" s="299"/>
      <c r="F99" s="299"/>
      <c r="G99" s="299"/>
      <c r="H99" s="299"/>
      <c r="I99" s="299"/>
      <c r="J99" s="299"/>
      <c r="K99" s="300"/>
      <c r="L99" s="269"/>
      <c r="N99" s="52"/>
      <c r="O99" s="3"/>
      <c r="P99" s="3"/>
      <c r="Q99" s="52"/>
      <c r="R99" s="52"/>
      <c r="S99" s="52"/>
      <c r="T99" s="52"/>
      <c r="U99" s="52"/>
      <c r="V99" s="52"/>
      <c r="W99" s="52"/>
    </row>
    <row r="100" spans="1:23" s="39" customFormat="1" x14ac:dyDescent="0.35">
      <c r="A100" s="62"/>
      <c r="B100" s="72"/>
      <c r="C100" s="298"/>
      <c r="D100" s="299"/>
      <c r="E100" s="299"/>
      <c r="F100" s="299"/>
      <c r="G100" s="299"/>
      <c r="H100" s="299"/>
      <c r="I100" s="299"/>
      <c r="J100" s="299"/>
      <c r="K100" s="300"/>
      <c r="L100" s="98"/>
      <c r="N100" s="52"/>
      <c r="O100" s="3"/>
      <c r="P100" s="3"/>
      <c r="Q100" s="52"/>
      <c r="R100" s="52"/>
      <c r="S100" s="52"/>
      <c r="T100" s="52"/>
      <c r="U100" s="52"/>
      <c r="V100" s="52"/>
      <c r="W100" s="52"/>
    </row>
    <row r="101" spans="1:23" s="39" customFormat="1" x14ac:dyDescent="0.35">
      <c r="A101" s="62"/>
      <c r="B101" s="72"/>
      <c r="C101" s="298"/>
      <c r="D101" s="299"/>
      <c r="E101" s="299"/>
      <c r="F101" s="299"/>
      <c r="G101" s="299"/>
      <c r="H101" s="299"/>
      <c r="I101" s="299"/>
      <c r="J101" s="299"/>
      <c r="K101" s="300"/>
      <c r="L101" s="98"/>
      <c r="N101" s="52"/>
      <c r="O101" s="3"/>
      <c r="P101" s="3"/>
      <c r="Q101" s="52"/>
      <c r="R101" s="52"/>
      <c r="S101" s="52"/>
      <c r="T101" s="52"/>
      <c r="U101" s="52"/>
      <c r="V101" s="52"/>
      <c r="W101" s="52"/>
    </row>
    <row r="102" spans="1:23" s="39" customFormat="1" x14ac:dyDescent="0.35">
      <c r="A102" s="62"/>
      <c r="B102" s="72"/>
      <c r="C102" s="301"/>
      <c r="D102" s="302"/>
      <c r="E102" s="302"/>
      <c r="F102" s="302"/>
      <c r="G102" s="302"/>
      <c r="H102" s="302"/>
      <c r="I102" s="302"/>
      <c r="J102" s="302"/>
      <c r="K102" s="303"/>
      <c r="L102" s="98"/>
      <c r="N102" s="52"/>
      <c r="O102" s="3"/>
      <c r="P102" s="3"/>
      <c r="Q102" s="52"/>
      <c r="R102" s="52"/>
      <c r="S102" s="52"/>
      <c r="T102" s="52"/>
      <c r="U102" s="52"/>
      <c r="V102" s="52"/>
      <c r="W102" s="52"/>
    </row>
    <row r="103" spans="1:23" s="39" customFormat="1" x14ac:dyDescent="0.35">
      <c r="A103" s="62"/>
      <c r="B103" s="292"/>
      <c r="C103" s="293"/>
      <c r="D103" s="293"/>
      <c r="E103" s="293"/>
      <c r="F103" s="293"/>
      <c r="G103" s="293"/>
      <c r="H103" s="293"/>
      <c r="I103" s="293"/>
      <c r="J103" s="293"/>
      <c r="K103" s="293"/>
      <c r="L103" s="294"/>
      <c r="N103" s="52"/>
      <c r="O103" s="3"/>
      <c r="P103" s="3"/>
      <c r="Q103" s="52"/>
      <c r="R103" s="52"/>
      <c r="S103" s="52"/>
      <c r="T103" s="52"/>
      <c r="U103" s="52"/>
      <c r="V103" s="52"/>
      <c r="W103" s="52"/>
    </row>
    <row r="104" spans="1:23" s="39" customFormat="1" x14ac:dyDescent="0.35">
      <c r="A104" s="62"/>
      <c r="B104" s="292" t="str">
        <f>IF(Intro!$G$20="English",O104,P104)</f>
        <v>For additional details, view the Info tab.</v>
      </c>
      <c r="C104" s="293"/>
      <c r="D104" s="293"/>
      <c r="E104" s="293"/>
      <c r="F104" s="293"/>
      <c r="G104" s="293"/>
      <c r="H104" s="293"/>
      <c r="I104" s="293"/>
      <c r="J104" s="293"/>
      <c r="K104" s="293"/>
      <c r="L104" s="294"/>
      <c r="N104" s="52"/>
      <c r="O104" s="3" t="s">
        <v>122</v>
      </c>
      <c r="P104" s="3" t="s">
        <v>123</v>
      </c>
      <c r="Q104" s="52"/>
      <c r="R104" s="52"/>
      <c r="S104" s="52"/>
      <c r="T104" s="52"/>
      <c r="U104" s="52"/>
      <c r="V104" s="52"/>
      <c r="W104" s="52"/>
    </row>
    <row r="105" spans="1:23" s="39" customFormat="1" x14ac:dyDescent="0.35">
      <c r="A105" s="62"/>
      <c r="B105" s="73"/>
      <c r="C105" s="74"/>
      <c r="D105" s="74"/>
      <c r="E105" s="74"/>
      <c r="F105" s="74"/>
      <c r="G105" s="74"/>
      <c r="H105" s="74"/>
      <c r="I105" s="74"/>
      <c r="J105" s="74"/>
      <c r="K105" s="74"/>
      <c r="L105" s="75"/>
      <c r="N105" s="52"/>
      <c r="O105" s="52"/>
      <c r="P105" s="52"/>
      <c r="Q105" s="52"/>
      <c r="R105" s="52"/>
      <c r="S105" s="52"/>
      <c r="T105" s="52"/>
      <c r="U105" s="52"/>
      <c r="V105" s="52"/>
      <c r="W105" s="52"/>
    </row>
    <row r="106" spans="1:23" s="9" customFormat="1" x14ac:dyDescent="0.35">
      <c r="A106" s="24"/>
      <c r="B106" s="26"/>
      <c r="C106" s="26"/>
      <c r="D106" s="27"/>
      <c r="E106" s="27"/>
      <c r="F106" s="27"/>
      <c r="G106" s="27"/>
      <c r="H106" s="27"/>
      <c r="I106" s="27"/>
      <c r="J106" s="27"/>
      <c r="K106" s="27"/>
      <c r="L106" s="27"/>
      <c r="O106" s="25"/>
      <c r="P106" s="25"/>
    </row>
    <row r="107" spans="1:23" s="8" customFormat="1" x14ac:dyDescent="0.35">
      <c r="A107" s="24"/>
      <c r="B107" s="285" t="str">
        <f>IF(Intro!$G$20="English",O107,P107)</f>
        <v>DO YOU NEED TO COMPLETE THIS QUESTIONNAIRE?</v>
      </c>
      <c r="C107" s="286"/>
      <c r="D107" s="286"/>
      <c r="E107" s="286"/>
      <c r="F107" s="286"/>
      <c r="G107" s="286"/>
      <c r="H107" s="286"/>
      <c r="I107" s="286"/>
      <c r="J107" s="286"/>
      <c r="K107" s="286"/>
      <c r="L107" s="287"/>
      <c r="M107" s="6"/>
      <c r="N107" s="6"/>
      <c r="O107" s="3" t="s">
        <v>218</v>
      </c>
      <c r="P107" s="3" t="s">
        <v>259</v>
      </c>
    </row>
    <row r="108" spans="1:23" x14ac:dyDescent="0.35">
      <c r="B108" s="28"/>
      <c r="C108" s="29"/>
      <c r="D108" s="30"/>
      <c r="E108" s="30"/>
      <c r="F108" s="30"/>
      <c r="G108" s="30"/>
      <c r="H108" s="30"/>
      <c r="I108" s="30"/>
      <c r="J108" s="30"/>
      <c r="K108" s="30"/>
      <c r="L108" s="31"/>
    </row>
    <row r="109" spans="1:23" s="39" customFormat="1" x14ac:dyDescent="0.35">
      <c r="A109" s="62"/>
      <c r="B109" s="292" t="str">
        <f>IF(Intro!$G$20="English",O109,P109)</f>
        <v>Has your firm produced the goods at any time since January 1, 2023?</v>
      </c>
      <c r="C109" s="293"/>
      <c r="D109" s="293"/>
      <c r="E109" s="293"/>
      <c r="F109" s="293"/>
      <c r="G109" s="293"/>
      <c r="H109" s="293"/>
      <c r="I109" s="293"/>
      <c r="J109" s="293"/>
      <c r="K109" s="293"/>
      <c r="L109" s="294"/>
      <c r="N109" s="52"/>
      <c r="O109" s="32" t="str">
        <f>"Has your firm produced the goods at any time since January 1, "&amp;Variables!B6&amp;"?"</f>
        <v>Has your firm produced the goods at any time since January 1, 2023?</v>
      </c>
      <c r="P109" s="3" t="str">
        <f>"Votre entreprise a-t-elle produit les marchandises à tout moment depuis le 1er janvier "&amp;Variables!B6&amp;"?"</f>
        <v>Votre entreprise a-t-elle produit les marchandises à tout moment depuis le 1er janvier 2023?</v>
      </c>
      <c r="Q109" s="52"/>
      <c r="R109" s="52"/>
      <c r="S109" s="52"/>
      <c r="T109" s="52"/>
      <c r="U109" s="52"/>
      <c r="V109" s="52"/>
      <c r="W109" s="52"/>
    </row>
    <row r="110" spans="1:23" s="39" customFormat="1" x14ac:dyDescent="0.35">
      <c r="A110" s="62"/>
      <c r="B110" s="72"/>
      <c r="C110" s="63"/>
      <c r="D110" s="63"/>
      <c r="E110" s="63"/>
      <c r="F110" s="63"/>
      <c r="G110" s="63"/>
      <c r="H110" s="63"/>
      <c r="I110" s="63"/>
      <c r="J110" s="63"/>
      <c r="K110" s="63"/>
      <c r="L110" s="64"/>
      <c r="N110" s="52"/>
      <c r="O110" s="3" t="s">
        <v>138</v>
      </c>
      <c r="P110" s="3" t="s">
        <v>262</v>
      </c>
      <c r="Q110" s="52"/>
      <c r="R110" s="52"/>
      <c r="S110" s="52"/>
      <c r="T110" s="52"/>
      <c r="U110" s="52"/>
      <c r="V110" s="52"/>
      <c r="W110" s="52"/>
    </row>
    <row r="111" spans="1:23" x14ac:dyDescent="0.35">
      <c r="B111" s="304" t="str">
        <f>IF(Intro!$G$20="English",O110,P110)</f>
        <v>Select Yes or No</v>
      </c>
      <c r="C111" s="305"/>
      <c r="D111" s="306"/>
      <c r="E111" s="308" t="str">
        <f>IF(D111="Yes",O111,IF(D111="Oui",P111,IF(D111="No",O112,IF(D111="Non",P112,""))))</f>
        <v/>
      </c>
      <c r="F111" s="308"/>
      <c r="G111" s="308"/>
      <c r="H111" s="308"/>
      <c r="I111" s="308"/>
      <c r="J111" s="308"/>
      <c r="K111" s="308"/>
      <c r="L111" s="64"/>
      <c r="O111" s="3" t="str">
        <f>"Complete all tabs in this questionnaire and submit it by "&amp;Variables!B11&amp;"."</f>
        <v>Complete all tabs in this questionnaire and submit it by June 5, 2026.</v>
      </c>
      <c r="P111" s="3" t="str">
        <f>"Remplissez tous les onglets de ce questionnaire et retournez-le avant le "&amp;Variables!C11&amp;"."</f>
        <v>Remplissez tous les onglets de ce questionnaire et retournez-le avant le 5 juin 2026.</v>
      </c>
    </row>
    <row r="112" spans="1:23" x14ac:dyDescent="0.35">
      <c r="B112" s="304"/>
      <c r="C112" s="305"/>
      <c r="D112" s="307"/>
      <c r="E112" s="309"/>
      <c r="F112" s="309"/>
      <c r="G112" s="309"/>
      <c r="H112" s="309"/>
      <c r="I112" s="309"/>
      <c r="J112" s="309"/>
      <c r="K112" s="309"/>
      <c r="L112" s="64"/>
      <c r="O112" s="3" t="str">
        <f>"Complete this tab only and submit it by "&amp;Variables!B11&amp;"."</f>
        <v>Complete this tab only and submit it by June 5, 2026.</v>
      </c>
      <c r="P112" s="3" t="str">
        <f>"Remplissez cet onglet uniquement et soumettez-le avant le "&amp;Variables!C11&amp;"."</f>
        <v>Remplissez cet onglet uniquement et soumettez-le avant le 5 juin 2026.</v>
      </c>
    </row>
    <row r="113" spans="1:23" s="39" customFormat="1" x14ac:dyDescent="0.35">
      <c r="A113" s="62"/>
      <c r="B113" s="73"/>
      <c r="C113" s="74"/>
      <c r="D113" s="74"/>
      <c r="E113" s="74"/>
      <c r="F113" s="74"/>
      <c r="G113" s="74"/>
      <c r="H113" s="74"/>
      <c r="I113" s="74"/>
      <c r="J113" s="74"/>
      <c r="K113" s="74"/>
      <c r="L113" s="75"/>
      <c r="N113" s="52"/>
      <c r="Q113" s="52"/>
      <c r="R113" s="52"/>
      <c r="S113" s="52"/>
      <c r="T113" s="52"/>
      <c r="U113" s="52"/>
      <c r="V113" s="52"/>
      <c r="W113" s="52"/>
    </row>
    <row r="114" spans="1:23" s="9" customFormat="1" x14ac:dyDescent="0.35">
      <c r="A114" s="24"/>
      <c r="B114" s="26"/>
      <c r="C114" s="26"/>
      <c r="D114" s="27"/>
      <c r="E114" s="27"/>
      <c r="F114" s="27"/>
      <c r="G114" s="27"/>
      <c r="H114" s="27"/>
      <c r="I114" s="27"/>
      <c r="J114" s="27"/>
      <c r="K114" s="27"/>
      <c r="L114" s="27"/>
      <c r="O114" s="25"/>
      <c r="P114" s="25"/>
    </row>
    <row r="115" spans="1:23" s="8" customFormat="1" x14ac:dyDescent="0.35">
      <c r="A115" s="24"/>
      <c r="B115" s="285" t="str">
        <f>IF(Intro!$G$20="English",O115,P115)</f>
        <v>QUESTIONNAIRE DUE DATE</v>
      </c>
      <c r="C115" s="286"/>
      <c r="D115" s="286"/>
      <c r="E115" s="286"/>
      <c r="F115" s="286"/>
      <c r="G115" s="286"/>
      <c r="H115" s="286"/>
      <c r="I115" s="286"/>
      <c r="J115" s="286"/>
      <c r="K115" s="286"/>
      <c r="L115" s="287"/>
      <c r="M115" s="9"/>
      <c r="N115" s="6"/>
      <c r="O115" s="7" t="s">
        <v>1</v>
      </c>
      <c r="P115" s="7" t="s">
        <v>2</v>
      </c>
    </row>
    <row r="116" spans="1:23" x14ac:dyDescent="0.35">
      <c r="B116" s="33"/>
      <c r="C116" s="34"/>
      <c r="D116" s="35"/>
      <c r="E116" s="35"/>
      <c r="F116" s="35"/>
      <c r="G116" s="35"/>
      <c r="H116" s="35"/>
      <c r="I116" s="35"/>
      <c r="J116" s="35"/>
      <c r="K116" s="35"/>
      <c r="L116" s="36"/>
    </row>
    <row r="117" spans="1:23" s="39" customFormat="1" x14ac:dyDescent="0.35">
      <c r="A117" s="62"/>
      <c r="B117" s="72"/>
      <c r="C117" s="310" t="str">
        <f>IF(Intro!$G$20="English",O117,P117)</f>
        <v>June 5, 2026</v>
      </c>
      <c r="D117" s="311"/>
      <c r="E117" s="311"/>
      <c r="F117" s="311"/>
      <c r="G117" s="311"/>
      <c r="H117" s="311"/>
      <c r="I117" s="311"/>
      <c r="J117" s="311"/>
      <c r="K117" s="312"/>
      <c r="L117" s="66"/>
      <c r="N117" s="52"/>
      <c r="O117" s="51" t="str">
        <f>Variables!B11</f>
        <v>June 5, 2026</v>
      </c>
      <c r="P117" s="51" t="str">
        <f>Variables!C11</f>
        <v>5 juin 2026</v>
      </c>
      <c r="Q117" s="52"/>
      <c r="R117" s="52"/>
      <c r="S117" s="52"/>
      <c r="T117" s="52"/>
      <c r="U117" s="52"/>
      <c r="V117" s="52"/>
      <c r="W117" s="52"/>
    </row>
    <row r="118" spans="1:23" s="39" customFormat="1" x14ac:dyDescent="0.35">
      <c r="A118" s="62"/>
      <c r="B118" s="72"/>
      <c r="C118" s="313"/>
      <c r="D118" s="314"/>
      <c r="E118" s="314"/>
      <c r="F118" s="314"/>
      <c r="G118" s="314"/>
      <c r="H118" s="314"/>
      <c r="I118" s="314"/>
      <c r="J118" s="314"/>
      <c r="K118" s="315"/>
      <c r="L118" s="66"/>
      <c r="N118" s="52"/>
      <c r="O118" s="51"/>
      <c r="P118" s="51"/>
      <c r="Q118" s="52"/>
      <c r="R118" s="52"/>
      <c r="S118" s="52"/>
      <c r="T118" s="52"/>
      <c r="U118" s="52"/>
      <c r="V118" s="52"/>
      <c r="W118" s="52"/>
    </row>
    <row r="119" spans="1:23" s="39" customFormat="1" x14ac:dyDescent="0.35">
      <c r="A119" s="62"/>
      <c r="B119" s="73"/>
      <c r="C119" s="74"/>
      <c r="D119" s="74"/>
      <c r="E119" s="74"/>
      <c r="F119" s="74"/>
      <c r="G119" s="74"/>
      <c r="H119" s="74"/>
      <c r="I119" s="74"/>
      <c r="J119" s="74"/>
      <c r="K119" s="74"/>
      <c r="L119" s="75"/>
      <c r="N119" s="52"/>
      <c r="O119" s="52"/>
      <c r="P119" s="52"/>
      <c r="Q119" s="52"/>
      <c r="R119" s="52"/>
      <c r="S119" s="52"/>
      <c r="T119" s="52"/>
      <c r="U119" s="52"/>
      <c r="V119" s="52"/>
      <c r="W119" s="52"/>
    </row>
    <row r="120" spans="1:23" s="9" customFormat="1" x14ac:dyDescent="0.35">
      <c r="A120" s="24"/>
      <c r="B120" s="26"/>
      <c r="C120" s="26"/>
      <c r="D120" s="27"/>
      <c r="E120" s="27"/>
      <c r="F120" s="27"/>
      <c r="G120" s="27"/>
      <c r="H120" s="27"/>
      <c r="I120" s="27"/>
      <c r="J120" s="27"/>
      <c r="K120" s="27"/>
      <c r="L120" s="27"/>
      <c r="O120" s="25"/>
      <c r="P120" s="25"/>
    </row>
    <row r="121" spans="1:23" x14ac:dyDescent="0.35">
      <c r="B121" s="285" t="str">
        <f>IF(Intro!$G$20="English",O121,P121)</f>
        <v>FIRM INFORMATION</v>
      </c>
      <c r="C121" s="286"/>
      <c r="D121" s="286"/>
      <c r="E121" s="286"/>
      <c r="F121" s="286"/>
      <c r="G121" s="286"/>
      <c r="H121" s="286"/>
      <c r="I121" s="286"/>
      <c r="J121" s="286"/>
      <c r="K121" s="286"/>
      <c r="L121" s="287"/>
      <c r="M121" s="39"/>
      <c r="O121" s="3" t="s">
        <v>7</v>
      </c>
      <c r="P121" s="3" t="s">
        <v>8</v>
      </c>
    </row>
    <row r="122" spans="1:23" x14ac:dyDescent="0.35">
      <c r="B122" s="28"/>
      <c r="C122" s="29"/>
      <c r="D122" s="30"/>
      <c r="E122" s="30"/>
      <c r="F122" s="30"/>
      <c r="G122" s="30"/>
      <c r="H122" s="30"/>
      <c r="I122" s="30"/>
      <c r="J122" s="30"/>
      <c r="K122" s="30"/>
      <c r="L122" s="31"/>
    </row>
    <row r="123" spans="1:23" x14ac:dyDescent="0.35">
      <c r="B123" s="288" t="str">
        <f>IF(Intro!$G$20="English",O123,P123)</f>
        <v>Firm Name (In English and French, if applicable)</v>
      </c>
      <c r="C123" s="289"/>
      <c r="D123" s="289"/>
      <c r="E123" s="290"/>
      <c r="F123" s="290"/>
      <c r="G123" s="290"/>
      <c r="H123" s="290"/>
      <c r="I123" s="290"/>
      <c r="J123" s="290"/>
      <c r="K123" s="290"/>
      <c r="L123" s="291"/>
      <c r="O123" s="32" t="s">
        <v>149</v>
      </c>
      <c r="P123" s="3" t="s">
        <v>150</v>
      </c>
    </row>
    <row r="124" spans="1:23" x14ac:dyDescent="0.35">
      <c r="B124" s="288"/>
      <c r="C124" s="289"/>
      <c r="D124" s="289"/>
      <c r="E124" s="290"/>
      <c r="F124" s="290"/>
      <c r="G124" s="290"/>
      <c r="H124" s="290"/>
      <c r="I124" s="290"/>
      <c r="J124" s="290"/>
      <c r="K124" s="290"/>
      <c r="L124" s="291"/>
      <c r="O124" s="32"/>
    </row>
    <row r="125" spans="1:23" x14ac:dyDescent="0.35">
      <c r="B125" s="288" t="str">
        <f>IF(Intro!$G$20="English",O125,P125)</f>
        <v>Firm Address</v>
      </c>
      <c r="C125" s="289"/>
      <c r="D125" s="289"/>
      <c r="E125" s="290"/>
      <c r="F125" s="290"/>
      <c r="G125" s="290"/>
      <c r="H125" s="290"/>
      <c r="I125" s="290"/>
      <c r="J125" s="290"/>
      <c r="K125" s="290"/>
      <c r="L125" s="291"/>
      <c r="O125" s="32" t="s">
        <v>9</v>
      </c>
      <c r="P125" s="3" t="s">
        <v>10</v>
      </c>
    </row>
    <row r="126" spans="1:23" ht="14.25" customHeight="1" x14ac:dyDescent="0.35">
      <c r="B126" s="316"/>
      <c r="C126" s="317"/>
      <c r="D126" s="317"/>
      <c r="E126" s="290"/>
      <c r="F126" s="290"/>
      <c r="G126" s="290"/>
      <c r="H126" s="290"/>
      <c r="I126" s="290"/>
      <c r="J126" s="290"/>
      <c r="K126" s="290"/>
      <c r="L126" s="291"/>
      <c r="O126" s="32"/>
    </row>
    <row r="127" spans="1:23" x14ac:dyDescent="0.35">
      <c r="B127" s="288" t="str">
        <f>IF(Intro!$G$20="English",O127,P127)</f>
        <v>Website Address</v>
      </c>
      <c r="C127" s="289"/>
      <c r="D127" s="289"/>
      <c r="E127" s="290"/>
      <c r="F127" s="290"/>
      <c r="G127" s="290"/>
      <c r="H127" s="290"/>
      <c r="I127" s="290"/>
      <c r="J127" s="290"/>
      <c r="K127" s="290"/>
      <c r="L127" s="291"/>
      <c r="O127" s="32" t="s">
        <v>11</v>
      </c>
      <c r="P127" s="3" t="s">
        <v>12</v>
      </c>
    </row>
    <row r="128" spans="1:23" ht="14.25" customHeight="1" x14ac:dyDescent="0.35">
      <c r="B128" s="316"/>
      <c r="C128" s="317"/>
      <c r="D128" s="317"/>
      <c r="E128" s="290"/>
      <c r="F128" s="290"/>
      <c r="G128" s="290"/>
      <c r="H128" s="290"/>
      <c r="I128" s="290"/>
      <c r="J128" s="290"/>
      <c r="K128" s="290"/>
      <c r="L128" s="291"/>
      <c r="O128" s="32"/>
    </row>
    <row r="129" spans="1:23" x14ac:dyDescent="0.35">
      <c r="B129" s="87"/>
      <c r="C129" s="88"/>
      <c r="D129" s="89"/>
      <c r="E129" s="89"/>
      <c r="F129" s="89"/>
      <c r="G129" s="89"/>
      <c r="H129" s="89"/>
      <c r="I129" s="89"/>
      <c r="J129" s="89"/>
      <c r="K129" s="89"/>
      <c r="L129" s="90"/>
    </row>
    <row r="130" spans="1:23" s="39" customFormat="1" x14ac:dyDescent="0.35">
      <c r="A130" s="62"/>
      <c r="B130" s="99" t="str">
        <f>IF(Intro!$G$20="English",O130,P130)</f>
        <v xml:space="preserve">If your firm has more than one location, facility or outlet, submit a consolidated response to the questionnaire.
</v>
      </c>
      <c r="C130" s="91"/>
      <c r="D130" s="91"/>
      <c r="E130" s="91"/>
      <c r="F130" s="91"/>
      <c r="G130" s="91"/>
      <c r="H130" s="91"/>
      <c r="I130" s="91"/>
      <c r="J130" s="91"/>
      <c r="K130" s="91"/>
      <c r="L130" s="100"/>
      <c r="N130" s="52"/>
      <c r="O130" s="52" t="s">
        <v>139</v>
      </c>
      <c r="P130" s="52" t="s">
        <v>140</v>
      </c>
      <c r="Q130" s="52"/>
      <c r="R130" s="52"/>
      <c r="S130" s="52"/>
      <c r="T130" s="52"/>
      <c r="U130" s="52"/>
      <c r="V130" s="52"/>
      <c r="W130" s="52"/>
    </row>
    <row r="131" spans="1:23" x14ac:dyDescent="0.35">
      <c r="B131" s="288" t="str">
        <f>IF(Intro!$G$20="English",O131,P131)</f>
        <v>Provide the names and addresses of other locations, facilities, and outlets in Canada on behalf of which your company is responding.</v>
      </c>
      <c r="C131" s="289"/>
      <c r="D131" s="289"/>
      <c r="E131" s="290"/>
      <c r="F131" s="290"/>
      <c r="G131" s="290"/>
      <c r="H131" s="290"/>
      <c r="I131" s="290"/>
      <c r="J131" s="290"/>
      <c r="K131" s="290"/>
      <c r="L131" s="291"/>
      <c r="M131" s="39"/>
      <c r="O131" s="32" t="s">
        <v>75</v>
      </c>
      <c r="P131" s="3" t="s">
        <v>76</v>
      </c>
    </row>
    <row r="132" spans="1:23" x14ac:dyDescent="0.35">
      <c r="B132" s="288"/>
      <c r="C132" s="289"/>
      <c r="D132" s="289"/>
      <c r="E132" s="290"/>
      <c r="F132" s="290"/>
      <c r="G132" s="290"/>
      <c r="H132" s="290"/>
      <c r="I132" s="290"/>
      <c r="J132" s="290"/>
      <c r="K132" s="290"/>
      <c r="L132" s="291"/>
      <c r="M132" s="39"/>
      <c r="O132" s="32"/>
    </row>
    <row r="133" spans="1:23" x14ac:dyDescent="0.35">
      <c r="B133" s="288"/>
      <c r="C133" s="289"/>
      <c r="D133" s="289"/>
      <c r="E133" s="290"/>
      <c r="F133" s="290"/>
      <c r="G133" s="290"/>
      <c r="H133" s="290"/>
      <c r="I133" s="290"/>
      <c r="J133" s="290"/>
      <c r="K133" s="290"/>
      <c r="L133" s="291"/>
      <c r="M133" s="39"/>
      <c r="O133" s="32"/>
    </row>
    <row r="134" spans="1:23" x14ac:dyDescent="0.35">
      <c r="B134" s="288"/>
      <c r="C134" s="289"/>
      <c r="D134" s="289"/>
      <c r="E134" s="290"/>
      <c r="F134" s="290"/>
      <c r="G134" s="290"/>
      <c r="H134" s="290"/>
      <c r="I134" s="290"/>
      <c r="J134" s="290"/>
      <c r="K134" s="290"/>
      <c r="L134" s="291"/>
      <c r="M134" s="39"/>
      <c r="O134" s="32"/>
    </row>
    <row r="135" spans="1:23" x14ac:dyDescent="0.35">
      <c r="B135" s="288"/>
      <c r="C135" s="289"/>
      <c r="D135" s="289"/>
      <c r="E135" s="290"/>
      <c r="F135" s="290"/>
      <c r="G135" s="290"/>
      <c r="H135" s="290"/>
      <c r="I135" s="290"/>
      <c r="J135" s="290"/>
      <c r="K135" s="290"/>
      <c r="L135" s="291"/>
      <c r="M135" s="39"/>
      <c r="O135" s="32"/>
    </row>
    <row r="136" spans="1:23" x14ac:dyDescent="0.35">
      <c r="B136" s="288"/>
      <c r="C136" s="289"/>
      <c r="D136" s="289"/>
      <c r="E136" s="290"/>
      <c r="F136" s="290"/>
      <c r="G136" s="290"/>
      <c r="H136" s="290"/>
      <c r="I136" s="290"/>
      <c r="J136" s="290"/>
      <c r="K136" s="290"/>
      <c r="L136" s="291"/>
      <c r="M136" s="39"/>
      <c r="O136" s="32"/>
    </row>
    <row r="137" spans="1:23" x14ac:dyDescent="0.35">
      <c r="B137" s="288"/>
      <c r="C137" s="289"/>
      <c r="D137" s="289"/>
      <c r="E137" s="290"/>
      <c r="F137" s="290"/>
      <c r="G137" s="290"/>
      <c r="H137" s="290"/>
      <c r="I137" s="290"/>
      <c r="J137" s="290"/>
      <c r="K137" s="290"/>
      <c r="L137" s="291"/>
      <c r="M137" s="39"/>
      <c r="O137" s="32"/>
    </row>
    <row r="138" spans="1:23" x14ac:dyDescent="0.35">
      <c r="B138" s="288"/>
      <c r="C138" s="289"/>
      <c r="D138" s="289"/>
      <c r="E138" s="290"/>
      <c r="F138" s="290"/>
      <c r="G138" s="290"/>
      <c r="H138" s="290"/>
      <c r="I138" s="290"/>
      <c r="J138" s="290"/>
      <c r="K138" s="290"/>
      <c r="L138" s="291"/>
      <c r="M138" s="39"/>
      <c r="O138" s="32"/>
    </row>
    <row r="139" spans="1:23" x14ac:dyDescent="0.35">
      <c r="B139" s="288"/>
      <c r="C139" s="289"/>
      <c r="D139" s="289"/>
      <c r="E139" s="290"/>
      <c r="F139" s="290"/>
      <c r="G139" s="290"/>
      <c r="H139" s="290"/>
      <c r="I139" s="290"/>
      <c r="J139" s="290"/>
      <c r="K139" s="290"/>
      <c r="L139" s="291"/>
      <c r="M139" s="39"/>
      <c r="O139" s="32"/>
    </row>
    <row r="140" spans="1:23" x14ac:dyDescent="0.35">
      <c r="B140" s="288"/>
      <c r="C140" s="289"/>
      <c r="D140" s="289"/>
      <c r="E140" s="290"/>
      <c r="F140" s="290"/>
      <c r="G140" s="290"/>
      <c r="H140" s="290"/>
      <c r="I140" s="290"/>
      <c r="J140" s="290"/>
      <c r="K140" s="290"/>
      <c r="L140" s="291"/>
      <c r="M140" s="39"/>
      <c r="O140" s="32"/>
    </row>
    <row r="141" spans="1:23" s="39" customFormat="1" x14ac:dyDescent="0.35">
      <c r="A141" s="62"/>
      <c r="B141" s="73"/>
      <c r="C141" s="74"/>
      <c r="D141" s="74"/>
      <c r="E141" s="74"/>
      <c r="F141" s="74"/>
      <c r="G141" s="74"/>
      <c r="H141" s="74"/>
      <c r="I141" s="74"/>
      <c r="J141" s="74"/>
      <c r="K141" s="74"/>
      <c r="L141" s="75"/>
      <c r="N141" s="52"/>
      <c r="O141" s="52"/>
      <c r="P141" s="52"/>
      <c r="Q141" s="52"/>
      <c r="R141" s="52"/>
      <c r="S141" s="52"/>
      <c r="T141" s="52"/>
      <c r="U141" s="52"/>
      <c r="V141" s="52"/>
      <c r="W141" s="52"/>
    </row>
    <row r="143" spans="1:23" x14ac:dyDescent="0.35">
      <c r="B143" s="285" t="str">
        <f>IF(Intro!$G$20="English",O143,P143)</f>
        <v>CERTIFICATION</v>
      </c>
      <c r="C143" s="286"/>
      <c r="D143" s="286"/>
      <c r="E143" s="286"/>
      <c r="F143" s="286"/>
      <c r="G143" s="286"/>
      <c r="H143" s="286"/>
      <c r="I143" s="286"/>
      <c r="J143" s="286"/>
      <c r="K143" s="286"/>
      <c r="L143" s="287"/>
      <c r="M143" s="39"/>
      <c r="O143" s="3" t="s">
        <v>5</v>
      </c>
      <c r="P143" s="3" t="s">
        <v>6</v>
      </c>
    </row>
    <row r="144" spans="1:23" x14ac:dyDescent="0.35">
      <c r="B144" s="28"/>
      <c r="C144" s="29"/>
      <c r="D144" s="30"/>
      <c r="E144" s="30"/>
      <c r="F144" s="30"/>
      <c r="G144" s="30"/>
      <c r="H144" s="30"/>
      <c r="I144" s="30"/>
      <c r="J144" s="30"/>
      <c r="K144" s="30"/>
      <c r="L144" s="31"/>
    </row>
    <row r="145" spans="1:23" s="39" customFormat="1" x14ac:dyDescent="0.35">
      <c r="A145" s="62"/>
      <c r="B145" s="292" t="str">
        <f>IF(Intro!$G$20="English",O145,P145)</f>
        <v xml:space="preserve">The undersigned certifies that the information supplied herein is complete and correct to the best of his/her knowledge and belief.
</v>
      </c>
      <c r="C145" s="293"/>
      <c r="D145" s="293"/>
      <c r="E145" s="293"/>
      <c r="F145" s="293"/>
      <c r="G145" s="293"/>
      <c r="H145" s="293"/>
      <c r="I145" s="293"/>
      <c r="J145" s="293"/>
      <c r="K145" s="293"/>
      <c r="L145" s="294"/>
      <c r="N145" s="52"/>
      <c r="O145" s="52" t="s">
        <v>77</v>
      </c>
      <c r="P145" s="52" t="s">
        <v>78</v>
      </c>
      <c r="Q145" s="52"/>
      <c r="R145" s="52"/>
      <c r="S145" s="52"/>
      <c r="T145" s="52"/>
      <c r="U145" s="52"/>
      <c r="V145" s="52"/>
      <c r="W145" s="52"/>
    </row>
    <row r="146" spans="1:23" s="39" customFormat="1" x14ac:dyDescent="0.35">
      <c r="A146" s="62"/>
      <c r="B146" s="72"/>
      <c r="C146" s="63"/>
      <c r="D146" s="63"/>
      <c r="E146" s="63"/>
      <c r="F146" s="63"/>
      <c r="G146" s="63"/>
      <c r="H146" s="63"/>
      <c r="I146" s="63"/>
      <c r="J146" s="63"/>
      <c r="K146" s="63"/>
      <c r="L146" s="64"/>
      <c r="N146" s="52"/>
      <c r="O146" s="52"/>
      <c r="P146" s="52"/>
      <c r="Q146" s="52"/>
      <c r="R146" s="52"/>
      <c r="S146" s="52"/>
      <c r="T146" s="52"/>
      <c r="U146" s="52"/>
      <c r="V146" s="52"/>
      <c r="W146" s="52"/>
    </row>
    <row r="147" spans="1:23" x14ac:dyDescent="0.35">
      <c r="B147" s="288" t="str">
        <f>IF(Intro!$G$20="English",O147,P147)</f>
        <v>Name of Authorized Official</v>
      </c>
      <c r="C147" s="289"/>
      <c r="D147" s="289"/>
      <c r="E147" s="290"/>
      <c r="F147" s="290"/>
      <c r="G147" s="290"/>
      <c r="H147" s="290"/>
      <c r="I147" s="290"/>
      <c r="J147" s="290"/>
      <c r="K147" s="290"/>
      <c r="L147" s="291"/>
      <c r="O147" s="32" t="s">
        <v>13</v>
      </c>
      <c r="P147" s="3" t="s">
        <v>14</v>
      </c>
    </row>
    <row r="148" spans="1:23" x14ac:dyDescent="0.35">
      <c r="B148" s="288"/>
      <c r="C148" s="289"/>
      <c r="D148" s="289"/>
      <c r="E148" s="290"/>
      <c r="F148" s="290"/>
      <c r="G148" s="290"/>
      <c r="H148" s="290"/>
      <c r="I148" s="290"/>
      <c r="J148" s="290"/>
      <c r="K148" s="290"/>
      <c r="L148" s="291"/>
      <c r="O148" s="32"/>
    </row>
    <row r="149" spans="1:23" x14ac:dyDescent="0.35">
      <c r="B149" s="288" t="str">
        <f>IF(Intro!$G$20="English",O149,P149)</f>
        <v>Title of Authorized Official</v>
      </c>
      <c r="C149" s="289"/>
      <c r="D149" s="289"/>
      <c r="E149" s="290"/>
      <c r="F149" s="290"/>
      <c r="G149" s="290"/>
      <c r="H149" s="290"/>
      <c r="I149" s="290"/>
      <c r="J149" s="290"/>
      <c r="K149" s="290"/>
      <c r="L149" s="291"/>
      <c r="O149" s="32" t="s">
        <v>15</v>
      </c>
      <c r="P149" s="3" t="s">
        <v>16</v>
      </c>
    </row>
    <row r="150" spans="1:23" x14ac:dyDescent="0.35">
      <c r="B150" s="316"/>
      <c r="C150" s="317"/>
      <c r="D150" s="317"/>
      <c r="E150" s="290"/>
      <c r="F150" s="290"/>
      <c r="G150" s="290"/>
      <c r="H150" s="290"/>
      <c r="I150" s="290"/>
      <c r="J150" s="290"/>
      <c r="K150" s="290"/>
      <c r="L150" s="291"/>
      <c r="O150" s="32"/>
    </row>
    <row r="151" spans="1:23" x14ac:dyDescent="0.35">
      <c r="B151" s="288" t="str">
        <f>IF(Intro!$G$20="English",O151,P151)</f>
        <v>E-mail Address</v>
      </c>
      <c r="C151" s="289"/>
      <c r="D151" s="289"/>
      <c r="E151" s="290"/>
      <c r="F151" s="290"/>
      <c r="G151" s="290"/>
      <c r="H151" s="290"/>
      <c r="I151" s="290"/>
      <c r="J151" s="290"/>
      <c r="K151" s="290"/>
      <c r="L151" s="291"/>
      <c r="O151" s="32" t="s">
        <v>17</v>
      </c>
      <c r="P151" s="3" t="s">
        <v>38</v>
      </c>
    </row>
    <row r="152" spans="1:23" x14ac:dyDescent="0.35">
      <c r="B152" s="316"/>
      <c r="C152" s="317"/>
      <c r="D152" s="317"/>
      <c r="E152" s="290"/>
      <c r="F152" s="290"/>
      <c r="G152" s="290"/>
      <c r="H152" s="290"/>
      <c r="I152" s="290"/>
      <c r="J152" s="290"/>
      <c r="K152" s="290"/>
      <c r="L152" s="291"/>
      <c r="O152" s="32"/>
    </row>
    <row r="153" spans="1:23" x14ac:dyDescent="0.35">
      <c r="B153" s="288" t="str">
        <f>IF(Intro!$G$20="English",O153,P153)</f>
        <v>Telephone</v>
      </c>
      <c r="C153" s="289"/>
      <c r="D153" s="289"/>
      <c r="E153" s="290"/>
      <c r="F153" s="290"/>
      <c r="G153" s="290"/>
      <c r="H153" s="290"/>
      <c r="I153" s="290"/>
      <c r="J153" s="290"/>
      <c r="K153" s="290"/>
      <c r="L153" s="291"/>
      <c r="O153" s="32" t="s">
        <v>18</v>
      </c>
      <c r="P153" s="3" t="s">
        <v>19</v>
      </c>
    </row>
    <row r="154" spans="1:23" x14ac:dyDescent="0.35">
      <c r="B154" s="316"/>
      <c r="C154" s="317"/>
      <c r="D154" s="317"/>
      <c r="E154" s="290"/>
      <c r="F154" s="290"/>
      <c r="G154" s="290"/>
      <c r="H154" s="290"/>
      <c r="I154" s="290"/>
      <c r="J154" s="290"/>
      <c r="K154" s="290"/>
      <c r="L154" s="291"/>
      <c r="O154" s="32"/>
    </row>
    <row r="155" spans="1:23" x14ac:dyDescent="0.35">
      <c r="B155" s="288" t="s">
        <v>21</v>
      </c>
      <c r="C155" s="289"/>
      <c r="D155" s="289"/>
      <c r="E155" s="290"/>
      <c r="F155" s="290"/>
      <c r="G155" s="290"/>
      <c r="H155" s="290"/>
      <c r="I155" s="290"/>
      <c r="J155" s="290"/>
      <c r="K155" s="290"/>
      <c r="L155" s="291"/>
      <c r="M155" s="39"/>
      <c r="O155" s="32"/>
    </row>
    <row r="156" spans="1:23" x14ac:dyDescent="0.35">
      <c r="B156" s="288"/>
      <c r="C156" s="289"/>
      <c r="D156" s="289"/>
      <c r="E156" s="290"/>
      <c r="F156" s="290"/>
      <c r="G156" s="290"/>
      <c r="H156" s="290"/>
      <c r="I156" s="290"/>
      <c r="J156" s="290"/>
      <c r="K156" s="290"/>
      <c r="L156" s="291"/>
      <c r="M156" s="39"/>
      <c r="O156" s="32"/>
    </row>
    <row r="157" spans="1:23" s="39" customFormat="1" x14ac:dyDescent="0.35">
      <c r="A157" s="62"/>
      <c r="B157" s="72"/>
      <c r="C157" s="63"/>
      <c r="D157" s="63"/>
      <c r="E157" s="63"/>
      <c r="F157" s="63"/>
      <c r="G157" s="63"/>
      <c r="H157" s="63"/>
      <c r="I157" s="63"/>
      <c r="J157" s="63"/>
      <c r="K157" s="63"/>
      <c r="L157" s="64"/>
      <c r="N157" s="52"/>
      <c r="O157" s="52"/>
      <c r="P157" s="52"/>
      <c r="Q157" s="52"/>
      <c r="R157" s="52"/>
      <c r="S157" s="52"/>
      <c r="T157" s="52"/>
      <c r="U157" s="52"/>
      <c r="V157" s="52"/>
      <c r="W157" s="52"/>
    </row>
    <row r="158" spans="1:23" ht="21" x14ac:dyDescent="0.35">
      <c r="B158" s="333" t="str">
        <f>IF(Intro!$G$20="English",O158,P158)</f>
        <v>I understand that checking this box constitutes my legally binding signature.</v>
      </c>
      <c r="C158" s="334"/>
      <c r="D158" s="334"/>
      <c r="E158" s="334"/>
      <c r="F158" s="334"/>
      <c r="G158" s="334"/>
      <c r="H158" s="334"/>
      <c r="I158" s="334"/>
      <c r="J158" s="109"/>
      <c r="K158" s="42"/>
      <c r="L158" s="43"/>
      <c r="O158" s="32" t="s">
        <v>36</v>
      </c>
      <c r="P158" s="3" t="s">
        <v>37</v>
      </c>
    </row>
    <row r="159" spans="1:23" s="39" customFormat="1" x14ac:dyDescent="0.35">
      <c r="A159" s="62"/>
      <c r="B159" s="73"/>
      <c r="C159" s="74"/>
      <c r="D159" s="74"/>
      <c r="E159" s="74"/>
      <c r="F159" s="74"/>
      <c r="G159" s="74"/>
      <c r="H159" s="74"/>
      <c r="I159" s="74"/>
      <c r="J159" s="74"/>
      <c r="K159" s="74"/>
      <c r="L159" s="75"/>
      <c r="N159" s="52"/>
      <c r="O159" s="52"/>
      <c r="P159" s="52"/>
      <c r="Q159" s="52"/>
      <c r="R159" s="52"/>
      <c r="S159" s="52"/>
      <c r="T159" s="52"/>
      <c r="U159" s="52"/>
      <c r="V159" s="52"/>
      <c r="W159" s="52"/>
    </row>
    <row r="160" spans="1:23" s="9" customFormat="1" x14ac:dyDescent="0.35">
      <c r="A160" s="24"/>
      <c r="B160" s="26"/>
      <c r="C160" s="26"/>
      <c r="D160" s="27"/>
      <c r="E160" s="27"/>
      <c r="F160" s="27"/>
      <c r="G160" s="27"/>
      <c r="H160" s="27"/>
      <c r="I160" s="27"/>
      <c r="J160" s="27"/>
      <c r="K160" s="27"/>
      <c r="L160" s="27"/>
      <c r="O160" s="25"/>
      <c r="P160" s="25"/>
    </row>
    <row r="161" spans="1:23" s="8" customFormat="1" x14ac:dyDescent="0.35">
      <c r="A161" s="24"/>
      <c r="B161" s="285" t="str">
        <f>UPPER(IF(Intro!$G$20="English",O161,P161))</f>
        <v>SUBMITTING THE QUESTIONNAIRE RESPONSE</v>
      </c>
      <c r="C161" s="286" t="str">
        <f>UPPER(IF(Intro!$G$20="English",P161,Q161))</f>
        <v>TRANSMISSION DU QUESTIONNAIRE REMPLI</v>
      </c>
      <c r="D161" s="286" t="str">
        <f>UPPER(IF(Intro!$G$20="English",Q161,R161))</f>
        <v/>
      </c>
      <c r="E161" s="286" t="str">
        <f>UPPER(IF(Intro!$G$20="English",R161,S161))</f>
        <v/>
      </c>
      <c r="F161" s="286"/>
      <c r="G161" s="286" t="str">
        <f>UPPER(IF(Intro!$G$20="English",S161,T161))</f>
        <v/>
      </c>
      <c r="H161" s="286" t="str">
        <f>UPPER(IF(Intro!$G$20="English",T161,U161))</f>
        <v/>
      </c>
      <c r="I161" s="286" t="str">
        <f>UPPER(IF(Intro!$G$20="English",U161,V161))</f>
        <v/>
      </c>
      <c r="J161" s="286" t="str">
        <f>UPPER(IF(Intro!$G$20="English",V161,W161))</f>
        <v/>
      </c>
      <c r="K161" s="286" t="str">
        <f>UPPER(IF(Intro!$G$20="English",W161,X161))</f>
        <v/>
      </c>
      <c r="L161" s="287" t="str">
        <f>UPPER(IF(Intro!$G$20="English",X161,Y161))</f>
        <v/>
      </c>
      <c r="M161" s="9"/>
      <c r="N161" s="6"/>
      <c r="O161" s="7" t="s">
        <v>41</v>
      </c>
      <c r="P161" s="7" t="s">
        <v>3</v>
      </c>
    </row>
    <row r="162" spans="1:23" x14ac:dyDescent="0.35">
      <c r="B162" s="28"/>
      <c r="C162" s="29"/>
      <c r="D162" s="30"/>
      <c r="E162" s="30"/>
      <c r="F162" s="30"/>
      <c r="G162" s="30"/>
      <c r="H162" s="30"/>
      <c r="I162" s="30"/>
      <c r="J162" s="30"/>
      <c r="K162" s="30"/>
      <c r="L162" s="31"/>
    </row>
    <row r="163" spans="1:23" s="39" customFormat="1" x14ac:dyDescent="0.35">
      <c r="A163" s="62"/>
      <c r="B163" s="292" t="str">
        <f>IF(Intro!$G$20="English",O163,P163)</f>
        <v>The completed questionnaire can be submitted using one of the following methods:</v>
      </c>
      <c r="C163" s="293"/>
      <c r="D163" s="293"/>
      <c r="E163" s="293"/>
      <c r="F163" s="293"/>
      <c r="G163" s="293"/>
      <c r="H163" s="293"/>
      <c r="I163" s="293"/>
      <c r="J163" s="293"/>
      <c r="K163" s="293"/>
      <c r="L163" s="294"/>
      <c r="N163" s="52"/>
      <c r="O163" s="3" t="s">
        <v>79</v>
      </c>
      <c r="P163" s="3" t="s">
        <v>4</v>
      </c>
      <c r="Q163" s="52"/>
      <c r="R163" s="52"/>
      <c r="S163" s="52"/>
      <c r="T163" s="52"/>
      <c r="U163" s="52"/>
      <c r="V163" s="52"/>
      <c r="W163" s="52"/>
    </row>
    <row r="164" spans="1:23" s="39" customFormat="1" x14ac:dyDescent="0.35">
      <c r="A164" s="62"/>
      <c r="B164" s="324" t="str">
        <f>IF($G$20="English",HYPERLINK("https://e-filing-depot-electronique.citt-tcce.gc.ca/submitNonRegisteredUser-eng.aspx","1. Secure E-filing service;"),IF($G$20="Français",HYPERLINK("https://e-filing-depot-electronique.citt-tcce.gc.ca/submitNonRegisteredUser-fra.aspx?","1. Service sécurisé de dépôt électronique;"),""))</f>
        <v>1. Secure E-filing service;</v>
      </c>
      <c r="C164" s="325"/>
      <c r="D164" s="325"/>
      <c r="E164" s="325"/>
      <c r="F164" s="325"/>
      <c r="G164" s="325"/>
      <c r="H164" s="325"/>
      <c r="I164" s="325"/>
      <c r="J164" s="325"/>
      <c r="K164" s="325"/>
      <c r="L164" s="326"/>
      <c r="N164" s="52"/>
      <c r="O164" s="3"/>
      <c r="P164" s="3"/>
      <c r="Q164" s="52"/>
      <c r="R164" s="52"/>
      <c r="S164" s="52"/>
      <c r="T164" s="52"/>
      <c r="U164" s="52"/>
      <c r="V164" s="52"/>
      <c r="W164" s="52"/>
    </row>
    <row r="165" spans="1:23" s="39" customFormat="1" x14ac:dyDescent="0.35">
      <c r="A165" s="62"/>
      <c r="B165" s="327" t="str">
        <f>IF(Intro!$G$20="English",O165,P165)</f>
        <v xml:space="preserve">When submitting the completed questionnaire using the secure E-filing service, designate the questionnaire as confidential. Note that the information in the public (blue) tabs in your questionnaire will be treated as public information.
</v>
      </c>
      <c r="C165" s="328"/>
      <c r="D165" s="328"/>
      <c r="E165" s="328"/>
      <c r="F165" s="328"/>
      <c r="G165" s="328"/>
      <c r="H165" s="328"/>
      <c r="I165" s="328"/>
      <c r="J165" s="328"/>
      <c r="K165" s="328"/>
      <c r="L165" s="329"/>
      <c r="N165" s="52"/>
      <c r="O165" s="3" t="s">
        <v>141</v>
      </c>
      <c r="P165" s="3" t="s">
        <v>142</v>
      </c>
      <c r="Q165" s="52"/>
      <c r="R165" s="52"/>
      <c r="S165" s="52"/>
      <c r="T165" s="52"/>
      <c r="U165" s="52"/>
      <c r="V165" s="52"/>
      <c r="W165" s="52"/>
    </row>
    <row r="166" spans="1:23" s="39" customFormat="1" x14ac:dyDescent="0.35">
      <c r="A166" s="62"/>
      <c r="B166" s="327"/>
      <c r="C166" s="328"/>
      <c r="D166" s="328"/>
      <c r="E166" s="328"/>
      <c r="F166" s="328"/>
      <c r="G166" s="328"/>
      <c r="H166" s="328"/>
      <c r="I166" s="328"/>
      <c r="J166" s="328"/>
      <c r="K166" s="328"/>
      <c r="L166" s="329"/>
      <c r="N166" s="52"/>
      <c r="O166" s="3"/>
      <c r="P166" s="3"/>
      <c r="Q166" s="52"/>
      <c r="R166" s="52"/>
      <c r="S166" s="52"/>
      <c r="T166" s="52"/>
      <c r="U166" s="52"/>
      <c r="V166" s="52"/>
      <c r="W166" s="52"/>
    </row>
    <row r="167" spans="1:23" s="39" customFormat="1" x14ac:dyDescent="0.35">
      <c r="A167" s="62"/>
      <c r="B167" s="330" t="str">
        <f>IF(Intro!$G$20="English",O167,P167)</f>
        <v>2. E-mail to citt-tcce@tribunal.gc.ca should you accept the associated risks and you are filing information that belongs to your firm only.</v>
      </c>
      <c r="C167" s="331"/>
      <c r="D167" s="331"/>
      <c r="E167" s="331"/>
      <c r="F167" s="331"/>
      <c r="G167" s="331"/>
      <c r="H167" s="331"/>
      <c r="I167" s="331"/>
      <c r="J167" s="331"/>
      <c r="K167" s="331"/>
      <c r="L167" s="332"/>
      <c r="N167" s="52"/>
      <c r="O167" s="3" t="s">
        <v>219</v>
      </c>
      <c r="P167" s="3" t="s">
        <v>220</v>
      </c>
      <c r="Q167" s="52"/>
      <c r="R167" s="52"/>
      <c r="S167" s="52"/>
      <c r="T167" s="52"/>
      <c r="U167" s="52"/>
      <c r="V167" s="52"/>
      <c r="W167" s="52"/>
    </row>
    <row r="168" spans="1:23" s="39" customFormat="1" x14ac:dyDescent="0.35">
      <c r="A168" s="62"/>
      <c r="B168" s="73"/>
      <c r="C168" s="74"/>
      <c r="D168" s="74"/>
      <c r="E168" s="74"/>
      <c r="F168" s="74"/>
      <c r="G168" s="74"/>
      <c r="H168" s="74"/>
      <c r="I168" s="74"/>
      <c r="J168" s="74"/>
      <c r="K168" s="74"/>
      <c r="L168" s="75"/>
      <c r="N168" s="52"/>
      <c r="O168" s="52"/>
      <c r="P168" s="52"/>
      <c r="Q168" s="52"/>
      <c r="R168" s="52"/>
      <c r="S168" s="52"/>
      <c r="T168" s="52"/>
      <c r="U168" s="52"/>
      <c r="V168" s="52"/>
      <c r="W168" s="52"/>
    </row>
    <row r="170" spans="1:23" s="8" customFormat="1" x14ac:dyDescent="0.35">
      <c r="A170" s="24"/>
      <c r="B170" s="285" t="s">
        <v>221</v>
      </c>
      <c r="C170" s="286" t="str">
        <f>UPPER(IF(Intro!$G$20="English",P170,Q170))</f>
        <v/>
      </c>
      <c r="D170" s="286" t="str">
        <f>UPPER(IF(Intro!$G$20="English",Q170,R170))</f>
        <v/>
      </c>
      <c r="E170" s="286" t="str">
        <f>UPPER(IF(Intro!$G$20="English",R170,S170))</f>
        <v/>
      </c>
      <c r="F170" s="286"/>
      <c r="G170" s="286" t="str">
        <f>UPPER(IF(Intro!$G$20="English",S170,T170))</f>
        <v/>
      </c>
      <c r="H170" s="286" t="str">
        <f>UPPER(IF(Intro!$G$20="English",T170,U170))</f>
        <v/>
      </c>
      <c r="I170" s="286" t="str">
        <f>UPPER(IF(Intro!$G$20="English",U170,V170))</f>
        <v/>
      </c>
      <c r="J170" s="286" t="str">
        <f>UPPER(IF(Intro!$G$20="English",V170,W170))</f>
        <v/>
      </c>
      <c r="K170" s="286" t="str">
        <f>UPPER(IF(Intro!$G$20="English",W170,X170))</f>
        <v/>
      </c>
      <c r="L170" s="287" t="str">
        <f>UPPER(IF(Intro!$G$20="English",X170,Y170))</f>
        <v/>
      </c>
      <c r="M170" s="9"/>
      <c r="N170" s="6"/>
      <c r="O170" s="7"/>
      <c r="P170" s="7"/>
    </row>
    <row r="171" spans="1:23" x14ac:dyDescent="0.35">
      <c r="B171" s="28"/>
      <c r="C171" s="29"/>
      <c r="D171" s="30"/>
      <c r="E171" s="30"/>
      <c r="F171" s="30"/>
      <c r="G171" s="30"/>
      <c r="H171" s="30"/>
      <c r="I171" s="30"/>
      <c r="J171" s="30"/>
      <c r="K171" s="30"/>
      <c r="L171" s="31"/>
    </row>
    <row r="172" spans="1:23" s="39" customFormat="1" ht="14.25" customHeight="1" x14ac:dyDescent="0.35">
      <c r="A172" s="62"/>
      <c r="B172" s="292" t="str">
        <f>IF(Intro!$G$20="English",O172,P172)</f>
        <v xml:space="preserve">Questions relating to this questionnaire should be directed to the Tribunal's safeguard inquiry phone lines:  
1-855-307-2488 (North American Toll-Free Number) or 613-993-3595 (Local and International Callers), or by email at citt-tcce@tribunal.gc.ca.
</v>
      </c>
      <c r="C172" s="293"/>
      <c r="D172" s="293"/>
      <c r="E172" s="293"/>
      <c r="F172" s="293"/>
      <c r="G172" s="293"/>
      <c r="H172" s="293"/>
      <c r="I172" s="293"/>
      <c r="J172" s="293"/>
      <c r="K172" s="293"/>
      <c r="L172" s="294"/>
      <c r="N172" s="52"/>
      <c r="O172" s="160" t="s">
        <v>301</v>
      </c>
      <c r="P172" s="56" t="s">
        <v>302</v>
      </c>
      <c r="Q172" s="52"/>
      <c r="R172" s="52"/>
      <c r="S172" s="52"/>
      <c r="T172" s="52"/>
      <c r="U172" s="52"/>
      <c r="V172" s="52"/>
      <c r="W172" s="52"/>
    </row>
    <row r="173" spans="1:23" s="39" customFormat="1" ht="31.5" customHeight="1" x14ac:dyDescent="0.35">
      <c r="A173" s="62"/>
      <c r="B173" s="292"/>
      <c r="C173" s="293"/>
      <c r="D173" s="293"/>
      <c r="E173" s="293"/>
      <c r="F173" s="293"/>
      <c r="G173" s="293"/>
      <c r="H173" s="293"/>
      <c r="I173" s="293"/>
      <c r="J173" s="293"/>
      <c r="K173" s="293"/>
      <c r="L173" s="294"/>
      <c r="N173" s="52"/>
      <c r="O173" s="56"/>
      <c r="P173" s="56"/>
      <c r="Q173" s="52"/>
      <c r="R173" s="52"/>
      <c r="S173" s="52"/>
      <c r="T173" s="52"/>
      <c r="U173" s="52"/>
      <c r="V173" s="52"/>
      <c r="W173" s="52"/>
    </row>
    <row r="174" spans="1:23" s="39" customFormat="1" x14ac:dyDescent="0.35">
      <c r="A174" s="62"/>
      <c r="B174" s="73"/>
      <c r="C174" s="74"/>
      <c r="D174" s="74"/>
      <c r="E174" s="74"/>
      <c r="F174" s="74"/>
      <c r="G174" s="74"/>
      <c r="H174" s="74"/>
      <c r="I174" s="74"/>
      <c r="J174" s="74"/>
      <c r="K174" s="74"/>
      <c r="L174" s="75"/>
      <c r="N174" s="52"/>
      <c r="O174" s="52"/>
      <c r="P174" s="52"/>
      <c r="Q174" s="52"/>
      <c r="R174" s="52"/>
      <c r="S174" s="52"/>
      <c r="T174" s="52"/>
      <c r="U174" s="52"/>
      <c r="V174" s="52"/>
      <c r="W174" s="52"/>
    </row>
  </sheetData>
  <sheetProtection algorithmName="SHA-512" hashValue="0wbIiG8xbzt3OeaJCvkiabKTfxusASNOtp+EjoVpMG4kdB4UcQMVW++zylCxMbAvu4GR5LXS1xfxVrhi7KikPA==" saltValue="RjY+w3b9yKbSCGb4kDlf0w==" spinCount="100000" sheet="1" objects="1" scenarios="1" selectLockedCells="1"/>
  <mergeCells count="54">
    <mergeCell ref="B172:L173"/>
    <mergeCell ref="B158:I158"/>
    <mergeCell ref="B4:L4"/>
    <mergeCell ref="B5:L5"/>
    <mergeCell ref="B8:L8"/>
    <mergeCell ref="B6:L6"/>
    <mergeCell ref="B10:F15"/>
    <mergeCell ref="H10:L15"/>
    <mergeCell ref="B147:D148"/>
    <mergeCell ref="E147:L148"/>
    <mergeCell ref="B155:D156"/>
    <mergeCell ref="E149:L150"/>
    <mergeCell ref="E151:L152"/>
    <mergeCell ref="E153:L154"/>
    <mergeCell ref="E155:L156"/>
    <mergeCell ref="B149:D150"/>
    <mergeCell ref="B170:L170"/>
    <mergeCell ref="B164:L164"/>
    <mergeCell ref="B161:L161"/>
    <mergeCell ref="B163:L163"/>
    <mergeCell ref="B165:L166"/>
    <mergeCell ref="B167:L167"/>
    <mergeCell ref="B151:D152"/>
    <mergeCell ref="B153:D154"/>
    <mergeCell ref="H20:L21"/>
    <mergeCell ref="B24:L24"/>
    <mergeCell ref="B26:L26"/>
    <mergeCell ref="B125:D126"/>
    <mergeCell ref="E125:L126"/>
    <mergeCell ref="E127:L128"/>
    <mergeCell ref="B127:D128"/>
    <mergeCell ref="B143:L143"/>
    <mergeCell ref="B131:D140"/>
    <mergeCell ref="G20:G21"/>
    <mergeCell ref="B121:L121"/>
    <mergeCell ref="E131:L140"/>
    <mergeCell ref="B20:F21"/>
    <mergeCell ref="B145:L145"/>
    <mergeCell ref="O9:Q16"/>
    <mergeCell ref="S9:U16"/>
    <mergeCell ref="B18:L18"/>
    <mergeCell ref="B123:D124"/>
    <mergeCell ref="E123:L124"/>
    <mergeCell ref="B104:L104"/>
    <mergeCell ref="B109:L109"/>
    <mergeCell ref="B107:L107"/>
    <mergeCell ref="B103:L103"/>
    <mergeCell ref="B27:L27"/>
    <mergeCell ref="C28:K102"/>
    <mergeCell ref="B111:C112"/>
    <mergeCell ref="D111:D112"/>
    <mergeCell ref="E111:K112"/>
    <mergeCell ref="C117:K118"/>
    <mergeCell ref="B115:L115"/>
  </mergeCells>
  <dataValidations count="2">
    <dataValidation type="list" allowBlank="1" showInputMessage="1" showErrorMessage="1" sqref="J158" xr:uid="{1594D28F-3462-4E0C-8058-C5508D06C9EB}">
      <formula1>"X"</formula1>
    </dataValidation>
    <dataValidation type="list" allowBlank="1" showInputMessage="1" showErrorMessage="1" sqref="G20" xr:uid="{476D6FBA-6DED-4978-9B8A-9B8E5DE68C6C}">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67" min="1" max="11" man="1"/>
    <brk id="120" min="1" max="11" man="1"/>
  </rowBreaks>
  <ignoredErrors>
    <ignoredError sqref="B164"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F3C8C3E-1AA1-449A-9801-3B06EB7E8B4C}">
          <x14:formula1>
            <xm:f>Variables!$D$29:$D$30</xm:f>
          </x14:formula1>
          <xm:sqref>D111:D112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36"/>
  <sheetViews>
    <sheetView showGridLines="0" zoomScaleNormal="100" workbookViewId="0"/>
  </sheetViews>
  <sheetFormatPr defaultColWidth="9.453125" defaultRowHeight="14" x14ac:dyDescent="0.35"/>
  <cols>
    <col min="1" max="1" width="1.54296875" style="21" customWidth="1"/>
    <col min="2" max="2" width="14.54296875" style="1" customWidth="1"/>
    <col min="3" max="3" width="14.81640625" style="1" customWidth="1"/>
    <col min="4" max="12" width="14.54296875" style="1" customWidth="1"/>
    <col min="13" max="13" width="6.453125" style="3" customWidth="1"/>
    <col min="14" max="14" width="9.453125" style="3" customWidth="1"/>
    <col min="15" max="18" width="30.54296875" style="3" hidden="1" customWidth="1"/>
    <col min="19" max="19" width="9.453125" style="3" customWidth="1"/>
    <col min="20" max="16384" width="9.453125" style="3"/>
  </cols>
  <sheetData>
    <row r="1" spans="1:19" x14ac:dyDescent="0.35">
      <c r="A1" s="21">
        <v>8</v>
      </c>
      <c r="O1" s="3" t="s">
        <v>276</v>
      </c>
      <c r="P1" s="3" t="s">
        <v>276</v>
      </c>
      <c r="Q1" s="3" t="s">
        <v>276</v>
      </c>
      <c r="R1" s="3" t="s">
        <v>276</v>
      </c>
    </row>
    <row r="2" spans="1:19" x14ac:dyDescent="0.35">
      <c r="B2" s="23" t="s">
        <v>0</v>
      </c>
      <c r="C2" s="23"/>
      <c r="D2" s="23"/>
      <c r="O2" s="22" t="s">
        <v>61</v>
      </c>
      <c r="P2" s="22" t="s">
        <v>73</v>
      </c>
      <c r="Q2" s="3" t="s">
        <v>148</v>
      </c>
      <c r="R2" s="3" t="s">
        <v>148</v>
      </c>
    </row>
    <row r="3" spans="1:19" x14ac:dyDescent="0.35">
      <c r="B3" s="5"/>
      <c r="C3" s="5"/>
      <c r="D3" s="5"/>
      <c r="O3" s="4"/>
      <c r="P3" s="4"/>
    </row>
    <row r="4" spans="1:19" s="8" customFormat="1" x14ac:dyDescent="0.35">
      <c r="A4" s="24"/>
      <c r="B4" s="335" t="str">
        <f>IF(Intro!$G$20="English",O4,P4)</f>
        <v>FOREIGN PRODUCERS' QUESTIONNAIRE</v>
      </c>
      <c r="C4" s="336"/>
      <c r="D4" s="336"/>
      <c r="E4" s="336"/>
      <c r="F4" s="336"/>
      <c r="G4" s="336"/>
      <c r="H4" s="336"/>
      <c r="I4" s="336"/>
      <c r="J4" s="336"/>
      <c r="K4" s="336"/>
      <c r="L4" s="337"/>
      <c r="M4" s="6"/>
      <c r="N4" s="6"/>
      <c r="O4" s="92" t="s">
        <v>222</v>
      </c>
      <c r="P4" s="92" t="s">
        <v>223</v>
      </c>
    </row>
    <row r="5" spans="1:19" s="8" customFormat="1" x14ac:dyDescent="0.35">
      <c r="A5" s="24"/>
      <c r="B5" s="338" t="str">
        <f>Intro!B5</f>
        <v>GC-2026-001</v>
      </c>
      <c r="C5" s="339"/>
      <c r="D5" s="339"/>
      <c r="E5" s="339"/>
      <c r="F5" s="339"/>
      <c r="G5" s="339"/>
      <c r="H5" s="339"/>
      <c r="I5" s="339"/>
      <c r="J5" s="339"/>
      <c r="K5" s="339"/>
      <c r="L5" s="340"/>
      <c r="M5" s="6"/>
      <c r="N5" s="6"/>
      <c r="O5" s="7"/>
      <c r="P5" s="7"/>
    </row>
    <row r="6" spans="1:19" s="9" customFormat="1" x14ac:dyDescent="0.35">
      <c r="A6" s="24"/>
      <c r="B6" s="341" t="str">
        <f>UPPER(IF(Intro!$G$20="English",Variables!B3,Variables!C3))</f>
        <v>WOOD GOODS - SOLID AND ENGINEERED WOOD CABINETS AND VANITIES</v>
      </c>
      <c r="C6" s="342"/>
      <c r="D6" s="342"/>
      <c r="E6" s="342"/>
      <c r="F6" s="342"/>
      <c r="G6" s="342"/>
      <c r="H6" s="342"/>
      <c r="I6" s="342"/>
      <c r="J6" s="342"/>
      <c r="K6" s="342"/>
      <c r="L6" s="343"/>
      <c r="O6" s="25"/>
      <c r="P6" s="25"/>
    </row>
    <row r="7" spans="1:19" s="9" customFormat="1" x14ac:dyDescent="0.35">
      <c r="A7" s="24"/>
      <c r="B7" s="26"/>
      <c r="C7" s="26"/>
      <c r="D7" s="26"/>
      <c r="E7" s="27"/>
      <c r="F7" s="27"/>
      <c r="G7" s="27"/>
      <c r="H7" s="27"/>
      <c r="I7" s="27"/>
      <c r="J7" s="27"/>
      <c r="K7" s="27"/>
      <c r="L7" s="27"/>
      <c r="O7" s="25"/>
      <c r="P7" s="25"/>
    </row>
    <row r="8" spans="1:19" s="8" customFormat="1" x14ac:dyDescent="0.35">
      <c r="A8" s="24"/>
      <c r="B8" s="285" t="str">
        <f>UPPER(IF(Intro!$G$20="English",O8,P8))</f>
        <v>QUESTIONNAIRE OUTLINE</v>
      </c>
      <c r="C8" s="286" t="str">
        <f>UPPER(IF(Intro!$G$20="English",P8,Q8))</f>
        <v>APERÇU DU QUESTIONNAIRE</v>
      </c>
      <c r="D8" s="286"/>
      <c r="E8" s="286" t="str">
        <f>UPPER(IF(Intro!$G$20="English",Q8,R8))</f>
        <v/>
      </c>
      <c r="F8" s="286" t="str">
        <f>UPPER(IF(Intro!$G$20="English",R8,S8))</f>
        <v/>
      </c>
      <c r="G8" s="286" t="str">
        <f>UPPER(IF(Intro!$G$20="English",S8,T8))</f>
        <v/>
      </c>
      <c r="H8" s="286" t="str">
        <f>UPPER(IF(Intro!$G$20="English",T8,U8))</f>
        <v/>
      </c>
      <c r="I8" s="286" t="str">
        <f>UPPER(IF(Intro!$G$20="English",U8,V8))</f>
        <v/>
      </c>
      <c r="J8" s="286" t="str">
        <f>UPPER(IF(Intro!$G$20="English",V8,W8))</f>
        <v/>
      </c>
      <c r="K8" s="286" t="str">
        <f>UPPER(IF(Intro!$G$20="English",W8,X8))</f>
        <v/>
      </c>
      <c r="L8" s="287" t="str">
        <f>UPPER(IF(Intro!$G$20="English",X8,Y8))</f>
        <v/>
      </c>
      <c r="M8" s="9"/>
      <c r="N8" s="6"/>
      <c r="O8" s="93" t="s">
        <v>224</v>
      </c>
      <c r="P8" s="93" t="s">
        <v>225</v>
      </c>
    </row>
    <row r="9" spans="1:19" x14ac:dyDescent="0.35">
      <c r="B9" s="28"/>
      <c r="C9" s="29"/>
      <c r="D9" s="29"/>
      <c r="E9" s="30"/>
      <c r="F9" s="30"/>
      <c r="G9" s="30"/>
      <c r="H9" s="30"/>
      <c r="I9" s="30"/>
      <c r="J9" s="30"/>
      <c r="K9" s="30"/>
      <c r="L9" s="31"/>
    </row>
    <row r="10" spans="1:19" s="39" customFormat="1" x14ac:dyDescent="0.35">
      <c r="A10" s="62"/>
      <c r="B10" s="292" t="str">
        <f>IF(Intro!$G$20="English",O10,P10)</f>
        <v xml:space="preserve">This questionnaire is divided into two parts:
</v>
      </c>
      <c r="C10" s="293"/>
      <c r="D10" s="293"/>
      <c r="E10" s="293"/>
      <c r="F10" s="293"/>
      <c r="G10" s="293"/>
      <c r="H10" s="293"/>
      <c r="I10" s="293"/>
      <c r="J10" s="293"/>
      <c r="K10" s="293"/>
      <c r="L10" s="294"/>
      <c r="N10" s="52"/>
      <c r="O10" s="3" t="s">
        <v>80</v>
      </c>
      <c r="P10" s="3" t="s">
        <v>81</v>
      </c>
      <c r="Q10" s="52"/>
      <c r="R10" s="52"/>
      <c r="S10" s="52"/>
    </row>
    <row r="11" spans="1:19" s="39" customFormat="1" x14ac:dyDescent="0.35">
      <c r="A11" s="62"/>
      <c r="B11" s="82"/>
      <c r="C11" s="83"/>
      <c r="D11" s="83"/>
      <c r="E11" s="83"/>
      <c r="F11" s="83"/>
      <c r="G11" s="83"/>
      <c r="H11" s="83"/>
      <c r="I11" s="83"/>
      <c r="J11" s="83"/>
      <c r="K11" s="83"/>
      <c r="L11" s="84"/>
      <c r="N11" s="52"/>
      <c r="O11" s="3"/>
      <c r="P11" s="3"/>
      <c r="Q11" s="52"/>
      <c r="R11" s="52"/>
      <c r="S11" s="52"/>
    </row>
    <row r="12" spans="1:19" s="39" customFormat="1" ht="14.25" customHeight="1" x14ac:dyDescent="0.35">
      <c r="A12" s="62"/>
      <c r="B12" s="292" t="str">
        <f>IF(Intro!$G$20="English",O12,P12)</f>
        <v xml:space="preserve">PART I (Blue Tabs) - Information requested in this part is public. Requests to treat any of this information as confidential must be fully justified in writing and accompanied by a redacted version for the public record.
</v>
      </c>
      <c r="C12" s="293"/>
      <c r="D12" s="293"/>
      <c r="E12" s="293"/>
      <c r="F12" s="293"/>
      <c r="G12" s="293"/>
      <c r="H12" s="293"/>
      <c r="I12" s="293"/>
      <c r="J12" s="293"/>
      <c r="K12" s="293"/>
      <c r="L12" s="294"/>
      <c r="N12" s="52"/>
      <c r="O12" s="3" t="s">
        <v>82</v>
      </c>
      <c r="P12" s="3" t="s">
        <v>83</v>
      </c>
      <c r="Q12" s="52"/>
      <c r="R12" s="52"/>
      <c r="S12" s="52"/>
    </row>
    <row r="13" spans="1:19" s="39" customFormat="1" x14ac:dyDescent="0.35">
      <c r="A13" s="62"/>
      <c r="B13" s="292"/>
      <c r="C13" s="293"/>
      <c r="D13" s="293"/>
      <c r="E13" s="293"/>
      <c r="F13" s="293"/>
      <c r="G13" s="293"/>
      <c r="H13" s="293"/>
      <c r="I13" s="293"/>
      <c r="J13" s="293"/>
      <c r="K13" s="293"/>
      <c r="L13" s="294"/>
      <c r="N13" s="52"/>
      <c r="O13" s="3"/>
      <c r="P13" s="3"/>
      <c r="Q13" s="52"/>
      <c r="R13" s="52"/>
      <c r="S13" s="52"/>
    </row>
    <row r="14" spans="1:19" s="39" customFormat="1" x14ac:dyDescent="0.35">
      <c r="A14" s="62"/>
      <c r="B14" s="82"/>
      <c r="C14" s="83"/>
      <c r="D14" s="83"/>
      <c r="E14" s="83"/>
      <c r="F14" s="83"/>
      <c r="G14" s="83"/>
      <c r="H14" s="83"/>
      <c r="I14" s="83"/>
      <c r="J14" s="83"/>
      <c r="K14" s="83"/>
      <c r="L14" s="84"/>
      <c r="N14" s="52"/>
      <c r="O14" s="3"/>
      <c r="P14" s="3"/>
      <c r="Q14" s="52"/>
      <c r="R14" s="52"/>
      <c r="S14" s="52"/>
    </row>
    <row r="15" spans="1:19" s="39" customFormat="1" x14ac:dyDescent="0.35">
      <c r="A15" s="62"/>
      <c r="B15" s="292" t="str">
        <f>IF(Intro!$G$20="English",O15,P15)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293"/>
      <c r="D15" s="293"/>
      <c r="E15" s="293"/>
      <c r="F15" s="293"/>
      <c r="G15" s="293"/>
      <c r="H15" s="293"/>
      <c r="I15" s="293"/>
      <c r="J15" s="293"/>
      <c r="K15" s="293"/>
      <c r="L15" s="294"/>
      <c r="N15" s="52"/>
      <c r="O15" s="3" t="s">
        <v>84</v>
      </c>
      <c r="P15" s="3" t="s">
        <v>85</v>
      </c>
      <c r="Q15" s="52"/>
      <c r="R15" s="52"/>
      <c r="S15" s="52"/>
    </row>
    <row r="16" spans="1:19" s="39" customFormat="1" x14ac:dyDescent="0.35">
      <c r="A16" s="62"/>
      <c r="B16" s="347"/>
      <c r="C16" s="348"/>
      <c r="D16" s="348"/>
      <c r="E16" s="348"/>
      <c r="F16" s="348"/>
      <c r="G16" s="348"/>
      <c r="H16" s="348"/>
      <c r="I16" s="348"/>
      <c r="J16" s="348"/>
      <c r="K16" s="348"/>
      <c r="L16" s="349"/>
      <c r="N16" s="52"/>
      <c r="O16" s="3"/>
      <c r="P16" s="3"/>
      <c r="Q16" s="52"/>
      <c r="R16" s="52"/>
      <c r="S16" s="52"/>
    </row>
    <row r="17" spans="1:19" s="39" customFormat="1" x14ac:dyDescent="0.35">
      <c r="A17" s="62"/>
      <c r="B17" s="73"/>
      <c r="C17" s="74"/>
      <c r="D17" s="74"/>
      <c r="E17" s="74"/>
      <c r="F17" s="74"/>
      <c r="G17" s="74"/>
      <c r="H17" s="74"/>
      <c r="I17" s="74"/>
      <c r="J17" s="74"/>
      <c r="K17" s="74"/>
      <c r="L17" s="75"/>
      <c r="N17" s="52"/>
      <c r="O17" s="52"/>
      <c r="P17" s="52"/>
      <c r="Q17" s="52"/>
      <c r="R17" s="52"/>
      <c r="S17" s="52"/>
    </row>
    <row r="18" spans="1:19" s="9" customFormat="1" x14ac:dyDescent="0.35">
      <c r="A18" s="24"/>
      <c r="B18" s="26"/>
      <c r="C18" s="26"/>
      <c r="D18" s="26"/>
      <c r="E18" s="27"/>
      <c r="F18" s="27"/>
      <c r="G18" s="27"/>
      <c r="H18" s="27"/>
      <c r="I18" s="27"/>
      <c r="J18" s="27"/>
      <c r="K18" s="27"/>
      <c r="L18" s="27"/>
      <c r="O18" s="25"/>
      <c r="P18" s="25"/>
    </row>
    <row r="19" spans="1:19" s="8" customFormat="1" x14ac:dyDescent="0.35">
      <c r="A19" s="24"/>
      <c r="B19" s="285" t="str">
        <f>IF(Intro!$G$20="English",O19,P19)</f>
        <v>CUSTOMS TARIFF</v>
      </c>
      <c r="C19" s="286" t="str">
        <f>UPPER(IF(Intro!$G$20="English",P19,Q19))</f>
        <v>TARIF DES DOUANES</v>
      </c>
      <c r="D19" s="286"/>
      <c r="E19" s="286" t="str">
        <f>UPPER(IF(Intro!$G$20="English",Q19,R19))</f>
        <v/>
      </c>
      <c r="F19" s="286" t="str">
        <f>UPPER(IF(Intro!$G$20="English",R19,S19))</f>
        <v/>
      </c>
      <c r="G19" s="286" t="str">
        <f>UPPER(IF(Intro!$G$20="English",S19,T19))</f>
        <v/>
      </c>
      <c r="H19" s="286" t="str">
        <f>UPPER(IF(Intro!$G$20="English",T19,U19))</f>
        <v/>
      </c>
      <c r="I19" s="286" t="str">
        <f>UPPER(IF(Intro!$G$20="English",U19,V19))</f>
        <v/>
      </c>
      <c r="J19" s="286" t="str">
        <f>UPPER(IF(Intro!$G$20="English",V19,W19))</f>
        <v/>
      </c>
      <c r="K19" s="286" t="str">
        <f>UPPER(IF(Intro!$G$20="English",W19,X19))</f>
        <v/>
      </c>
      <c r="L19" s="287" t="str">
        <f>UPPER(IF(Intro!$G$20="English",X19,Y19))</f>
        <v/>
      </c>
      <c r="M19" s="9"/>
      <c r="N19" s="6"/>
      <c r="O19" s="9" t="s">
        <v>39</v>
      </c>
      <c r="P19" s="9" t="s">
        <v>40</v>
      </c>
    </row>
    <row r="20" spans="1:19" x14ac:dyDescent="0.35">
      <c r="B20" s="28"/>
      <c r="C20" s="29"/>
      <c r="D20" s="29"/>
      <c r="E20" s="30"/>
      <c r="F20" s="30"/>
      <c r="G20" s="30"/>
      <c r="H20" s="30"/>
      <c r="I20" s="30"/>
      <c r="J20" s="30"/>
      <c r="K20" s="30"/>
      <c r="L20" s="31"/>
    </row>
    <row r="21" spans="1:19" s="39" customFormat="1" ht="14.25" customHeight="1" x14ac:dyDescent="0.35">
      <c r="A21" s="62"/>
      <c r="B21" s="330" t="str">
        <f>IF(Intro!$G$20="English",O21,P21)</f>
        <v>The goods are commonly classified in the Customs Tariff under the following Harmonized Commodity Description and Coding System (HS) numbers:</v>
      </c>
      <c r="C21" s="331"/>
      <c r="D21" s="331"/>
      <c r="E21" s="331"/>
      <c r="F21" s="331"/>
      <c r="G21" s="331"/>
      <c r="H21" s="331"/>
      <c r="I21" s="331"/>
      <c r="J21" s="331"/>
      <c r="K21" s="331"/>
      <c r="L21" s="332"/>
      <c r="N21" s="52"/>
      <c r="O21" s="3" t="s">
        <v>291</v>
      </c>
      <c r="P21" s="3" t="s">
        <v>246</v>
      </c>
      <c r="Q21" s="52"/>
      <c r="R21" s="52"/>
      <c r="S21" s="52"/>
    </row>
    <row r="22" spans="1:19" ht="14.15" customHeight="1" x14ac:dyDescent="0.35">
      <c r="B22" s="94"/>
      <c r="C22" s="85"/>
      <c r="D22" s="50"/>
      <c r="E22" s="50"/>
      <c r="F22" s="50"/>
      <c r="G22" s="50"/>
      <c r="H22" s="50"/>
      <c r="I22" s="50"/>
      <c r="J22" s="50"/>
      <c r="K22" s="50"/>
      <c r="L22" s="86"/>
    </row>
    <row r="23" spans="1:19" s="39" customFormat="1" ht="30" customHeight="1" x14ac:dyDescent="0.35">
      <c r="A23" s="62"/>
      <c r="B23" s="330"/>
      <c r="C23" s="331"/>
      <c r="D23" s="352" t="s">
        <v>352</v>
      </c>
      <c r="E23" s="353"/>
      <c r="F23" s="353"/>
      <c r="G23" s="353"/>
      <c r="H23" s="353"/>
      <c r="I23" s="353"/>
      <c r="J23" s="354"/>
      <c r="K23" s="50"/>
      <c r="L23" s="247"/>
      <c r="O23" s="3"/>
      <c r="P23" s="3"/>
    </row>
    <row r="24" spans="1:19" s="39" customFormat="1" x14ac:dyDescent="0.35">
      <c r="A24" s="62"/>
      <c r="B24" s="248"/>
      <c r="C24" s="249"/>
      <c r="D24" s="50"/>
      <c r="E24" s="50"/>
      <c r="F24" s="50"/>
      <c r="G24" s="50"/>
      <c r="H24" s="50"/>
      <c r="I24" s="50"/>
      <c r="J24" s="50"/>
      <c r="K24" s="50"/>
      <c r="L24" s="250"/>
      <c r="O24" s="3"/>
      <c r="P24" s="3"/>
    </row>
    <row r="25" spans="1:19" s="58" customFormat="1" x14ac:dyDescent="0.35">
      <c r="A25" s="251"/>
      <c r="B25" s="355" t="str">
        <f>IF(Intro!$G$20="English",O25,P25)</f>
        <v>These tariff classification numbers may include other products than the goods, and the goods may also fall under additional tariff classification numbers.</v>
      </c>
      <c r="C25" s="356"/>
      <c r="D25" s="356"/>
      <c r="E25" s="356"/>
      <c r="F25" s="356"/>
      <c r="G25" s="356"/>
      <c r="H25" s="356"/>
      <c r="I25" s="356"/>
      <c r="J25" s="356"/>
      <c r="K25" s="356"/>
      <c r="L25" s="357"/>
      <c r="O25" s="56" t="s">
        <v>347</v>
      </c>
      <c r="P25" s="56" t="s">
        <v>348</v>
      </c>
    </row>
    <row r="26" spans="1:19" s="39" customFormat="1" x14ac:dyDescent="0.35">
      <c r="A26" s="62"/>
      <c r="B26" s="73"/>
      <c r="C26" s="74"/>
      <c r="D26" s="74"/>
      <c r="E26" s="74"/>
      <c r="F26" s="74"/>
      <c r="G26" s="74"/>
      <c r="H26" s="74"/>
      <c r="I26" s="74"/>
      <c r="J26" s="74"/>
      <c r="K26" s="74"/>
      <c r="L26" s="75"/>
      <c r="N26" s="52"/>
      <c r="O26" s="52"/>
      <c r="P26" s="52"/>
      <c r="Q26" s="52"/>
      <c r="R26" s="52"/>
      <c r="S26" s="52"/>
    </row>
    <row r="27" spans="1:19" s="9" customFormat="1" x14ac:dyDescent="0.35">
      <c r="A27" s="24"/>
      <c r="B27" s="26"/>
      <c r="C27" s="26"/>
      <c r="D27" s="26"/>
      <c r="E27" s="27"/>
      <c r="F27" s="27"/>
      <c r="G27" s="27"/>
      <c r="H27" s="27"/>
      <c r="I27" s="27"/>
      <c r="J27" s="27"/>
      <c r="K27" s="27"/>
      <c r="L27" s="27"/>
      <c r="O27" s="25"/>
      <c r="P27" s="25"/>
    </row>
    <row r="28" spans="1:19" s="8" customFormat="1" x14ac:dyDescent="0.35">
      <c r="A28" s="24"/>
      <c r="B28" s="285" t="str">
        <f>IF(Intro!$G$20="English",O28,P28)</f>
        <v>GLOSSARY</v>
      </c>
      <c r="C28" s="286"/>
      <c r="D28" s="286"/>
      <c r="E28" s="286"/>
      <c r="F28" s="286"/>
      <c r="G28" s="286"/>
      <c r="H28" s="286"/>
      <c r="I28" s="286"/>
      <c r="J28" s="286"/>
      <c r="K28" s="286"/>
      <c r="L28" s="287"/>
      <c r="M28" s="9"/>
      <c r="N28" s="6"/>
      <c r="O28" s="9" t="s">
        <v>226</v>
      </c>
      <c r="P28" s="9" t="s">
        <v>147</v>
      </c>
    </row>
    <row r="29" spans="1:19" s="39" customFormat="1" ht="14.15" customHeight="1" x14ac:dyDescent="0.35">
      <c r="A29" s="62"/>
      <c r="B29" s="350" t="str">
        <f>IF(Intro!$G$20="English",O29,P29)</f>
        <v>Practical plant capacity</v>
      </c>
      <c r="C29" s="350"/>
      <c r="D29" s="351" t="str">
        <f>IF(Intro!$G$20="English",O30,P30)</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29" s="351"/>
      <c r="F29" s="351"/>
      <c r="G29" s="351"/>
      <c r="H29" s="351"/>
      <c r="I29" s="351"/>
      <c r="J29" s="351"/>
      <c r="K29" s="351"/>
      <c r="L29" s="351"/>
      <c r="N29" s="52"/>
      <c r="O29" s="3" t="s">
        <v>143</v>
      </c>
      <c r="P29" s="3" t="s">
        <v>247</v>
      </c>
      <c r="S29" s="52"/>
    </row>
    <row r="30" spans="1:19" x14ac:dyDescent="0.35">
      <c r="B30" s="350"/>
      <c r="C30" s="350"/>
      <c r="D30" s="351"/>
      <c r="E30" s="351"/>
      <c r="F30" s="351"/>
      <c r="G30" s="351"/>
      <c r="H30" s="351"/>
      <c r="I30" s="351"/>
      <c r="J30" s="351"/>
      <c r="K30" s="351"/>
      <c r="L30" s="351"/>
      <c r="O30" s="3" t="s">
        <v>227</v>
      </c>
      <c r="P30" s="3" t="s">
        <v>263</v>
      </c>
    </row>
    <row r="31" spans="1:19" x14ac:dyDescent="0.35">
      <c r="B31" s="350"/>
      <c r="C31" s="350"/>
      <c r="D31" s="351"/>
      <c r="E31" s="351"/>
      <c r="F31" s="351"/>
      <c r="G31" s="351"/>
      <c r="H31" s="351"/>
      <c r="I31" s="351"/>
      <c r="J31" s="351"/>
      <c r="K31" s="351"/>
      <c r="L31" s="351"/>
    </row>
    <row r="32" spans="1:19" x14ac:dyDescent="0.35">
      <c r="B32" s="350"/>
      <c r="C32" s="350"/>
      <c r="D32" s="351"/>
      <c r="E32" s="351"/>
      <c r="F32" s="351"/>
      <c r="G32" s="351"/>
      <c r="H32" s="351"/>
      <c r="I32" s="351"/>
      <c r="J32" s="351"/>
      <c r="K32" s="351"/>
      <c r="L32" s="351"/>
    </row>
    <row r="33" spans="1:19" s="39" customFormat="1" ht="14.15" customHeight="1" x14ac:dyDescent="0.35">
      <c r="A33" s="62"/>
      <c r="B33" s="350" t="str">
        <f>IF(Intro!$G$20="English",O33,P33)</f>
        <v>Related firms</v>
      </c>
      <c r="C33" s="350"/>
      <c r="D33" s="351" t="str">
        <f>IF(Intro!$G$20="English",O34,P34)</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33" s="351"/>
      <c r="F33" s="351"/>
      <c r="G33" s="351"/>
      <c r="H33" s="351"/>
      <c r="I33" s="351"/>
      <c r="J33" s="351"/>
      <c r="K33" s="351"/>
      <c r="L33" s="351"/>
      <c r="N33" s="52"/>
      <c r="O33" s="3" t="s">
        <v>199</v>
      </c>
      <c r="P33" s="3" t="s">
        <v>200</v>
      </c>
      <c r="S33" s="52"/>
    </row>
    <row r="34" spans="1:19" s="39" customFormat="1" x14ac:dyDescent="0.35">
      <c r="A34" s="62"/>
      <c r="B34" s="350"/>
      <c r="C34" s="350"/>
      <c r="D34" s="351"/>
      <c r="E34" s="351"/>
      <c r="F34" s="351"/>
      <c r="G34" s="351"/>
      <c r="H34" s="351"/>
      <c r="I34" s="351"/>
      <c r="J34" s="351"/>
      <c r="K34" s="351"/>
      <c r="L34" s="351"/>
      <c r="N34" s="52"/>
      <c r="O34" s="3" t="s">
        <v>201</v>
      </c>
      <c r="P34" s="3" t="s">
        <v>202</v>
      </c>
      <c r="Q34" s="3"/>
      <c r="R34" s="3"/>
      <c r="S34" s="52"/>
    </row>
    <row r="35" spans="1:19" s="39" customFormat="1" x14ac:dyDescent="0.35">
      <c r="A35" s="62"/>
      <c r="B35" s="350"/>
      <c r="C35" s="350"/>
      <c r="D35" s="351"/>
      <c r="E35" s="351"/>
      <c r="F35" s="351"/>
      <c r="G35" s="351"/>
      <c r="H35" s="351"/>
      <c r="I35" s="351"/>
      <c r="J35" s="351"/>
      <c r="K35" s="351"/>
      <c r="L35" s="351"/>
      <c r="N35" s="52"/>
      <c r="O35" s="3"/>
      <c r="P35" s="3"/>
      <c r="Q35" s="3"/>
      <c r="R35" s="3"/>
      <c r="S35" s="52"/>
    </row>
    <row r="36" spans="1:19" s="39" customFormat="1" x14ac:dyDescent="0.35">
      <c r="A36" s="62"/>
      <c r="B36" s="350"/>
      <c r="C36" s="350"/>
      <c r="D36" s="351"/>
      <c r="E36" s="351"/>
      <c r="F36" s="351"/>
      <c r="G36" s="351"/>
      <c r="H36" s="351"/>
      <c r="I36" s="351"/>
      <c r="J36" s="351"/>
      <c r="K36" s="351"/>
      <c r="L36" s="351"/>
      <c r="N36" s="52"/>
      <c r="O36" s="3"/>
      <c r="P36" s="3"/>
      <c r="Q36" s="3"/>
      <c r="R36" s="3"/>
      <c r="S36" s="52"/>
    </row>
  </sheetData>
  <sheetProtection algorithmName="SHA-512" hashValue="7Ng7GKryJsUtqhNI514qxlhIYye0CNqRYGMhvEeF3OI8DYDtXX10Cu+wpQPuTsPnmC1v9oLk1Fzw5pcqS6oiOA==" saltValue="gLxEiABqrn/iTWeA1MMU+A==" spinCount="100000" sheet="1" objects="1" scenarios="1" selectLockedCells="1"/>
  <mergeCells count="17">
    <mergeCell ref="B4:L4"/>
    <mergeCell ref="B5:L5"/>
    <mergeCell ref="B6:L6"/>
    <mergeCell ref="B8:L8"/>
    <mergeCell ref="B10:L10"/>
    <mergeCell ref="B12:L13"/>
    <mergeCell ref="B15:L16"/>
    <mergeCell ref="B33:C36"/>
    <mergeCell ref="D29:L32"/>
    <mergeCell ref="D33:L36"/>
    <mergeCell ref="B19:L19"/>
    <mergeCell ref="B21:L21"/>
    <mergeCell ref="B29:C32"/>
    <mergeCell ref="B23:C23"/>
    <mergeCell ref="D23:J23"/>
    <mergeCell ref="B25:L25"/>
    <mergeCell ref="B28:L28"/>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39"/>
  <sheetViews>
    <sheetView showGridLines="0" zoomScaleNormal="100" workbookViewId="0"/>
  </sheetViews>
  <sheetFormatPr defaultColWidth="9.453125" defaultRowHeight="14" x14ac:dyDescent="0.35"/>
  <cols>
    <col min="1" max="1" width="1.54296875" style="21" customWidth="1"/>
    <col min="2" max="12" width="14.54296875" style="1" customWidth="1"/>
    <col min="13" max="13" width="6.453125" style="3" customWidth="1"/>
    <col min="14" max="14" width="11.54296875" style="3" customWidth="1"/>
    <col min="15" max="16" width="11.54296875" style="3" hidden="1" customWidth="1"/>
    <col min="17" max="17" width="11.54296875" style="3" customWidth="1"/>
    <col min="18" max="16384" width="9.453125" style="3"/>
  </cols>
  <sheetData>
    <row r="1" spans="1:17" x14ac:dyDescent="0.35">
      <c r="O1" s="3" t="s">
        <v>276</v>
      </c>
      <c r="P1" s="3" t="s">
        <v>276</v>
      </c>
    </row>
    <row r="2" spans="1:17" x14ac:dyDescent="0.35">
      <c r="B2" s="23" t="s">
        <v>0</v>
      </c>
      <c r="C2" s="23"/>
      <c r="D2" s="23"/>
      <c r="O2" s="22" t="s">
        <v>61</v>
      </c>
      <c r="P2" s="22" t="s">
        <v>73</v>
      </c>
    </row>
    <row r="3" spans="1:17" x14ac:dyDescent="0.35">
      <c r="B3" s="5"/>
      <c r="C3" s="5"/>
      <c r="D3" s="5"/>
      <c r="O3" s="8"/>
      <c r="P3" s="8"/>
    </row>
    <row r="4" spans="1:17" s="8" customFormat="1" x14ac:dyDescent="0.35">
      <c r="A4" s="24"/>
      <c r="B4" s="335" t="str">
        <f>Info!B4</f>
        <v>FOREIGN PRODUCERS' QUESTIONNAIRE</v>
      </c>
      <c r="C4" s="336"/>
      <c r="D4" s="336"/>
      <c r="E4" s="336"/>
      <c r="F4" s="336"/>
      <c r="G4" s="336"/>
      <c r="H4" s="336"/>
      <c r="I4" s="336"/>
      <c r="J4" s="336"/>
      <c r="K4" s="336"/>
      <c r="L4" s="337"/>
      <c r="M4" s="6"/>
      <c r="N4" s="6"/>
      <c r="O4" s="9"/>
      <c r="P4" s="9"/>
    </row>
    <row r="5" spans="1:17" s="8" customFormat="1" x14ac:dyDescent="0.35">
      <c r="A5" s="24"/>
      <c r="B5" s="338" t="str">
        <f>Info!B5</f>
        <v>GC-2026-001</v>
      </c>
      <c r="C5" s="339"/>
      <c r="D5" s="339"/>
      <c r="E5" s="339"/>
      <c r="F5" s="339"/>
      <c r="G5" s="339"/>
      <c r="H5" s="339"/>
      <c r="I5" s="339"/>
      <c r="J5" s="339"/>
      <c r="K5" s="339"/>
      <c r="L5" s="340"/>
      <c r="M5" s="6"/>
      <c r="N5" s="6"/>
      <c r="O5" s="9"/>
      <c r="P5" s="9"/>
    </row>
    <row r="6" spans="1:17" s="9" customFormat="1" ht="14.15" customHeight="1" x14ac:dyDescent="0.35">
      <c r="A6" s="24"/>
      <c r="B6" s="338" t="str">
        <f>Info!B6</f>
        <v>WOOD GOODS - SOLID AND ENGINEERED WOOD CABINETS AND VANITIES</v>
      </c>
      <c r="C6" s="339"/>
      <c r="D6" s="339"/>
      <c r="E6" s="339"/>
      <c r="F6" s="339"/>
      <c r="G6" s="339"/>
      <c r="H6" s="339"/>
      <c r="I6" s="339"/>
      <c r="J6" s="339"/>
      <c r="K6" s="339"/>
      <c r="L6" s="340"/>
      <c r="O6" s="25"/>
      <c r="P6" s="25"/>
    </row>
    <row r="7" spans="1:17" s="9" customFormat="1" x14ac:dyDescent="0.35">
      <c r="A7" s="24"/>
      <c r="B7" s="383"/>
      <c r="C7" s="384"/>
      <c r="D7" s="384"/>
      <c r="E7" s="384"/>
      <c r="F7" s="384"/>
      <c r="G7" s="384"/>
      <c r="H7" s="384"/>
      <c r="I7" s="384"/>
      <c r="J7" s="384"/>
      <c r="K7" s="384"/>
      <c r="L7" s="385"/>
      <c r="O7" s="37"/>
    </row>
    <row r="8" spans="1:17" s="9" customFormat="1" x14ac:dyDescent="0.35">
      <c r="A8" s="24"/>
      <c r="B8" s="377" t="str">
        <f>IF(Intro!$G$20="English",O8,P8)</f>
        <v>The following questions refer to the goods as defined in the product description on the Intro tab.</v>
      </c>
      <c r="C8" s="378"/>
      <c r="D8" s="378"/>
      <c r="E8" s="378"/>
      <c r="F8" s="378"/>
      <c r="G8" s="378"/>
      <c r="H8" s="378"/>
      <c r="I8" s="378"/>
      <c r="J8" s="378"/>
      <c r="K8" s="378"/>
      <c r="L8" s="379"/>
      <c r="O8" s="25" t="str">
        <f>"The following questions refer to the goods as defined in the product description on the Intro tab."</f>
        <v>The following questions refer to the goods as defined in the product description on the Intro tab.</v>
      </c>
      <c r="P8" s="25" t="str">
        <f>"Les questions suivantes font référence aux marchandises comme définies dans la description du produit de l'onglet Intro."</f>
        <v>Les questions suivantes font référence aux marchandises comme définies dans la description du produit de l'onglet Intro.</v>
      </c>
    </row>
    <row r="9" spans="1:17" s="9" customFormat="1" x14ac:dyDescent="0.35">
      <c r="A9" s="24"/>
      <c r="B9" s="377" t="str">
        <f>IF(Intro!$G$20="English",O9,P9)</f>
        <v xml:space="preserve">Product information and a glossary of terms can be found in the Info tab.
</v>
      </c>
      <c r="C9" s="378"/>
      <c r="D9" s="378"/>
      <c r="E9" s="378"/>
      <c r="F9" s="378"/>
      <c r="G9" s="378"/>
      <c r="H9" s="378"/>
      <c r="I9" s="378"/>
      <c r="J9" s="378"/>
      <c r="K9" s="378"/>
      <c r="L9" s="379"/>
      <c r="O9" s="25" t="s">
        <v>86</v>
      </c>
      <c r="P9" s="9" t="s">
        <v>87</v>
      </c>
    </row>
    <row r="10" spans="1:17" s="9" customFormat="1" x14ac:dyDescent="0.35">
      <c r="A10" s="24"/>
      <c r="B10" s="380" t="str">
        <f>IF(Intro!$G$20="English",O10,P10)</f>
        <v xml:space="preserve">Use the AddPub tab if more space is needed.
</v>
      </c>
      <c r="C10" s="381"/>
      <c r="D10" s="381"/>
      <c r="E10" s="381"/>
      <c r="F10" s="381"/>
      <c r="G10" s="381"/>
      <c r="H10" s="381"/>
      <c r="I10" s="381"/>
      <c r="J10" s="381"/>
      <c r="K10" s="381"/>
      <c r="L10" s="382"/>
      <c r="O10" s="25" t="s">
        <v>88</v>
      </c>
      <c r="P10" s="25" t="s">
        <v>89</v>
      </c>
    </row>
    <row r="11" spans="1:17" s="9" customFormat="1" x14ac:dyDescent="0.35">
      <c r="A11" s="24"/>
      <c r="B11" s="26"/>
      <c r="C11" s="26"/>
      <c r="D11" s="26"/>
      <c r="E11" s="27"/>
      <c r="F11" s="27"/>
      <c r="G11" s="27"/>
      <c r="H11" s="27"/>
      <c r="I11" s="27"/>
      <c r="J11" s="27"/>
      <c r="K11" s="27"/>
      <c r="L11" s="27"/>
      <c r="O11" s="25"/>
      <c r="P11" s="25"/>
    </row>
    <row r="12" spans="1:17" x14ac:dyDescent="0.35">
      <c r="B12" s="285" t="str">
        <f>IF(Intro!$G$20="English",O12,P12)</f>
        <v>GENERAL FIRM INFORMATION</v>
      </c>
      <c r="C12" s="286"/>
      <c r="D12" s="286"/>
      <c r="E12" s="286"/>
      <c r="F12" s="286"/>
      <c r="G12" s="286"/>
      <c r="H12" s="286"/>
      <c r="I12" s="286"/>
      <c r="J12" s="286"/>
      <c r="K12" s="286"/>
      <c r="L12" s="287"/>
      <c r="M12" s="39"/>
      <c r="O12" s="92" t="s">
        <v>228</v>
      </c>
      <c r="P12" s="92" t="s">
        <v>229</v>
      </c>
    </row>
    <row r="13" spans="1:17" x14ac:dyDescent="0.35">
      <c r="B13" s="359" t="s">
        <v>22</v>
      </c>
      <c r="C13" s="360"/>
      <c r="D13" s="360"/>
      <c r="E13" s="360"/>
      <c r="F13" s="360"/>
      <c r="G13" s="360"/>
      <c r="H13" s="360"/>
      <c r="I13" s="360"/>
      <c r="J13" s="360"/>
      <c r="K13" s="360"/>
      <c r="L13" s="361"/>
    </row>
    <row r="14" spans="1:17" x14ac:dyDescent="0.35">
      <c r="B14" s="28"/>
      <c r="C14" s="29"/>
      <c r="D14" s="29"/>
      <c r="E14" s="30"/>
      <c r="F14" s="30"/>
      <c r="G14" s="30"/>
      <c r="H14" s="30"/>
      <c r="I14" s="30"/>
      <c r="J14" s="30"/>
      <c r="K14" s="30"/>
      <c r="L14" s="31"/>
    </row>
    <row r="15" spans="1:17" x14ac:dyDescent="0.35">
      <c r="B15" s="292" t="str">
        <f>IF(Intro!$G$20="English",O15,P15)</f>
        <v>Provide a brief history of your firm, with particular emphasis on activities regarding the goods.</v>
      </c>
      <c r="C15" s="293"/>
      <c r="D15" s="293"/>
      <c r="E15" s="293"/>
      <c r="F15" s="293"/>
      <c r="G15" s="293"/>
      <c r="H15" s="293"/>
      <c r="I15" s="293"/>
      <c r="J15" s="293"/>
      <c r="K15" s="293"/>
      <c r="L15" s="294"/>
      <c r="O15" s="32" t="s">
        <v>42</v>
      </c>
      <c r="P15" s="3" t="s">
        <v>43</v>
      </c>
    </row>
    <row r="16" spans="1:17" s="39" customFormat="1" x14ac:dyDescent="0.35">
      <c r="A16" s="62"/>
      <c r="B16" s="72"/>
      <c r="C16" s="63"/>
      <c r="D16" s="63"/>
      <c r="E16" s="63"/>
      <c r="F16" s="63"/>
      <c r="G16" s="63"/>
      <c r="H16" s="63"/>
      <c r="I16" s="63"/>
      <c r="J16" s="63"/>
      <c r="K16" s="63"/>
      <c r="L16" s="64"/>
      <c r="O16" s="3"/>
      <c r="P16" s="3"/>
      <c r="Q16" s="3"/>
    </row>
    <row r="17" spans="1:17" s="22" customFormat="1" x14ac:dyDescent="0.35">
      <c r="A17" s="21"/>
      <c r="B17" s="369"/>
      <c r="C17" s="370"/>
      <c r="D17" s="370"/>
      <c r="E17" s="370"/>
      <c r="F17" s="370"/>
      <c r="G17" s="370"/>
      <c r="H17" s="370"/>
      <c r="I17" s="370"/>
      <c r="J17" s="370"/>
      <c r="K17" s="370"/>
      <c r="L17" s="371"/>
      <c r="M17" s="39"/>
    </row>
    <row r="18" spans="1:17" s="22" customFormat="1" x14ac:dyDescent="0.35">
      <c r="A18" s="21"/>
      <c r="B18" s="369"/>
      <c r="C18" s="370"/>
      <c r="D18" s="370"/>
      <c r="E18" s="370"/>
      <c r="F18" s="370"/>
      <c r="G18" s="370"/>
      <c r="H18" s="370"/>
      <c r="I18" s="370"/>
      <c r="J18" s="370"/>
      <c r="K18" s="370"/>
      <c r="L18" s="371"/>
      <c r="M18" s="39"/>
    </row>
    <row r="19" spans="1:17" s="22" customFormat="1" x14ac:dyDescent="0.35">
      <c r="A19" s="21"/>
      <c r="B19" s="369"/>
      <c r="C19" s="370"/>
      <c r="D19" s="370"/>
      <c r="E19" s="370"/>
      <c r="F19" s="370"/>
      <c r="G19" s="370"/>
      <c r="H19" s="370"/>
      <c r="I19" s="370"/>
      <c r="J19" s="370"/>
      <c r="K19" s="370"/>
      <c r="L19" s="371"/>
      <c r="M19" s="39"/>
    </row>
    <row r="20" spans="1:17" s="22" customFormat="1" x14ac:dyDescent="0.35">
      <c r="A20" s="21"/>
      <c r="B20" s="369"/>
      <c r="C20" s="370"/>
      <c r="D20" s="370"/>
      <c r="E20" s="370"/>
      <c r="F20" s="370"/>
      <c r="G20" s="370"/>
      <c r="H20" s="370"/>
      <c r="I20" s="370"/>
      <c r="J20" s="370"/>
      <c r="K20" s="370"/>
      <c r="L20" s="371"/>
      <c r="M20" s="39"/>
    </row>
    <row r="21" spans="1:17" s="22" customFormat="1" x14ac:dyDescent="0.35">
      <c r="A21" s="21"/>
      <c r="B21" s="369"/>
      <c r="C21" s="370"/>
      <c r="D21" s="370"/>
      <c r="E21" s="370"/>
      <c r="F21" s="370"/>
      <c r="G21" s="370"/>
      <c r="H21" s="370"/>
      <c r="I21" s="370"/>
      <c r="J21" s="370"/>
      <c r="K21" s="370"/>
      <c r="L21" s="371"/>
      <c r="M21" s="39"/>
    </row>
    <row r="22" spans="1:17" s="22" customFormat="1" x14ac:dyDescent="0.35">
      <c r="A22" s="21"/>
      <c r="B22" s="369"/>
      <c r="C22" s="370"/>
      <c r="D22" s="370"/>
      <c r="E22" s="370"/>
      <c r="F22" s="370"/>
      <c r="G22" s="370"/>
      <c r="H22" s="370"/>
      <c r="I22" s="370"/>
      <c r="J22" s="370"/>
      <c r="K22" s="370"/>
      <c r="L22" s="371"/>
      <c r="M22" s="39"/>
    </row>
    <row r="23" spans="1:17" s="22" customFormat="1" x14ac:dyDescent="0.35">
      <c r="A23" s="21"/>
      <c r="B23" s="369"/>
      <c r="C23" s="370"/>
      <c r="D23" s="370"/>
      <c r="E23" s="370"/>
      <c r="F23" s="370"/>
      <c r="G23" s="370"/>
      <c r="H23" s="370"/>
      <c r="I23" s="370"/>
      <c r="J23" s="370"/>
      <c r="K23" s="370"/>
      <c r="L23" s="371"/>
      <c r="M23" s="39"/>
    </row>
    <row r="24" spans="1:17" s="22" customFormat="1" x14ac:dyDescent="0.35">
      <c r="A24" s="21"/>
      <c r="B24" s="369"/>
      <c r="C24" s="370"/>
      <c r="D24" s="370"/>
      <c r="E24" s="370"/>
      <c r="F24" s="370"/>
      <c r="G24" s="370"/>
      <c r="H24" s="370"/>
      <c r="I24" s="370"/>
      <c r="J24" s="370"/>
      <c r="K24" s="370"/>
      <c r="L24" s="371"/>
      <c r="M24" s="39"/>
    </row>
    <row r="25" spans="1:17" s="39" customFormat="1" x14ac:dyDescent="0.35">
      <c r="A25" s="62"/>
      <c r="B25" s="73"/>
      <c r="C25" s="74"/>
      <c r="D25" s="74"/>
      <c r="E25" s="74"/>
      <c r="F25" s="74"/>
      <c r="G25" s="74"/>
      <c r="H25" s="74"/>
      <c r="I25" s="74"/>
      <c r="J25" s="74"/>
      <c r="K25" s="74"/>
      <c r="L25" s="75"/>
      <c r="O25" s="3"/>
      <c r="P25" s="3"/>
      <c r="Q25" s="3"/>
    </row>
    <row r="26" spans="1:17" x14ac:dyDescent="0.35">
      <c r="B26" s="362" t="s">
        <v>23</v>
      </c>
      <c r="C26" s="363"/>
      <c r="D26" s="363"/>
      <c r="E26" s="363"/>
      <c r="F26" s="363"/>
      <c r="G26" s="363"/>
      <c r="H26" s="363"/>
      <c r="I26" s="363"/>
      <c r="J26" s="363"/>
      <c r="K26" s="363"/>
      <c r="L26" s="364"/>
    </row>
    <row r="27" spans="1:17" x14ac:dyDescent="0.35">
      <c r="B27" s="28"/>
      <c r="C27" s="29"/>
      <c r="D27" s="29"/>
      <c r="E27" s="30"/>
      <c r="F27" s="30"/>
      <c r="G27" s="30"/>
      <c r="H27" s="30"/>
      <c r="I27" s="30"/>
      <c r="J27" s="30"/>
      <c r="K27" s="30"/>
      <c r="L27" s="31"/>
      <c r="M27" s="113"/>
      <c r="N27" s="113"/>
      <c r="O27" s="113"/>
    </row>
    <row r="28" spans="1:17" ht="14.25" customHeight="1" x14ac:dyDescent="0.35">
      <c r="B28" s="292" t="str">
        <f>IF(Intro!$G$20="English",O28,P28)</f>
        <v>Provide details concerning safeguard, anti-dumping and countervailing measures imposed by authorities of a country other than Canada in respect of the goods or similar goods to which your country or your firm has been subject since January 1, 2023.</v>
      </c>
      <c r="C28" s="293"/>
      <c r="D28" s="293"/>
      <c r="E28" s="293"/>
      <c r="F28" s="293"/>
      <c r="G28" s="293"/>
      <c r="H28" s="293"/>
      <c r="I28" s="293"/>
      <c r="J28" s="293"/>
      <c r="K28" s="293"/>
      <c r="L28" s="294"/>
      <c r="O28" s="32" t="str">
        <f>"Provide details concerning safeguard, anti-dumping and countervailing measures imposed by authorities of a country other than Canada in respect of the goods or similar goods to which your country or your firm has been subject since January 1, "&amp;Variables!B6&amp;"."</f>
        <v>Provide details concerning safeguard, anti-dumping and countervailing measures imposed by authorities of a country other than Canada in respect of the goods or similar goods to which your country or your firm has been subject since January 1, 2023.</v>
      </c>
      <c r="P28" s="3" t="str">
        <f>"Fournissez des détails concernant les mesures de sauvegarde,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de sauvegarde, antidumping et/ou compensatoires imposées par les autorités d'un pays autre que le Canada à l'égard des marchandises ou des marchandises similaires auxquelles votre pays ou votre entreprise est assujetti depuis le 1er janvier 2023.</v>
      </c>
    </row>
    <row r="29" spans="1:17" x14ac:dyDescent="0.35">
      <c r="B29" s="292"/>
      <c r="C29" s="293"/>
      <c r="D29" s="293"/>
      <c r="E29" s="293"/>
      <c r="F29" s="293"/>
      <c r="G29" s="293"/>
      <c r="H29" s="293"/>
      <c r="I29" s="293"/>
      <c r="J29" s="293"/>
      <c r="K29" s="293"/>
      <c r="L29" s="294"/>
      <c r="O29" s="32"/>
    </row>
    <row r="30" spans="1:17" s="39" customFormat="1" x14ac:dyDescent="0.35">
      <c r="A30" s="62"/>
      <c r="B30" s="72"/>
      <c r="C30" s="63"/>
      <c r="D30" s="63"/>
      <c r="E30" s="63"/>
      <c r="F30" s="63"/>
      <c r="G30" s="63"/>
      <c r="H30" s="63"/>
      <c r="I30" s="63"/>
      <c r="J30" s="63"/>
      <c r="K30" s="63"/>
      <c r="L30" s="64"/>
      <c r="O30" s="3"/>
      <c r="P30" s="3"/>
      <c r="Q30" s="3"/>
    </row>
    <row r="31" spans="1:17" s="22" customFormat="1" x14ac:dyDescent="0.35">
      <c r="A31" s="21"/>
      <c r="B31" s="369"/>
      <c r="C31" s="370"/>
      <c r="D31" s="370"/>
      <c r="E31" s="370"/>
      <c r="F31" s="370"/>
      <c r="G31" s="370"/>
      <c r="H31" s="370"/>
      <c r="I31" s="370"/>
      <c r="J31" s="370"/>
      <c r="K31" s="370"/>
      <c r="L31" s="371"/>
      <c r="M31" s="39"/>
    </row>
    <row r="32" spans="1:17" s="22" customFormat="1" x14ac:dyDescent="0.35">
      <c r="A32" s="21"/>
      <c r="B32" s="369"/>
      <c r="C32" s="370"/>
      <c r="D32" s="370"/>
      <c r="E32" s="370"/>
      <c r="F32" s="370"/>
      <c r="G32" s="370"/>
      <c r="H32" s="370"/>
      <c r="I32" s="370"/>
      <c r="J32" s="370"/>
      <c r="K32" s="370"/>
      <c r="L32" s="371"/>
      <c r="M32" s="39"/>
    </row>
    <row r="33" spans="1:17" s="22" customFormat="1" x14ac:dyDescent="0.35">
      <c r="A33" s="21"/>
      <c r="B33" s="369"/>
      <c r="C33" s="370"/>
      <c r="D33" s="370"/>
      <c r="E33" s="370"/>
      <c r="F33" s="370"/>
      <c r="G33" s="370"/>
      <c r="H33" s="370"/>
      <c r="I33" s="370"/>
      <c r="J33" s="370"/>
      <c r="K33" s="370"/>
      <c r="L33" s="371"/>
      <c r="M33" s="39"/>
    </row>
    <row r="34" spans="1:17" s="22" customFormat="1" x14ac:dyDescent="0.35">
      <c r="A34" s="21"/>
      <c r="B34" s="369"/>
      <c r="C34" s="370"/>
      <c r="D34" s="370"/>
      <c r="E34" s="370"/>
      <c r="F34" s="370"/>
      <c r="G34" s="370"/>
      <c r="H34" s="370"/>
      <c r="I34" s="370"/>
      <c r="J34" s="370"/>
      <c r="K34" s="370"/>
      <c r="L34" s="371"/>
      <c r="M34" s="39"/>
    </row>
    <row r="35" spans="1:17" s="22" customFormat="1" x14ac:dyDescent="0.35">
      <c r="A35" s="21"/>
      <c r="B35" s="369"/>
      <c r="C35" s="370"/>
      <c r="D35" s="370"/>
      <c r="E35" s="370"/>
      <c r="F35" s="370"/>
      <c r="G35" s="370"/>
      <c r="H35" s="370"/>
      <c r="I35" s="370"/>
      <c r="J35" s="370"/>
      <c r="K35" s="370"/>
      <c r="L35" s="371"/>
      <c r="M35" s="39"/>
    </row>
    <row r="36" spans="1:17" s="22" customFormat="1" x14ac:dyDescent="0.35">
      <c r="A36" s="21"/>
      <c r="B36" s="369"/>
      <c r="C36" s="370"/>
      <c r="D36" s="370"/>
      <c r="E36" s="370"/>
      <c r="F36" s="370"/>
      <c r="G36" s="370"/>
      <c r="H36" s="370"/>
      <c r="I36" s="370"/>
      <c r="J36" s="370"/>
      <c r="K36" s="370"/>
      <c r="L36" s="371"/>
      <c r="M36" s="39"/>
    </row>
    <row r="37" spans="1:17" s="22" customFormat="1" x14ac:dyDescent="0.35">
      <c r="A37" s="21"/>
      <c r="B37" s="369"/>
      <c r="C37" s="370"/>
      <c r="D37" s="370"/>
      <c r="E37" s="370"/>
      <c r="F37" s="370"/>
      <c r="G37" s="370"/>
      <c r="H37" s="370"/>
      <c r="I37" s="370"/>
      <c r="J37" s="370"/>
      <c r="K37" s="370"/>
      <c r="L37" s="371"/>
      <c r="M37" s="39"/>
    </row>
    <row r="38" spans="1:17" s="22" customFormat="1" x14ac:dyDescent="0.35">
      <c r="A38" s="21"/>
      <c r="B38" s="369"/>
      <c r="C38" s="370"/>
      <c r="D38" s="370"/>
      <c r="E38" s="370"/>
      <c r="F38" s="370"/>
      <c r="G38" s="370"/>
      <c r="H38" s="370"/>
      <c r="I38" s="370"/>
      <c r="J38" s="370"/>
      <c r="K38" s="370"/>
      <c r="L38" s="371"/>
      <c r="M38" s="39"/>
    </row>
    <row r="39" spans="1:17" s="39" customFormat="1" x14ac:dyDescent="0.35">
      <c r="A39" s="62"/>
      <c r="B39" s="73"/>
      <c r="C39" s="74"/>
      <c r="D39" s="74"/>
      <c r="E39" s="74"/>
      <c r="F39" s="74"/>
      <c r="G39" s="74"/>
      <c r="H39" s="74"/>
      <c r="I39" s="74"/>
      <c r="J39" s="74"/>
      <c r="K39" s="74"/>
      <c r="L39" s="75"/>
      <c r="O39" s="3"/>
      <c r="P39" s="3"/>
      <c r="Q39" s="3"/>
    </row>
    <row r="40" spans="1:17" s="22" customFormat="1" x14ac:dyDescent="0.35">
      <c r="A40" s="21"/>
      <c r="B40" s="362" t="s">
        <v>24</v>
      </c>
      <c r="C40" s="363"/>
      <c r="D40" s="363"/>
      <c r="E40" s="363"/>
      <c r="F40" s="363"/>
      <c r="G40" s="363"/>
      <c r="H40" s="363"/>
      <c r="I40" s="363"/>
      <c r="J40" s="363"/>
      <c r="K40" s="363"/>
      <c r="L40" s="364"/>
      <c r="M40" s="71"/>
    </row>
    <row r="41" spans="1:17" s="39" customFormat="1" x14ac:dyDescent="0.35">
      <c r="A41" s="62"/>
      <c r="B41" s="72"/>
      <c r="C41" s="63"/>
      <c r="D41" s="63"/>
      <c r="E41" s="63"/>
      <c r="F41" s="63"/>
      <c r="G41" s="63"/>
      <c r="H41" s="63"/>
      <c r="I41" s="63"/>
      <c r="J41" s="63"/>
      <c r="K41" s="63"/>
      <c r="L41" s="64"/>
      <c r="O41" s="3"/>
      <c r="P41" s="3"/>
      <c r="Q41" s="3"/>
    </row>
    <row r="42" spans="1:17" s="39" customFormat="1" ht="14.25" customHeight="1" x14ac:dyDescent="0.35">
      <c r="A42" s="62"/>
      <c r="B42" s="330" t="str">
        <f>IF(Intro!$G$20="English",O42,P42)</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42" s="331"/>
      <c r="D42" s="331"/>
      <c r="E42" s="331"/>
      <c r="F42" s="331"/>
      <c r="G42" s="331"/>
      <c r="H42" s="331"/>
      <c r="I42" s="331"/>
      <c r="J42" s="331"/>
      <c r="K42" s="331"/>
      <c r="L42" s="332"/>
      <c r="O42" s="3" t="s">
        <v>203</v>
      </c>
      <c r="P42" s="3" t="s">
        <v>204</v>
      </c>
      <c r="Q42" s="3"/>
    </row>
    <row r="43" spans="1:17" s="39" customFormat="1" x14ac:dyDescent="0.35">
      <c r="A43" s="62"/>
      <c r="B43" s="330"/>
      <c r="C43" s="331"/>
      <c r="D43" s="331"/>
      <c r="E43" s="331"/>
      <c r="F43" s="331"/>
      <c r="G43" s="331"/>
      <c r="H43" s="331"/>
      <c r="I43" s="331"/>
      <c r="J43" s="331"/>
      <c r="K43" s="331"/>
      <c r="L43" s="332"/>
      <c r="O43" s="3"/>
      <c r="P43" s="3"/>
      <c r="Q43" s="3"/>
    </row>
    <row r="44" spans="1:17" s="39" customFormat="1" x14ac:dyDescent="0.35">
      <c r="A44" s="62"/>
      <c r="B44" s="330"/>
      <c r="C44" s="331"/>
      <c r="D44" s="331"/>
      <c r="E44" s="331"/>
      <c r="F44" s="331"/>
      <c r="G44" s="331"/>
      <c r="H44" s="331"/>
      <c r="I44" s="331"/>
      <c r="J44" s="331"/>
      <c r="K44" s="331"/>
      <c r="L44" s="332"/>
      <c r="O44" s="3"/>
      <c r="P44" s="3"/>
      <c r="Q44" s="3"/>
    </row>
    <row r="45" spans="1:17" s="39" customFormat="1" x14ac:dyDescent="0.35">
      <c r="A45" s="62"/>
      <c r="B45" s="72"/>
      <c r="C45" s="63"/>
      <c r="D45" s="63"/>
      <c r="E45" s="63"/>
      <c r="F45" s="63"/>
      <c r="G45" s="63"/>
      <c r="H45" s="63"/>
      <c r="I45" s="63"/>
      <c r="J45" s="63"/>
      <c r="K45" s="63"/>
      <c r="L45" s="64"/>
      <c r="O45" s="3"/>
      <c r="P45" s="3"/>
      <c r="Q45" s="3"/>
    </row>
    <row r="46" spans="1:17" x14ac:dyDescent="0.35">
      <c r="B46" s="101"/>
      <c r="C46" s="375" t="str">
        <f>IF(Intro!$G$20="English",O46,P46)</f>
        <v>Firm Name</v>
      </c>
      <c r="D46" s="375"/>
      <c r="E46" s="375" t="str">
        <f>IF(Intro!$G$20="English",O47,P47)</f>
        <v>Firm Address</v>
      </c>
      <c r="F46" s="375"/>
      <c r="G46" s="375" t="str">
        <f>IF(Intro!$G$20="English",O48,P48)</f>
        <v>Nature of association</v>
      </c>
      <c r="H46" s="375"/>
      <c r="I46" s="375"/>
      <c r="J46" s="375" t="str">
        <f>IF(Intro!$G$20="English",O49,P49)</f>
        <v>Role in the Industry</v>
      </c>
      <c r="K46" s="375"/>
      <c r="L46" s="376"/>
      <c r="O46" s="3" t="s">
        <v>44</v>
      </c>
      <c r="P46" s="3" t="s">
        <v>46</v>
      </c>
    </row>
    <row r="47" spans="1:17" x14ac:dyDescent="0.35">
      <c r="B47" s="102"/>
      <c r="C47" s="375"/>
      <c r="D47" s="375"/>
      <c r="E47" s="375"/>
      <c r="F47" s="375"/>
      <c r="G47" s="375"/>
      <c r="H47" s="375"/>
      <c r="I47" s="375"/>
      <c r="J47" s="375"/>
      <c r="K47" s="375"/>
      <c r="L47" s="376"/>
      <c r="O47" s="3" t="s">
        <v>9</v>
      </c>
      <c r="P47" s="3" t="s">
        <v>10</v>
      </c>
    </row>
    <row r="48" spans="1:17" x14ac:dyDescent="0.35">
      <c r="B48" s="374">
        <v>1</v>
      </c>
      <c r="C48" s="290"/>
      <c r="D48" s="290"/>
      <c r="E48" s="290"/>
      <c r="F48" s="290"/>
      <c r="G48" s="290"/>
      <c r="H48" s="290"/>
      <c r="I48" s="290"/>
      <c r="J48" s="290"/>
      <c r="K48" s="290"/>
      <c r="L48" s="291"/>
      <c r="O48" s="3" t="s">
        <v>152</v>
      </c>
      <c r="P48" s="3" t="s">
        <v>264</v>
      </c>
    </row>
    <row r="49" spans="2:16" x14ac:dyDescent="0.35">
      <c r="B49" s="374"/>
      <c r="C49" s="290"/>
      <c r="D49" s="290"/>
      <c r="E49" s="290"/>
      <c r="F49" s="290"/>
      <c r="G49" s="290"/>
      <c r="H49" s="290"/>
      <c r="I49" s="290"/>
      <c r="J49" s="290"/>
      <c r="K49" s="290"/>
      <c r="L49" s="291"/>
      <c r="O49" s="3" t="s">
        <v>45</v>
      </c>
      <c r="P49" s="3" t="s">
        <v>47</v>
      </c>
    </row>
    <row r="50" spans="2:16" x14ac:dyDescent="0.35">
      <c r="B50" s="374">
        <v>2</v>
      </c>
      <c r="C50" s="290"/>
      <c r="D50" s="290"/>
      <c r="E50" s="290"/>
      <c r="F50" s="290"/>
      <c r="G50" s="290"/>
      <c r="H50" s="290"/>
      <c r="I50" s="290"/>
      <c r="J50" s="290"/>
      <c r="K50" s="290"/>
      <c r="L50" s="291"/>
    </row>
    <row r="51" spans="2:16" x14ac:dyDescent="0.35">
      <c r="B51" s="374"/>
      <c r="C51" s="290"/>
      <c r="D51" s="290"/>
      <c r="E51" s="290"/>
      <c r="F51" s="290"/>
      <c r="G51" s="290"/>
      <c r="H51" s="290"/>
      <c r="I51" s="290"/>
      <c r="J51" s="290"/>
      <c r="K51" s="290"/>
      <c r="L51" s="291"/>
    </row>
    <row r="52" spans="2:16" x14ac:dyDescent="0.35">
      <c r="B52" s="374">
        <v>3</v>
      </c>
      <c r="C52" s="290"/>
      <c r="D52" s="290"/>
      <c r="E52" s="290"/>
      <c r="F52" s="290"/>
      <c r="G52" s="290"/>
      <c r="H52" s="290"/>
      <c r="I52" s="290"/>
      <c r="J52" s="290"/>
      <c r="K52" s="290"/>
      <c r="L52" s="291"/>
    </row>
    <row r="53" spans="2:16" x14ac:dyDescent="0.35">
      <c r="B53" s="374"/>
      <c r="C53" s="290"/>
      <c r="D53" s="290"/>
      <c r="E53" s="290"/>
      <c r="F53" s="290"/>
      <c r="G53" s="290"/>
      <c r="H53" s="290"/>
      <c r="I53" s="290"/>
      <c r="J53" s="290"/>
      <c r="K53" s="290"/>
      <c r="L53" s="291"/>
    </row>
    <row r="54" spans="2:16" x14ac:dyDescent="0.35">
      <c r="B54" s="374">
        <v>4</v>
      </c>
      <c r="C54" s="290"/>
      <c r="D54" s="290"/>
      <c r="E54" s="290"/>
      <c r="F54" s="290"/>
      <c r="G54" s="290"/>
      <c r="H54" s="290"/>
      <c r="I54" s="290"/>
      <c r="J54" s="290"/>
      <c r="K54" s="290"/>
      <c r="L54" s="291"/>
    </row>
    <row r="55" spans="2:16" x14ac:dyDescent="0.35">
      <c r="B55" s="374"/>
      <c r="C55" s="290"/>
      <c r="D55" s="290"/>
      <c r="E55" s="290"/>
      <c r="F55" s="290"/>
      <c r="G55" s="290"/>
      <c r="H55" s="290"/>
      <c r="I55" s="290"/>
      <c r="J55" s="290"/>
      <c r="K55" s="290"/>
      <c r="L55" s="291"/>
    </row>
    <row r="56" spans="2:16" x14ac:dyDescent="0.35">
      <c r="B56" s="374">
        <v>5</v>
      </c>
      <c r="C56" s="290"/>
      <c r="D56" s="290"/>
      <c r="E56" s="290"/>
      <c r="F56" s="290"/>
      <c r="G56" s="290"/>
      <c r="H56" s="290"/>
      <c r="I56" s="290"/>
      <c r="J56" s="290"/>
      <c r="K56" s="290"/>
      <c r="L56" s="291"/>
    </row>
    <row r="57" spans="2:16" x14ac:dyDescent="0.35">
      <c r="B57" s="374"/>
      <c r="C57" s="290"/>
      <c r="D57" s="290"/>
      <c r="E57" s="290"/>
      <c r="F57" s="290"/>
      <c r="G57" s="290"/>
      <c r="H57" s="290"/>
      <c r="I57" s="290"/>
      <c r="J57" s="290"/>
      <c r="K57" s="290"/>
      <c r="L57" s="291"/>
    </row>
    <row r="58" spans="2:16" x14ac:dyDescent="0.35">
      <c r="B58" s="374">
        <v>6</v>
      </c>
      <c r="C58" s="290"/>
      <c r="D58" s="290"/>
      <c r="E58" s="290"/>
      <c r="F58" s="290"/>
      <c r="G58" s="290"/>
      <c r="H58" s="290"/>
      <c r="I58" s="290"/>
      <c r="J58" s="290"/>
      <c r="K58" s="290"/>
      <c r="L58" s="291"/>
    </row>
    <row r="59" spans="2:16" x14ac:dyDescent="0.35">
      <c r="B59" s="374"/>
      <c r="C59" s="290"/>
      <c r="D59" s="290"/>
      <c r="E59" s="290"/>
      <c r="F59" s="290"/>
      <c r="G59" s="290"/>
      <c r="H59" s="290"/>
      <c r="I59" s="290"/>
      <c r="J59" s="290"/>
      <c r="K59" s="290"/>
      <c r="L59" s="291"/>
    </row>
    <row r="60" spans="2:16" x14ac:dyDescent="0.35">
      <c r="B60" s="374">
        <v>7</v>
      </c>
      <c r="C60" s="290"/>
      <c r="D60" s="290"/>
      <c r="E60" s="290"/>
      <c r="F60" s="290"/>
      <c r="G60" s="290"/>
      <c r="H60" s="290"/>
      <c r="I60" s="290"/>
      <c r="J60" s="290"/>
      <c r="K60" s="290"/>
      <c r="L60" s="291"/>
    </row>
    <row r="61" spans="2:16" x14ac:dyDescent="0.35">
      <c r="B61" s="374"/>
      <c r="C61" s="290"/>
      <c r="D61" s="290"/>
      <c r="E61" s="290"/>
      <c r="F61" s="290"/>
      <c r="G61" s="290"/>
      <c r="H61" s="290"/>
      <c r="I61" s="290"/>
      <c r="J61" s="290"/>
      <c r="K61" s="290"/>
      <c r="L61" s="291"/>
    </row>
    <row r="62" spans="2:16" x14ac:dyDescent="0.35">
      <c r="B62" s="374">
        <v>8</v>
      </c>
      <c r="C62" s="290"/>
      <c r="D62" s="290"/>
      <c r="E62" s="290"/>
      <c r="F62" s="290"/>
      <c r="G62" s="290"/>
      <c r="H62" s="290"/>
      <c r="I62" s="290"/>
      <c r="J62" s="290"/>
      <c r="K62" s="290"/>
      <c r="L62" s="291"/>
    </row>
    <row r="63" spans="2:16" x14ac:dyDescent="0.35">
      <c r="B63" s="374"/>
      <c r="C63" s="290"/>
      <c r="D63" s="290"/>
      <c r="E63" s="290"/>
      <c r="F63" s="290"/>
      <c r="G63" s="290"/>
      <c r="H63" s="290"/>
      <c r="I63" s="290"/>
      <c r="J63" s="290"/>
      <c r="K63" s="290"/>
      <c r="L63" s="291"/>
    </row>
    <row r="64" spans="2:16" x14ac:dyDescent="0.35">
      <c r="B64" s="374">
        <v>9</v>
      </c>
      <c r="C64" s="290"/>
      <c r="D64" s="290"/>
      <c r="E64" s="290"/>
      <c r="F64" s="290"/>
      <c r="G64" s="290"/>
      <c r="H64" s="290"/>
      <c r="I64" s="290"/>
      <c r="J64" s="290"/>
      <c r="K64" s="290"/>
      <c r="L64" s="291"/>
    </row>
    <row r="65" spans="1:17" x14ac:dyDescent="0.35">
      <c r="B65" s="374"/>
      <c r="C65" s="290"/>
      <c r="D65" s="290"/>
      <c r="E65" s="290"/>
      <c r="F65" s="290"/>
      <c r="G65" s="290"/>
      <c r="H65" s="290"/>
      <c r="I65" s="290"/>
      <c r="J65" s="290"/>
      <c r="K65" s="290"/>
      <c r="L65" s="291"/>
    </row>
    <row r="66" spans="1:17" x14ac:dyDescent="0.35">
      <c r="B66" s="374">
        <v>10</v>
      </c>
      <c r="C66" s="290"/>
      <c r="D66" s="290"/>
      <c r="E66" s="290"/>
      <c r="F66" s="290"/>
      <c r="G66" s="290"/>
      <c r="H66" s="290"/>
      <c r="I66" s="290"/>
      <c r="J66" s="290"/>
      <c r="K66" s="290"/>
      <c r="L66" s="291"/>
    </row>
    <row r="67" spans="1:17" x14ac:dyDescent="0.35">
      <c r="B67" s="374"/>
      <c r="C67" s="290"/>
      <c r="D67" s="290"/>
      <c r="E67" s="290"/>
      <c r="F67" s="290"/>
      <c r="G67" s="290"/>
      <c r="H67" s="290"/>
      <c r="I67" s="290"/>
      <c r="J67" s="290"/>
      <c r="K67" s="290"/>
      <c r="L67" s="291"/>
    </row>
    <row r="68" spans="1:17" s="39" customFormat="1" x14ac:dyDescent="0.35">
      <c r="A68" s="62"/>
      <c r="B68" s="73"/>
      <c r="C68" s="74"/>
      <c r="D68" s="74"/>
      <c r="E68" s="74"/>
      <c r="F68" s="74"/>
      <c r="G68" s="74"/>
      <c r="H68" s="74"/>
      <c r="I68" s="74"/>
      <c r="J68" s="74"/>
      <c r="K68" s="74"/>
      <c r="L68" s="75"/>
      <c r="O68" s="3"/>
      <c r="P68" s="3"/>
      <c r="Q68" s="3"/>
    </row>
    <row r="69" spans="1:17" s="9" customFormat="1" x14ac:dyDescent="0.35">
      <c r="A69" s="24"/>
      <c r="B69" s="26"/>
      <c r="C69" s="26"/>
      <c r="D69" s="26"/>
      <c r="E69" s="27"/>
      <c r="F69" s="27"/>
      <c r="G69" s="27"/>
      <c r="H69" s="27"/>
      <c r="I69" s="27"/>
      <c r="J69" s="27"/>
      <c r="K69" s="27"/>
      <c r="L69" s="27"/>
      <c r="O69" s="25"/>
      <c r="P69" s="25"/>
    </row>
    <row r="70" spans="1:17" x14ac:dyDescent="0.35">
      <c r="B70" s="285" t="s">
        <v>230</v>
      </c>
      <c r="C70" s="286"/>
      <c r="D70" s="286"/>
      <c r="E70" s="286"/>
      <c r="F70" s="286"/>
      <c r="G70" s="286"/>
      <c r="H70" s="286"/>
      <c r="I70" s="286"/>
      <c r="J70" s="286"/>
      <c r="K70" s="286"/>
      <c r="L70" s="287"/>
      <c r="M70" s="39"/>
    </row>
    <row r="71" spans="1:17" s="22" customFormat="1" x14ac:dyDescent="0.35">
      <c r="A71" s="21"/>
      <c r="B71" s="359" t="s">
        <v>25</v>
      </c>
      <c r="C71" s="360"/>
      <c r="D71" s="360"/>
      <c r="E71" s="360"/>
      <c r="F71" s="360"/>
      <c r="G71" s="360"/>
      <c r="H71" s="360"/>
      <c r="I71" s="360"/>
      <c r="J71" s="360"/>
      <c r="K71" s="360"/>
      <c r="L71" s="361"/>
      <c r="M71" s="71"/>
    </row>
    <row r="72" spans="1:17" s="39" customFormat="1" x14ac:dyDescent="0.35">
      <c r="A72" s="62"/>
      <c r="B72" s="72"/>
      <c r="C72" s="63"/>
      <c r="D72" s="63"/>
      <c r="E72" s="63"/>
      <c r="F72" s="63"/>
      <c r="G72" s="63"/>
      <c r="H72" s="63"/>
      <c r="I72" s="63"/>
      <c r="J72" s="63"/>
      <c r="K72" s="63"/>
      <c r="L72" s="64"/>
      <c r="O72" s="3"/>
      <c r="P72" s="3"/>
      <c r="Q72" s="3"/>
    </row>
    <row r="73" spans="1:17" s="39" customFormat="1" x14ac:dyDescent="0.35">
      <c r="A73" s="62"/>
      <c r="B73" s="366" t="str">
        <f>IF(Intro!$G$20="English",O73,P73)</f>
        <v>Provide the following information about the production of all of your firm's goods in other countries.</v>
      </c>
      <c r="C73" s="367"/>
      <c r="D73" s="367"/>
      <c r="E73" s="367"/>
      <c r="F73" s="367"/>
      <c r="G73" s="367"/>
      <c r="H73" s="367"/>
      <c r="I73" s="367"/>
      <c r="J73" s="367"/>
      <c r="K73" s="367"/>
      <c r="L73" s="368"/>
      <c r="O73" s="3" t="str">
        <f>"Provide the following information about the production of all of your firm's goods in "&amp;Variables!B5&amp;"."</f>
        <v>Provide the following information about the production of all of your firm's goods in other countries.</v>
      </c>
      <c r="P73" s="3" t="str">
        <f>"Fournissez les informations suivantes concernant la production de toutes les marchandises de votre entreprise "&amp;Variables!D5&amp;"."</f>
        <v>Fournissez les informations suivantes concernant la production de toutes les marchandises de votre entreprise les pays sujets.</v>
      </c>
      <c r="Q73" s="3"/>
    </row>
    <row r="74" spans="1:17" s="39" customFormat="1" x14ac:dyDescent="0.35">
      <c r="A74" s="62"/>
      <c r="B74" s="72"/>
      <c r="C74" s="63"/>
      <c r="D74" s="63"/>
      <c r="E74" s="63"/>
      <c r="F74" s="63"/>
      <c r="G74" s="63"/>
      <c r="H74" s="63"/>
      <c r="I74" s="63"/>
      <c r="J74" s="63"/>
      <c r="K74" s="63"/>
      <c r="L74" s="64"/>
      <c r="O74" s="3"/>
      <c r="P74" s="3"/>
      <c r="Q74" s="3"/>
    </row>
    <row r="75" spans="1:17" x14ac:dyDescent="0.35">
      <c r="B75" s="373"/>
      <c r="C75" s="365" t="str">
        <f>IF(Intro!$G$20="English",O75,P75)</f>
        <v>Facility Name and Location</v>
      </c>
      <c r="D75" s="365"/>
      <c r="E75" s="365" t="str">
        <f>IF(Intro!$G$20="English",O76,P76)</f>
        <v>Explain whether this facility produces the goods for the Canadian market and other export markets.</v>
      </c>
      <c r="F75" s="365"/>
      <c r="G75" s="365" t="str">
        <f>IF(Intro!$G$20="English",O77,P77)</f>
        <v xml:space="preserve">Description and specifications of the goods produced </v>
      </c>
      <c r="H75" s="365"/>
      <c r="I75" s="365" t="str">
        <f>IF(Intro!$G$20="English",O78,P78)</f>
        <v>If this facility does not produce the goods, what modifications would be needed to be able to produce the goods?</v>
      </c>
      <c r="J75" s="365"/>
      <c r="K75" s="365" t="str">
        <f>IF(Intro!$G$20="English",O79,P79)</f>
        <v>What other products, if any, can be produced on the same equipment used to produce the goods?</v>
      </c>
      <c r="L75" s="372"/>
      <c r="O75" s="3" t="s">
        <v>48</v>
      </c>
      <c r="P75" s="3" t="s">
        <v>49</v>
      </c>
    </row>
    <row r="76" spans="1:17" x14ac:dyDescent="0.35">
      <c r="B76" s="373"/>
      <c r="C76" s="365"/>
      <c r="D76" s="365"/>
      <c r="E76" s="365"/>
      <c r="F76" s="365"/>
      <c r="G76" s="365"/>
      <c r="H76" s="365"/>
      <c r="I76" s="365"/>
      <c r="J76" s="365"/>
      <c r="K76" s="365"/>
      <c r="L76" s="372"/>
      <c r="O76" s="3" t="s">
        <v>153</v>
      </c>
      <c r="P76" s="3" t="s">
        <v>154</v>
      </c>
    </row>
    <row r="77" spans="1:17" x14ac:dyDescent="0.35">
      <c r="B77" s="373"/>
      <c r="C77" s="365"/>
      <c r="D77" s="365"/>
      <c r="E77" s="365"/>
      <c r="F77" s="365"/>
      <c r="G77" s="365"/>
      <c r="H77" s="365"/>
      <c r="I77" s="365"/>
      <c r="J77" s="365"/>
      <c r="K77" s="365"/>
      <c r="L77" s="372"/>
      <c r="O77" s="3" t="s">
        <v>126</v>
      </c>
      <c r="P77" s="3" t="s">
        <v>127</v>
      </c>
    </row>
    <row r="78" spans="1:17" x14ac:dyDescent="0.35">
      <c r="B78" s="373"/>
      <c r="C78" s="365"/>
      <c r="D78" s="365"/>
      <c r="E78" s="365"/>
      <c r="F78" s="365"/>
      <c r="G78" s="365"/>
      <c r="H78" s="365"/>
      <c r="I78" s="365"/>
      <c r="J78" s="365"/>
      <c r="K78" s="365"/>
      <c r="L78" s="372"/>
      <c r="O78" s="3" t="s">
        <v>129</v>
      </c>
      <c r="P78" s="3" t="s">
        <v>128</v>
      </c>
    </row>
    <row r="79" spans="1:17" x14ac:dyDescent="0.35">
      <c r="B79" s="373"/>
      <c r="C79" s="365"/>
      <c r="D79" s="365"/>
      <c r="E79" s="365"/>
      <c r="F79" s="365"/>
      <c r="G79" s="365"/>
      <c r="H79" s="365"/>
      <c r="I79" s="365"/>
      <c r="J79" s="365"/>
      <c r="K79" s="365"/>
      <c r="L79" s="372"/>
      <c r="O79" s="3" t="s">
        <v>28</v>
      </c>
      <c r="P79" s="3" t="s">
        <v>29</v>
      </c>
    </row>
    <row r="80" spans="1:17" x14ac:dyDescent="0.35">
      <c r="B80" s="373"/>
      <c r="C80" s="365"/>
      <c r="D80" s="365"/>
      <c r="E80" s="365"/>
      <c r="F80" s="365"/>
      <c r="G80" s="365"/>
      <c r="H80" s="365"/>
      <c r="I80" s="365"/>
      <c r="J80" s="365"/>
      <c r="K80" s="365"/>
      <c r="L80" s="372"/>
    </row>
    <row r="81" spans="2:12" x14ac:dyDescent="0.35">
      <c r="B81" s="358">
        <v>1</v>
      </c>
      <c r="C81" s="290"/>
      <c r="D81" s="290"/>
      <c r="E81" s="290"/>
      <c r="F81" s="290"/>
      <c r="G81" s="290"/>
      <c r="H81" s="290"/>
      <c r="I81" s="290"/>
      <c r="J81" s="290"/>
      <c r="K81" s="290"/>
      <c r="L81" s="291"/>
    </row>
    <row r="82" spans="2:12" x14ac:dyDescent="0.35">
      <c r="B82" s="358"/>
      <c r="C82" s="290"/>
      <c r="D82" s="290"/>
      <c r="E82" s="290"/>
      <c r="F82" s="290"/>
      <c r="G82" s="290"/>
      <c r="H82" s="290"/>
      <c r="I82" s="290"/>
      <c r="J82" s="290"/>
      <c r="K82" s="290"/>
      <c r="L82" s="291"/>
    </row>
    <row r="83" spans="2:12" x14ac:dyDescent="0.35">
      <c r="B83" s="358"/>
      <c r="C83" s="290"/>
      <c r="D83" s="290"/>
      <c r="E83" s="290"/>
      <c r="F83" s="290"/>
      <c r="G83" s="290"/>
      <c r="H83" s="290"/>
      <c r="I83" s="290"/>
      <c r="J83" s="290"/>
      <c r="K83" s="290"/>
      <c r="L83" s="291"/>
    </row>
    <row r="84" spans="2:12" x14ac:dyDescent="0.35">
      <c r="B84" s="358"/>
      <c r="C84" s="290"/>
      <c r="D84" s="290"/>
      <c r="E84" s="290"/>
      <c r="F84" s="290"/>
      <c r="G84" s="290"/>
      <c r="H84" s="290"/>
      <c r="I84" s="290"/>
      <c r="J84" s="290"/>
      <c r="K84" s="290"/>
      <c r="L84" s="291"/>
    </row>
    <row r="85" spans="2:12" x14ac:dyDescent="0.35">
      <c r="B85" s="358"/>
      <c r="C85" s="290"/>
      <c r="D85" s="290"/>
      <c r="E85" s="290"/>
      <c r="F85" s="290"/>
      <c r="G85" s="290"/>
      <c r="H85" s="290"/>
      <c r="I85" s="290"/>
      <c r="J85" s="290"/>
      <c r="K85" s="290"/>
      <c r="L85" s="291"/>
    </row>
    <row r="86" spans="2:12" x14ac:dyDescent="0.35">
      <c r="B86" s="358"/>
      <c r="C86" s="290"/>
      <c r="D86" s="290"/>
      <c r="E86" s="290"/>
      <c r="F86" s="290"/>
      <c r="G86" s="290"/>
      <c r="H86" s="290"/>
      <c r="I86" s="290"/>
      <c r="J86" s="290"/>
      <c r="K86" s="290"/>
      <c r="L86" s="291"/>
    </row>
    <row r="87" spans="2:12" x14ac:dyDescent="0.35">
      <c r="B87" s="358"/>
      <c r="C87" s="290"/>
      <c r="D87" s="290"/>
      <c r="E87" s="290"/>
      <c r="F87" s="290"/>
      <c r="G87" s="290"/>
      <c r="H87" s="290"/>
      <c r="I87" s="290"/>
      <c r="J87" s="290"/>
      <c r="K87" s="290"/>
      <c r="L87" s="291"/>
    </row>
    <row r="88" spans="2:12" x14ac:dyDescent="0.35">
      <c r="B88" s="358"/>
      <c r="C88" s="290"/>
      <c r="D88" s="290"/>
      <c r="E88" s="290"/>
      <c r="F88" s="290"/>
      <c r="G88" s="290"/>
      <c r="H88" s="290"/>
      <c r="I88" s="290"/>
      <c r="J88" s="290"/>
      <c r="K88" s="290"/>
      <c r="L88" s="291"/>
    </row>
    <row r="89" spans="2:12" x14ac:dyDescent="0.35">
      <c r="B89" s="358"/>
      <c r="C89" s="290"/>
      <c r="D89" s="290"/>
      <c r="E89" s="290"/>
      <c r="F89" s="290"/>
      <c r="G89" s="290"/>
      <c r="H89" s="290"/>
      <c r="I89" s="290"/>
      <c r="J89" s="290"/>
      <c r="K89" s="290"/>
      <c r="L89" s="291"/>
    </row>
    <row r="90" spans="2:12" x14ac:dyDescent="0.35">
      <c r="B90" s="358"/>
      <c r="C90" s="290"/>
      <c r="D90" s="290"/>
      <c r="E90" s="290"/>
      <c r="F90" s="290"/>
      <c r="G90" s="290"/>
      <c r="H90" s="290"/>
      <c r="I90" s="290"/>
      <c r="J90" s="290"/>
      <c r="K90" s="290"/>
      <c r="L90" s="291"/>
    </row>
    <row r="91" spans="2:12" x14ac:dyDescent="0.35">
      <c r="B91" s="358">
        <v>2</v>
      </c>
      <c r="C91" s="290"/>
      <c r="D91" s="290"/>
      <c r="E91" s="290"/>
      <c r="F91" s="290"/>
      <c r="G91" s="290"/>
      <c r="H91" s="290"/>
      <c r="I91" s="290"/>
      <c r="J91" s="290"/>
      <c r="K91" s="290"/>
      <c r="L91" s="291"/>
    </row>
    <row r="92" spans="2:12" x14ac:dyDescent="0.35">
      <c r="B92" s="358"/>
      <c r="C92" s="290"/>
      <c r="D92" s="290"/>
      <c r="E92" s="290"/>
      <c r="F92" s="290"/>
      <c r="G92" s="290"/>
      <c r="H92" s="290"/>
      <c r="I92" s="290"/>
      <c r="J92" s="290"/>
      <c r="K92" s="290"/>
      <c r="L92" s="291"/>
    </row>
    <row r="93" spans="2:12" x14ac:dyDescent="0.35">
      <c r="B93" s="358"/>
      <c r="C93" s="290"/>
      <c r="D93" s="290"/>
      <c r="E93" s="290"/>
      <c r="F93" s="290"/>
      <c r="G93" s="290"/>
      <c r="H93" s="290"/>
      <c r="I93" s="290"/>
      <c r="J93" s="290"/>
      <c r="K93" s="290"/>
      <c r="L93" s="291"/>
    </row>
    <row r="94" spans="2:12" x14ac:dyDescent="0.35">
      <c r="B94" s="358"/>
      <c r="C94" s="290"/>
      <c r="D94" s="290"/>
      <c r="E94" s="290"/>
      <c r="F94" s="290"/>
      <c r="G94" s="290"/>
      <c r="H94" s="290"/>
      <c r="I94" s="290"/>
      <c r="J94" s="290"/>
      <c r="K94" s="290"/>
      <c r="L94" s="291"/>
    </row>
    <row r="95" spans="2:12" x14ac:dyDescent="0.35">
      <c r="B95" s="358"/>
      <c r="C95" s="290"/>
      <c r="D95" s="290"/>
      <c r="E95" s="290"/>
      <c r="F95" s="290"/>
      <c r="G95" s="290"/>
      <c r="H95" s="290"/>
      <c r="I95" s="290"/>
      <c r="J95" s="290"/>
      <c r="K95" s="290"/>
      <c r="L95" s="291"/>
    </row>
    <row r="96" spans="2:12" x14ac:dyDescent="0.35">
      <c r="B96" s="358"/>
      <c r="C96" s="290"/>
      <c r="D96" s="290"/>
      <c r="E96" s="290"/>
      <c r="F96" s="290"/>
      <c r="G96" s="290"/>
      <c r="H96" s="290"/>
      <c r="I96" s="290"/>
      <c r="J96" s="290"/>
      <c r="K96" s="290"/>
      <c r="L96" s="291"/>
    </row>
    <row r="97" spans="2:12" x14ac:dyDescent="0.35">
      <c r="B97" s="358"/>
      <c r="C97" s="290"/>
      <c r="D97" s="290"/>
      <c r="E97" s="290"/>
      <c r="F97" s="290"/>
      <c r="G97" s="290"/>
      <c r="H97" s="290"/>
      <c r="I97" s="290"/>
      <c r="J97" s="290"/>
      <c r="K97" s="290"/>
      <c r="L97" s="291"/>
    </row>
    <row r="98" spans="2:12" x14ac:dyDescent="0.35">
      <c r="B98" s="358"/>
      <c r="C98" s="290"/>
      <c r="D98" s="290"/>
      <c r="E98" s="290"/>
      <c r="F98" s="290"/>
      <c r="G98" s="290"/>
      <c r="H98" s="290"/>
      <c r="I98" s="290"/>
      <c r="J98" s="290"/>
      <c r="K98" s="290"/>
      <c r="L98" s="291"/>
    </row>
    <row r="99" spans="2:12" x14ac:dyDescent="0.35">
      <c r="B99" s="358"/>
      <c r="C99" s="290"/>
      <c r="D99" s="290"/>
      <c r="E99" s="290"/>
      <c r="F99" s="290"/>
      <c r="G99" s="290"/>
      <c r="H99" s="290"/>
      <c r="I99" s="290"/>
      <c r="J99" s="290"/>
      <c r="K99" s="290"/>
      <c r="L99" s="291"/>
    </row>
    <row r="100" spans="2:12" x14ac:dyDescent="0.35">
      <c r="B100" s="358"/>
      <c r="C100" s="290"/>
      <c r="D100" s="290"/>
      <c r="E100" s="290"/>
      <c r="F100" s="290"/>
      <c r="G100" s="290"/>
      <c r="H100" s="290"/>
      <c r="I100" s="290"/>
      <c r="J100" s="290"/>
      <c r="K100" s="290"/>
      <c r="L100" s="291"/>
    </row>
    <row r="101" spans="2:12" x14ac:dyDescent="0.35">
      <c r="B101" s="358">
        <v>3</v>
      </c>
      <c r="C101" s="290"/>
      <c r="D101" s="290"/>
      <c r="E101" s="290"/>
      <c r="F101" s="290"/>
      <c r="G101" s="290"/>
      <c r="H101" s="290"/>
      <c r="I101" s="290"/>
      <c r="J101" s="290"/>
      <c r="K101" s="290"/>
      <c r="L101" s="291"/>
    </row>
    <row r="102" spans="2:12" x14ac:dyDescent="0.35">
      <c r="B102" s="358"/>
      <c r="C102" s="290"/>
      <c r="D102" s="290"/>
      <c r="E102" s="290"/>
      <c r="F102" s="290"/>
      <c r="G102" s="290"/>
      <c r="H102" s="290"/>
      <c r="I102" s="290"/>
      <c r="J102" s="290"/>
      <c r="K102" s="290"/>
      <c r="L102" s="291"/>
    </row>
    <row r="103" spans="2:12" x14ac:dyDescent="0.35">
      <c r="B103" s="358"/>
      <c r="C103" s="290"/>
      <c r="D103" s="290"/>
      <c r="E103" s="290"/>
      <c r="F103" s="290"/>
      <c r="G103" s="290"/>
      <c r="H103" s="290"/>
      <c r="I103" s="290"/>
      <c r="J103" s="290"/>
      <c r="K103" s="290"/>
      <c r="L103" s="291"/>
    </row>
    <row r="104" spans="2:12" x14ac:dyDescent="0.35">
      <c r="B104" s="358"/>
      <c r="C104" s="290"/>
      <c r="D104" s="290"/>
      <c r="E104" s="290"/>
      <c r="F104" s="290"/>
      <c r="G104" s="290"/>
      <c r="H104" s="290"/>
      <c r="I104" s="290"/>
      <c r="J104" s="290"/>
      <c r="K104" s="290"/>
      <c r="L104" s="291"/>
    </row>
    <row r="105" spans="2:12" x14ac:dyDescent="0.35">
      <c r="B105" s="358"/>
      <c r="C105" s="290"/>
      <c r="D105" s="290"/>
      <c r="E105" s="290"/>
      <c r="F105" s="290"/>
      <c r="G105" s="290"/>
      <c r="H105" s="290"/>
      <c r="I105" s="290"/>
      <c r="J105" s="290"/>
      <c r="K105" s="290"/>
      <c r="L105" s="291"/>
    </row>
    <row r="106" spans="2:12" x14ac:dyDescent="0.35">
      <c r="B106" s="358"/>
      <c r="C106" s="290"/>
      <c r="D106" s="290"/>
      <c r="E106" s="290"/>
      <c r="F106" s="290"/>
      <c r="G106" s="290"/>
      <c r="H106" s="290"/>
      <c r="I106" s="290"/>
      <c r="J106" s="290"/>
      <c r="K106" s="290"/>
      <c r="L106" s="291"/>
    </row>
    <row r="107" spans="2:12" x14ac:dyDescent="0.35">
      <c r="B107" s="358"/>
      <c r="C107" s="290"/>
      <c r="D107" s="290"/>
      <c r="E107" s="290"/>
      <c r="F107" s="290"/>
      <c r="G107" s="290"/>
      <c r="H107" s="290"/>
      <c r="I107" s="290"/>
      <c r="J107" s="290"/>
      <c r="K107" s="290"/>
      <c r="L107" s="291"/>
    </row>
    <row r="108" spans="2:12" x14ac:dyDescent="0.35">
      <c r="B108" s="358"/>
      <c r="C108" s="290"/>
      <c r="D108" s="290"/>
      <c r="E108" s="290"/>
      <c r="F108" s="290"/>
      <c r="G108" s="290"/>
      <c r="H108" s="290"/>
      <c r="I108" s="290"/>
      <c r="J108" s="290"/>
      <c r="K108" s="290"/>
      <c r="L108" s="291"/>
    </row>
    <row r="109" spans="2:12" x14ac:dyDescent="0.35">
      <c r="B109" s="358"/>
      <c r="C109" s="290"/>
      <c r="D109" s="290"/>
      <c r="E109" s="290"/>
      <c r="F109" s="290"/>
      <c r="G109" s="290"/>
      <c r="H109" s="290"/>
      <c r="I109" s="290"/>
      <c r="J109" s="290"/>
      <c r="K109" s="290"/>
      <c r="L109" s="291"/>
    </row>
    <row r="110" spans="2:12" x14ac:dyDescent="0.35">
      <c r="B110" s="358"/>
      <c r="C110" s="290"/>
      <c r="D110" s="290"/>
      <c r="E110" s="290"/>
      <c r="F110" s="290"/>
      <c r="G110" s="290"/>
      <c r="H110" s="290"/>
      <c r="I110" s="290"/>
      <c r="J110" s="290"/>
      <c r="K110" s="290"/>
      <c r="L110" s="291"/>
    </row>
    <row r="111" spans="2:12" x14ac:dyDescent="0.35">
      <c r="B111" s="358">
        <v>4</v>
      </c>
      <c r="C111" s="290"/>
      <c r="D111" s="290"/>
      <c r="E111" s="290"/>
      <c r="F111" s="290"/>
      <c r="G111" s="290"/>
      <c r="H111" s="290"/>
      <c r="I111" s="290"/>
      <c r="J111" s="290"/>
      <c r="K111" s="290"/>
      <c r="L111" s="291"/>
    </row>
    <row r="112" spans="2:12" x14ac:dyDescent="0.35">
      <c r="B112" s="358"/>
      <c r="C112" s="290"/>
      <c r="D112" s="290"/>
      <c r="E112" s="290"/>
      <c r="F112" s="290"/>
      <c r="G112" s="290"/>
      <c r="H112" s="290"/>
      <c r="I112" s="290"/>
      <c r="J112" s="290"/>
      <c r="K112" s="290"/>
      <c r="L112" s="291"/>
    </row>
    <row r="113" spans="2:12" x14ac:dyDescent="0.35">
      <c r="B113" s="358"/>
      <c r="C113" s="290"/>
      <c r="D113" s="290"/>
      <c r="E113" s="290"/>
      <c r="F113" s="290"/>
      <c r="G113" s="290"/>
      <c r="H113" s="290"/>
      <c r="I113" s="290"/>
      <c r="J113" s="290"/>
      <c r="K113" s="290"/>
      <c r="L113" s="291"/>
    </row>
    <row r="114" spans="2:12" x14ac:dyDescent="0.35">
      <c r="B114" s="358"/>
      <c r="C114" s="290"/>
      <c r="D114" s="290"/>
      <c r="E114" s="290"/>
      <c r="F114" s="290"/>
      <c r="G114" s="290"/>
      <c r="H114" s="290"/>
      <c r="I114" s="290"/>
      <c r="J114" s="290"/>
      <c r="K114" s="290"/>
      <c r="L114" s="291"/>
    </row>
    <row r="115" spans="2:12" x14ac:dyDescent="0.35">
      <c r="B115" s="358"/>
      <c r="C115" s="290"/>
      <c r="D115" s="290"/>
      <c r="E115" s="290"/>
      <c r="F115" s="290"/>
      <c r="G115" s="290"/>
      <c r="H115" s="290"/>
      <c r="I115" s="290"/>
      <c r="J115" s="290"/>
      <c r="K115" s="290"/>
      <c r="L115" s="291"/>
    </row>
    <row r="116" spans="2:12" x14ac:dyDescent="0.35">
      <c r="B116" s="358"/>
      <c r="C116" s="290"/>
      <c r="D116" s="290"/>
      <c r="E116" s="290"/>
      <c r="F116" s="290"/>
      <c r="G116" s="290"/>
      <c r="H116" s="290"/>
      <c r="I116" s="290"/>
      <c r="J116" s="290"/>
      <c r="K116" s="290"/>
      <c r="L116" s="291"/>
    </row>
    <row r="117" spans="2:12" x14ac:dyDescent="0.35">
      <c r="B117" s="358"/>
      <c r="C117" s="290"/>
      <c r="D117" s="290"/>
      <c r="E117" s="290"/>
      <c r="F117" s="290"/>
      <c r="G117" s="290"/>
      <c r="H117" s="290"/>
      <c r="I117" s="290"/>
      <c r="J117" s="290"/>
      <c r="K117" s="290"/>
      <c r="L117" s="291"/>
    </row>
    <row r="118" spans="2:12" x14ac:dyDescent="0.35">
      <c r="B118" s="358"/>
      <c r="C118" s="290"/>
      <c r="D118" s="290"/>
      <c r="E118" s="290"/>
      <c r="F118" s="290"/>
      <c r="G118" s="290"/>
      <c r="H118" s="290"/>
      <c r="I118" s="290"/>
      <c r="J118" s="290"/>
      <c r="K118" s="290"/>
      <c r="L118" s="291"/>
    </row>
    <row r="119" spans="2:12" x14ac:dyDescent="0.35">
      <c r="B119" s="358"/>
      <c r="C119" s="290"/>
      <c r="D119" s="290"/>
      <c r="E119" s="290"/>
      <c r="F119" s="290"/>
      <c r="G119" s="290"/>
      <c r="H119" s="290"/>
      <c r="I119" s="290"/>
      <c r="J119" s="290"/>
      <c r="K119" s="290"/>
      <c r="L119" s="291"/>
    </row>
    <row r="120" spans="2:12" x14ac:dyDescent="0.35">
      <c r="B120" s="358"/>
      <c r="C120" s="290"/>
      <c r="D120" s="290"/>
      <c r="E120" s="290"/>
      <c r="F120" s="290"/>
      <c r="G120" s="290"/>
      <c r="H120" s="290"/>
      <c r="I120" s="290"/>
      <c r="J120" s="290"/>
      <c r="K120" s="290"/>
      <c r="L120" s="291"/>
    </row>
    <row r="121" spans="2:12" x14ac:dyDescent="0.35">
      <c r="B121" s="358">
        <v>5</v>
      </c>
      <c r="C121" s="290"/>
      <c r="D121" s="290"/>
      <c r="E121" s="290"/>
      <c r="F121" s="290"/>
      <c r="G121" s="290"/>
      <c r="H121" s="290"/>
      <c r="I121" s="290"/>
      <c r="J121" s="290"/>
      <c r="K121" s="290"/>
      <c r="L121" s="291"/>
    </row>
    <row r="122" spans="2:12" x14ac:dyDescent="0.35">
      <c r="B122" s="358"/>
      <c r="C122" s="290"/>
      <c r="D122" s="290"/>
      <c r="E122" s="290"/>
      <c r="F122" s="290"/>
      <c r="G122" s="290"/>
      <c r="H122" s="290"/>
      <c r="I122" s="290"/>
      <c r="J122" s="290"/>
      <c r="K122" s="290"/>
      <c r="L122" s="291"/>
    </row>
    <row r="123" spans="2:12" x14ac:dyDescent="0.35">
      <c r="B123" s="358"/>
      <c r="C123" s="290"/>
      <c r="D123" s="290"/>
      <c r="E123" s="290"/>
      <c r="F123" s="290"/>
      <c r="G123" s="290"/>
      <c r="H123" s="290"/>
      <c r="I123" s="290"/>
      <c r="J123" s="290"/>
      <c r="K123" s="290"/>
      <c r="L123" s="291"/>
    </row>
    <row r="124" spans="2:12" x14ac:dyDescent="0.35">
      <c r="B124" s="358"/>
      <c r="C124" s="290"/>
      <c r="D124" s="290"/>
      <c r="E124" s="290"/>
      <c r="F124" s="290"/>
      <c r="G124" s="290"/>
      <c r="H124" s="290"/>
      <c r="I124" s="290"/>
      <c r="J124" s="290"/>
      <c r="K124" s="290"/>
      <c r="L124" s="291"/>
    </row>
    <row r="125" spans="2:12" x14ac:dyDescent="0.35">
      <c r="B125" s="358"/>
      <c r="C125" s="290"/>
      <c r="D125" s="290"/>
      <c r="E125" s="290"/>
      <c r="F125" s="290"/>
      <c r="G125" s="290"/>
      <c r="H125" s="290"/>
      <c r="I125" s="290"/>
      <c r="J125" s="290"/>
      <c r="K125" s="290"/>
      <c r="L125" s="291"/>
    </row>
    <row r="126" spans="2:12" x14ac:dyDescent="0.35">
      <c r="B126" s="358"/>
      <c r="C126" s="290"/>
      <c r="D126" s="290"/>
      <c r="E126" s="290"/>
      <c r="F126" s="290"/>
      <c r="G126" s="290"/>
      <c r="H126" s="290"/>
      <c r="I126" s="290"/>
      <c r="J126" s="290"/>
      <c r="K126" s="290"/>
      <c r="L126" s="291"/>
    </row>
    <row r="127" spans="2:12" x14ac:dyDescent="0.35">
      <c r="B127" s="358"/>
      <c r="C127" s="290"/>
      <c r="D127" s="290"/>
      <c r="E127" s="290"/>
      <c r="F127" s="290"/>
      <c r="G127" s="290"/>
      <c r="H127" s="290"/>
      <c r="I127" s="290"/>
      <c r="J127" s="290"/>
      <c r="K127" s="290"/>
      <c r="L127" s="291"/>
    </row>
    <row r="128" spans="2:12" x14ac:dyDescent="0.35">
      <c r="B128" s="358"/>
      <c r="C128" s="290"/>
      <c r="D128" s="290"/>
      <c r="E128" s="290"/>
      <c r="F128" s="290"/>
      <c r="G128" s="290"/>
      <c r="H128" s="290"/>
      <c r="I128" s="290"/>
      <c r="J128" s="290"/>
      <c r="K128" s="290"/>
      <c r="L128" s="291"/>
    </row>
    <row r="129" spans="2:12" x14ac:dyDescent="0.35">
      <c r="B129" s="358"/>
      <c r="C129" s="290"/>
      <c r="D129" s="290"/>
      <c r="E129" s="290"/>
      <c r="F129" s="290"/>
      <c r="G129" s="290"/>
      <c r="H129" s="290"/>
      <c r="I129" s="290"/>
      <c r="J129" s="290"/>
      <c r="K129" s="290"/>
      <c r="L129" s="291"/>
    </row>
    <row r="130" spans="2:12" x14ac:dyDescent="0.35">
      <c r="B130" s="358"/>
      <c r="C130" s="290"/>
      <c r="D130" s="290"/>
      <c r="E130" s="290"/>
      <c r="F130" s="290"/>
      <c r="G130" s="290"/>
      <c r="H130" s="290"/>
      <c r="I130" s="290"/>
      <c r="J130" s="290"/>
      <c r="K130" s="290"/>
      <c r="L130" s="291"/>
    </row>
    <row r="131" spans="2:12" x14ac:dyDescent="0.35">
      <c r="B131" s="358">
        <v>6</v>
      </c>
      <c r="C131" s="290"/>
      <c r="D131" s="290"/>
      <c r="E131" s="290"/>
      <c r="F131" s="290"/>
      <c r="G131" s="290"/>
      <c r="H131" s="290"/>
      <c r="I131" s="290"/>
      <c r="J131" s="290"/>
      <c r="K131" s="290"/>
      <c r="L131" s="291"/>
    </row>
    <row r="132" spans="2:12" x14ac:dyDescent="0.35">
      <c r="B132" s="358"/>
      <c r="C132" s="290"/>
      <c r="D132" s="290"/>
      <c r="E132" s="290"/>
      <c r="F132" s="290"/>
      <c r="G132" s="290"/>
      <c r="H132" s="290"/>
      <c r="I132" s="290"/>
      <c r="J132" s="290"/>
      <c r="K132" s="290"/>
      <c r="L132" s="291"/>
    </row>
    <row r="133" spans="2:12" x14ac:dyDescent="0.35">
      <c r="B133" s="358"/>
      <c r="C133" s="290"/>
      <c r="D133" s="290"/>
      <c r="E133" s="290"/>
      <c r="F133" s="290"/>
      <c r="G133" s="290"/>
      <c r="H133" s="290"/>
      <c r="I133" s="290"/>
      <c r="J133" s="290"/>
      <c r="K133" s="290"/>
      <c r="L133" s="291"/>
    </row>
    <row r="134" spans="2:12" x14ac:dyDescent="0.35">
      <c r="B134" s="358"/>
      <c r="C134" s="290"/>
      <c r="D134" s="290"/>
      <c r="E134" s="290"/>
      <c r="F134" s="290"/>
      <c r="G134" s="290"/>
      <c r="H134" s="290"/>
      <c r="I134" s="290"/>
      <c r="J134" s="290"/>
      <c r="K134" s="290"/>
      <c r="L134" s="291"/>
    </row>
    <row r="135" spans="2:12" x14ac:dyDescent="0.35">
      <c r="B135" s="358"/>
      <c r="C135" s="290"/>
      <c r="D135" s="290"/>
      <c r="E135" s="290"/>
      <c r="F135" s="290"/>
      <c r="G135" s="290"/>
      <c r="H135" s="290"/>
      <c r="I135" s="290"/>
      <c r="J135" s="290"/>
      <c r="K135" s="290"/>
      <c r="L135" s="291"/>
    </row>
    <row r="136" spans="2:12" x14ac:dyDescent="0.35">
      <c r="B136" s="358"/>
      <c r="C136" s="290"/>
      <c r="D136" s="290"/>
      <c r="E136" s="290"/>
      <c r="F136" s="290"/>
      <c r="G136" s="290"/>
      <c r="H136" s="290"/>
      <c r="I136" s="290"/>
      <c r="J136" s="290"/>
      <c r="K136" s="290"/>
      <c r="L136" s="291"/>
    </row>
    <row r="137" spans="2:12" x14ac:dyDescent="0.35">
      <c r="B137" s="358"/>
      <c r="C137" s="290"/>
      <c r="D137" s="290"/>
      <c r="E137" s="290"/>
      <c r="F137" s="290"/>
      <c r="G137" s="290"/>
      <c r="H137" s="290"/>
      <c r="I137" s="290"/>
      <c r="J137" s="290"/>
      <c r="K137" s="290"/>
      <c r="L137" s="291"/>
    </row>
    <row r="138" spans="2:12" x14ac:dyDescent="0.35">
      <c r="B138" s="358"/>
      <c r="C138" s="290"/>
      <c r="D138" s="290"/>
      <c r="E138" s="290"/>
      <c r="F138" s="290"/>
      <c r="G138" s="290"/>
      <c r="H138" s="290"/>
      <c r="I138" s="290"/>
      <c r="J138" s="290"/>
      <c r="K138" s="290"/>
      <c r="L138" s="291"/>
    </row>
    <row r="139" spans="2:12" x14ac:dyDescent="0.35">
      <c r="B139" s="358"/>
      <c r="C139" s="290"/>
      <c r="D139" s="290"/>
      <c r="E139" s="290"/>
      <c r="F139" s="290"/>
      <c r="G139" s="290"/>
      <c r="H139" s="290"/>
      <c r="I139" s="290"/>
      <c r="J139" s="290"/>
      <c r="K139" s="290"/>
      <c r="L139" s="291"/>
    </row>
    <row r="140" spans="2:12" x14ac:dyDescent="0.35">
      <c r="B140" s="358"/>
      <c r="C140" s="290"/>
      <c r="D140" s="290"/>
      <c r="E140" s="290"/>
      <c r="F140" s="290"/>
      <c r="G140" s="290"/>
      <c r="H140" s="290"/>
      <c r="I140" s="290"/>
      <c r="J140" s="290"/>
      <c r="K140" s="290"/>
      <c r="L140" s="291"/>
    </row>
    <row r="141" spans="2:12" x14ac:dyDescent="0.35">
      <c r="B141" s="358">
        <v>7</v>
      </c>
      <c r="C141" s="290"/>
      <c r="D141" s="290"/>
      <c r="E141" s="290"/>
      <c r="F141" s="290"/>
      <c r="G141" s="290"/>
      <c r="H141" s="290"/>
      <c r="I141" s="290"/>
      <c r="J141" s="290"/>
      <c r="K141" s="290"/>
      <c r="L141" s="291"/>
    </row>
    <row r="142" spans="2:12" x14ac:dyDescent="0.35">
      <c r="B142" s="358"/>
      <c r="C142" s="290"/>
      <c r="D142" s="290"/>
      <c r="E142" s="290"/>
      <c r="F142" s="290"/>
      <c r="G142" s="290"/>
      <c r="H142" s="290"/>
      <c r="I142" s="290"/>
      <c r="J142" s="290"/>
      <c r="K142" s="290"/>
      <c r="L142" s="291"/>
    </row>
    <row r="143" spans="2:12" x14ac:dyDescent="0.35">
      <c r="B143" s="358"/>
      <c r="C143" s="290"/>
      <c r="D143" s="290"/>
      <c r="E143" s="290"/>
      <c r="F143" s="290"/>
      <c r="G143" s="290"/>
      <c r="H143" s="290"/>
      <c r="I143" s="290"/>
      <c r="J143" s="290"/>
      <c r="K143" s="290"/>
      <c r="L143" s="291"/>
    </row>
    <row r="144" spans="2:12" x14ac:dyDescent="0.35">
      <c r="B144" s="358"/>
      <c r="C144" s="290"/>
      <c r="D144" s="290"/>
      <c r="E144" s="290"/>
      <c r="F144" s="290"/>
      <c r="G144" s="290"/>
      <c r="H144" s="290"/>
      <c r="I144" s="290"/>
      <c r="J144" s="290"/>
      <c r="K144" s="290"/>
      <c r="L144" s="291"/>
    </row>
    <row r="145" spans="2:12" x14ac:dyDescent="0.35">
      <c r="B145" s="358"/>
      <c r="C145" s="290"/>
      <c r="D145" s="290"/>
      <c r="E145" s="290"/>
      <c r="F145" s="290"/>
      <c r="G145" s="290"/>
      <c r="H145" s="290"/>
      <c r="I145" s="290"/>
      <c r="J145" s="290"/>
      <c r="K145" s="290"/>
      <c r="L145" s="291"/>
    </row>
    <row r="146" spans="2:12" x14ac:dyDescent="0.35">
      <c r="B146" s="358"/>
      <c r="C146" s="290"/>
      <c r="D146" s="290"/>
      <c r="E146" s="290"/>
      <c r="F146" s="290"/>
      <c r="G146" s="290"/>
      <c r="H146" s="290"/>
      <c r="I146" s="290"/>
      <c r="J146" s="290"/>
      <c r="K146" s="290"/>
      <c r="L146" s="291"/>
    </row>
    <row r="147" spans="2:12" x14ac:dyDescent="0.35">
      <c r="B147" s="358"/>
      <c r="C147" s="290"/>
      <c r="D147" s="290"/>
      <c r="E147" s="290"/>
      <c r="F147" s="290"/>
      <c r="G147" s="290"/>
      <c r="H147" s="290"/>
      <c r="I147" s="290"/>
      <c r="J147" s="290"/>
      <c r="K147" s="290"/>
      <c r="L147" s="291"/>
    </row>
    <row r="148" spans="2:12" x14ac:dyDescent="0.35">
      <c r="B148" s="358"/>
      <c r="C148" s="290"/>
      <c r="D148" s="290"/>
      <c r="E148" s="290"/>
      <c r="F148" s="290"/>
      <c r="G148" s="290"/>
      <c r="H148" s="290"/>
      <c r="I148" s="290"/>
      <c r="J148" s="290"/>
      <c r="K148" s="290"/>
      <c r="L148" s="291"/>
    </row>
    <row r="149" spans="2:12" x14ac:dyDescent="0.35">
      <c r="B149" s="358"/>
      <c r="C149" s="290"/>
      <c r="D149" s="290"/>
      <c r="E149" s="290"/>
      <c r="F149" s="290"/>
      <c r="G149" s="290"/>
      <c r="H149" s="290"/>
      <c r="I149" s="290"/>
      <c r="J149" s="290"/>
      <c r="K149" s="290"/>
      <c r="L149" s="291"/>
    </row>
    <row r="150" spans="2:12" x14ac:dyDescent="0.35">
      <c r="B150" s="358"/>
      <c r="C150" s="290"/>
      <c r="D150" s="290"/>
      <c r="E150" s="290"/>
      <c r="F150" s="290"/>
      <c r="G150" s="290"/>
      <c r="H150" s="290"/>
      <c r="I150" s="290"/>
      <c r="J150" s="290"/>
      <c r="K150" s="290"/>
      <c r="L150" s="291"/>
    </row>
    <row r="151" spans="2:12" x14ac:dyDescent="0.35">
      <c r="B151" s="358">
        <v>8</v>
      </c>
      <c r="C151" s="290"/>
      <c r="D151" s="290"/>
      <c r="E151" s="290"/>
      <c r="F151" s="290"/>
      <c r="G151" s="290"/>
      <c r="H151" s="290"/>
      <c r="I151" s="290"/>
      <c r="J151" s="290"/>
      <c r="K151" s="290"/>
      <c r="L151" s="291"/>
    </row>
    <row r="152" spans="2:12" x14ac:dyDescent="0.35">
      <c r="B152" s="358"/>
      <c r="C152" s="290"/>
      <c r="D152" s="290"/>
      <c r="E152" s="290"/>
      <c r="F152" s="290"/>
      <c r="G152" s="290"/>
      <c r="H152" s="290"/>
      <c r="I152" s="290"/>
      <c r="J152" s="290"/>
      <c r="K152" s="290"/>
      <c r="L152" s="291"/>
    </row>
    <row r="153" spans="2:12" x14ac:dyDescent="0.35">
      <c r="B153" s="358"/>
      <c r="C153" s="290"/>
      <c r="D153" s="290"/>
      <c r="E153" s="290"/>
      <c r="F153" s="290"/>
      <c r="G153" s="290"/>
      <c r="H153" s="290"/>
      <c r="I153" s="290"/>
      <c r="J153" s="290"/>
      <c r="K153" s="290"/>
      <c r="L153" s="291"/>
    </row>
    <row r="154" spans="2:12" x14ac:dyDescent="0.35">
      <c r="B154" s="358"/>
      <c r="C154" s="290"/>
      <c r="D154" s="290"/>
      <c r="E154" s="290"/>
      <c r="F154" s="290"/>
      <c r="G154" s="290"/>
      <c r="H154" s="290"/>
      <c r="I154" s="290"/>
      <c r="J154" s="290"/>
      <c r="K154" s="290"/>
      <c r="L154" s="291"/>
    </row>
    <row r="155" spans="2:12" x14ac:dyDescent="0.35">
      <c r="B155" s="358"/>
      <c r="C155" s="290"/>
      <c r="D155" s="290"/>
      <c r="E155" s="290"/>
      <c r="F155" s="290"/>
      <c r="G155" s="290"/>
      <c r="H155" s="290"/>
      <c r="I155" s="290"/>
      <c r="J155" s="290"/>
      <c r="K155" s="290"/>
      <c r="L155" s="291"/>
    </row>
    <row r="156" spans="2:12" x14ac:dyDescent="0.35">
      <c r="B156" s="358"/>
      <c r="C156" s="290"/>
      <c r="D156" s="290"/>
      <c r="E156" s="290"/>
      <c r="F156" s="290"/>
      <c r="G156" s="290"/>
      <c r="H156" s="290"/>
      <c r="I156" s="290"/>
      <c r="J156" s="290"/>
      <c r="K156" s="290"/>
      <c r="L156" s="291"/>
    </row>
    <row r="157" spans="2:12" x14ac:dyDescent="0.35">
      <c r="B157" s="358"/>
      <c r="C157" s="290"/>
      <c r="D157" s="290"/>
      <c r="E157" s="290"/>
      <c r="F157" s="290"/>
      <c r="G157" s="290"/>
      <c r="H157" s="290"/>
      <c r="I157" s="290"/>
      <c r="J157" s="290"/>
      <c r="K157" s="290"/>
      <c r="L157" s="291"/>
    </row>
    <row r="158" spans="2:12" x14ac:dyDescent="0.35">
      <c r="B158" s="358"/>
      <c r="C158" s="290"/>
      <c r="D158" s="290"/>
      <c r="E158" s="290"/>
      <c r="F158" s="290"/>
      <c r="G158" s="290"/>
      <c r="H158" s="290"/>
      <c r="I158" s="290"/>
      <c r="J158" s="290"/>
      <c r="K158" s="290"/>
      <c r="L158" s="291"/>
    </row>
    <row r="159" spans="2:12" x14ac:dyDescent="0.35">
      <c r="B159" s="358"/>
      <c r="C159" s="290"/>
      <c r="D159" s="290"/>
      <c r="E159" s="290"/>
      <c r="F159" s="290"/>
      <c r="G159" s="290"/>
      <c r="H159" s="290"/>
      <c r="I159" s="290"/>
      <c r="J159" s="290"/>
      <c r="K159" s="290"/>
      <c r="L159" s="291"/>
    </row>
    <row r="160" spans="2:12" x14ac:dyDescent="0.35">
      <c r="B160" s="358"/>
      <c r="C160" s="290"/>
      <c r="D160" s="290"/>
      <c r="E160" s="290"/>
      <c r="F160" s="290"/>
      <c r="G160" s="290"/>
      <c r="H160" s="290"/>
      <c r="I160" s="290"/>
      <c r="J160" s="290"/>
      <c r="K160" s="290"/>
      <c r="L160" s="291"/>
    </row>
    <row r="161" spans="2:12" x14ac:dyDescent="0.35">
      <c r="B161" s="358">
        <v>9</v>
      </c>
      <c r="C161" s="290"/>
      <c r="D161" s="290"/>
      <c r="E161" s="290"/>
      <c r="F161" s="290"/>
      <c r="G161" s="290"/>
      <c r="H161" s="290"/>
      <c r="I161" s="290"/>
      <c r="J161" s="290"/>
      <c r="K161" s="290"/>
      <c r="L161" s="291"/>
    </row>
    <row r="162" spans="2:12" x14ac:dyDescent="0.35">
      <c r="B162" s="358"/>
      <c r="C162" s="290"/>
      <c r="D162" s="290"/>
      <c r="E162" s="290"/>
      <c r="F162" s="290"/>
      <c r="G162" s="290"/>
      <c r="H162" s="290"/>
      <c r="I162" s="290"/>
      <c r="J162" s="290"/>
      <c r="K162" s="290"/>
      <c r="L162" s="291"/>
    </row>
    <row r="163" spans="2:12" x14ac:dyDescent="0.35">
      <c r="B163" s="358"/>
      <c r="C163" s="290"/>
      <c r="D163" s="290"/>
      <c r="E163" s="290"/>
      <c r="F163" s="290"/>
      <c r="G163" s="290"/>
      <c r="H163" s="290"/>
      <c r="I163" s="290"/>
      <c r="J163" s="290"/>
      <c r="K163" s="290"/>
      <c r="L163" s="291"/>
    </row>
    <row r="164" spans="2:12" x14ac:dyDescent="0.35">
      <c r="B164" s="358"/>
      <c r="C164" s="290"/>
      <c r="D164" s="290"/>
      <c r="E164" s="290"/>
      <c r="F164" s="290"/>
      <c r="G164" s="290"/>
      <c r="H164" s="290"/>
      <c r="I164" s="290"/>
      <c r="J164" s="290"/>
      <c r="K164" s="290"/>
      <c r="L164" s="291"/>
    </row>
    <row r="165" spans="2:12" x14ac:dyDescent="0.35">
      <c r="B165" s="358"/>
      <c r="C165" s="290"/>
      <c r="D165" s="290"/>
      <c r="E165" s="290"/>
      <c r="F165" s="290"/>
      <c r="G165" s="290"/>
      <c r="H165" s="290"/>
      <c r="I165" s="290"/>
      <c r="J165" s="290"/>
      <c r="K165" s="290"/>
      <c r="L165" s="291"/>
    </row>
    <row r="166" spans="2:12" x14ac:dyDescent="0.35">
      <c r="B166" s="358"/>
      <c r="C166" s="290"/>
      <c r="D166" s="290"/>
      <c r="E166" s="290"/>
      <c r="F166" s="290"/>
      <c r="G166" s="290"/>
      <c r="H166" s="290"/>
      <c r="I166" s="290"/>
      <c r="J166" s="290"/>
      <c r="K166" s="290"/>
      <c r="L166" s="291"/>
    </row>
    <row r="167" spans="2:12" x14ac:dyDescent="0.35">
      <c r="B167" s="358"/>
      <c r="C167" s="290"/>
      <c r="D167" s="290"/>
      <c r="E167" s="290"/>
      <c r="F167" s="290"/>
      <c r="G167" s="290"/>
      <c r="H167" s="290"/>
      <c r="I167" s="290"/>
      <c r="J167" s="290"/>
      <c r="K167" s="290"/>
      <c r="L167" s="291"/>
    </row>
    <row r="168" spans="2:12" x14ac:dyDescent="0.35">
      <c r="B168" s="358"/>
      <c r="C168" s="290"/>
      <c r="D168" s="290"/>
      <c r="E168" s="290"/>
      <c r="F168" s="290"/>
      <c r="G168" s="290"/>
      <c r="H168" s="290"/>
      <c r="I168" s="290"/>
      <c r="J168" s="290"/>
      <c r="K168" s="290"/>
      <c r="L168" s="291"/>
    </row>
    <row r="169" spans="2:12" x14ac:dyDescent="0.35">
      <c r="B169" s="358"/>
      <c r="C169" s="290"/>
      <c r="D169" s="290"/>
      <c r="E169" s="290"/>
      <c r="F169" s="290"/>
      <c r="G169" s="290"/>
      <c r="H169" s="290"/>
      <c r="I169" s="290"/>
      <c r="J169" s="290"/>
      <c r="K169" s="290"/>
      <c r="L169" s="291"/>
    </row>
    <row r="170" spans="2:12" x14ac:dyDescent="0.35">
      <c r="B170" s="358"/>
      <c r="C170" s="290"/>
      <c r="D170" s="290"/>
      <c r="E170" s="290"/>
      <c r="F170" s="290"/>
      <c r="G170" s="290"/>
      <c r="H170" s="290"/>
      <c r="I170" s="290"/>
      <c r="J170" s="290"/>
      <c r="K170" s="290"/>
      <c r="L170" s="291"/>
    </row>
    <row r="171" spans="2:12" x14ac:dyDescent="0.35">
      <c r="B171" s="358">
        <v>10</v>
      </c>
      <c r="C171" s="290"/>
      <c r="D171" s="290"/>
      <c r="E171" s="290"/>
      <c r="F171" s="290"/>
      <c r="G171" s="290"/>
      <c r="H171" s="290"/>
      <c r="I171" s="290"/>
      <c r="J171" s="290"/>
      <c r="K171" s="290"/>
      <c r="L171" s="291"/>
    </row>
    <row r="172" spans="2:12" x14ac:dyDescent="0.35">
      <c r="B172" s="358"/>
      <c r="C172" s="290"/>
      <c r="D172" s="290"/>
      <c r="E172" s="290"/>
      <c r="F172" s="290"/>
      <c r="G172" s="290"/>
      <c r="H172" s="290"/>
      <c r="I172" s="290"/>
      <c r="J172" s="290"/>
      <c r="K172" s="290"/>
      <c r="L172" s="291"/>
    </row>
    <row r="173" spans="2:12" x14ac:dyDescent="0.35">
      <c r="B173" s="358"/>
      <c r="C173" s="290"/>
      <c r="D173" s="290"/>
      <c r="E173" s="290"/>
      <c r="F173" s="290"/>
      <c r="G173" s="290"/>
      <c r="H173" s="290"/>
      <c r="I173" s="290"/>
      <c r="J173" s="290"/>
      <c r="K173" s="290"/>
      <c r="L173" s="291"/>
    </row>
    <row r="174" spans="2:12" x14ac:dyDescent="0.35">
      <c r="B174" s="358"/>
      <c r="C174" s="290"/>
      <c r="D174" s="290"/>
      <c r="E174" s="290"/>
      <c r="F174" s="290"/>
      <c r="G174" s="290"/>
      <c r="H174" s="290"/>
      <c r="I174" s="290"/>
      <c r="J174" s="290"/>
      <c r="K174" s="290"/>
      <c r="L174" s="291"/>
    </row>
    <row r="175" spans="2:12" x14ac:dyDescent="0.35">
      <c r="B175" s="358"/>
      <c r="C175" s="290"/>
      <c r="D175" s="290"/>
      <c r="E175" s="290"/>
      <c r="F175" s="290"/>
      <c r="G175" s="290"/>
      <c r="H175" s="290"/>
      <c r="I175" s="290"/>
      <c r="J175" s="290"/>
      <c r="K175" s="290"/>
      <c r="L175" s="291"/>
    </row>
    <row r="176" spans="2:12" x14ac:dyDescent="0.35">
      <c r="B176" s="358"/>
      <c r="C176" s="290"/>
      <c r="D176" s="290"/>
      <c r="E176" s="290"/>
      <c r="F176" s="290"/>
      <c r="G176" s="290"/>
      <c r="H176" s="290"/>
      <c r="I176" s="290"/>
      <c r="J176" s="290"/>
      <c r="K176" s="290"/>
      <c r="L176" s="291"/>
    </row>
    <row r="177" spans="1:17" x14ac:dyDescent="0.35">
      <c r="B177" s="358"/>
      <c r="C177" s="290"/>
      <c r="D177" s="290"/>
      <c r="E177" s="290"/>
      <c r="F177" s="290"/>
      <c r="G177" s="290"/>
      <c r="H177" s="290"/>
      <c r="I177" s="290"/>
      <c r="J177" s="290"/>
      <c r="K177" s="290"/>
      <c r="L177" s="291"/>
    </row>
    <row r="178" spans="1:17" x14ac:dyDescent="0.35">
      <c r="B178" s="358"/>
      <c r="C178" s="290"/>
      <c r="D178" s="290"/>
      <c r="E178" s="290"/>
      <c r="F178" s="290"/>
      <c r="G178" s="290"/>
      <c r="H178" s="290"/>
      <c r="I178" s="290"/>
      <c r="J178" s="290"/>
      <c r="K178" s="290"/>
      <c r="L178" s="291"/>
    </row>
    <row r="179" spans="1:17" x14ac:dyDescent="0.35">
      <c r="B179" s="358"/>
      <c r="C179" s="290"/>
      <c r="D179" s="290"/>
      <c r="E179" s="290"/>
      <c r="F179" s="290"/>
      <c r="G179" s="290"/>
      <c r="H179" s="290"/>
      <c r="I179" s="290"/>
      <c r="J179" s="290"/>
      <c r="K179" s="290"/>
      <c r="L179" s="291"/>
    </row>
    <row r="180" spans="1:17" x14ac:dyDescent="0.35">
      <c r="B180" s="358"/>
      <c r="C180" s="290"/>
      <c r="D180" s="290"/>
      <c r="E180" s="290"/>
      <c r="F180" s="290"/>
      <c r="G180" s="290"/>
      <c r="H180" s="290"/>
      <c r="I180" s="290"/>
      <c r="J180" s="290"/>
      <c r="K180" s="290"/>
      <c r="L180" s="291"/>
    </row>
    <row r="181" spans="1:17" s="39" customFormat="1" x14ac:dyDescent="0.35">
      <c r="A181" s="62"/>
      <c r="B181" s="73"/>
      <c r="C181" s="74"/>
      <c r="D181" s="74"/>
      <c r="E181" s="74"/>
      <c r="F181" s="74"/>
      <c r="G181" s="74"/>
      <c r="H181" s="74"/>
      <c r="I181" s="74"/>
      <c r="J181" s="74"/>
      <c r="K181" s="74"/>
      <c r="L181" s="75"/>
      <c r="O181" s="3"/>
      <c r="P181" s="3"/>
      <c r="Q181" s="3"/>
    </row>
    <row r="182" spans="1:17" s="22" customFormat="1" x14ac:dyDescent="0.35">
      <c r="A182" s="21"/>
      <c r="B182" s="362" t="s">
        <v>26</v>
      </c>
      <c r="C182" s="363"/>
      <c r="D182" s="363"/>
      <c r="E182" s="363"/>
      <c r="F182" s="363"/>
      <c r="G182" s="363"/>
      <c r="H182" s="363"/>
      <c r="I182" s="363"/>
      <c r="J182" s="363"/>
      <c r="K182" s="363"/>
      <c r="L182" s="364"/>
      <c r="M182" s="71"/>
    </row>
    <row r="183" spans="1:17" s="39" customFormat="1" x14ac:dyDescent="0.35">
      <c r="A183" s="62"/>
      <c r="B183" s="72"/>
      <c r="C183" s="63"/>
      <c r="D183" s="63"/>
      <c r="E183" s="63"/>
      <c r="F183" s="63"/>
      <c r="G183" s="63"/>
      <c r="H183" s="63"/>
      <c r="I183" s="63"/>
      <c r="J183" s="63"/>
      <c r="K183" s="63"/>
      <c r="L183" s="64"/>
      <c r="O183" s="3"/>
      <c r="P183" s="3"/>
      <c r="Q183" s="3"/>
    </row>
    <row r="184" spans="1:17" s="39" customFormat="1" ht="14.5" customHeight="1" x14ac:dyDescent="0.35">
      <c r="A184" s="62"/>
      <c r="B184" s="366" t="str">
        <f>IF(Intro!$G$20="English",O184,P184)</f>
        <v>Describe your firm's production processes for the goods and provide flow charts illustrating the processes.</v>
      </c>
      <c r="C184" s="367"/>
      <c r="D184" s="367"/>
      <c r="E184" s="367"/>
      <c r="F184" s="367"/>
      <c r="G184" s="367"/>
      <c r="H184" s="367"/>
      <c r="I184" s="367"/>
      <c r="J184" s="367"/>
      <c r="K184" s="367"/>
      <c r="L184" s="368"/>
      <c r="O184" s="3" t="s">
        <v>145</v>
      </c>
      <c r="P184" s="3" t="s">
        <v>146</v>
      </c>
      <c r="Q184" s="3"/>
    </row>
    <row r="185" spans="1:17" s="39" customFormat="1" x14ac:dyDescent="0.35">
      <c r="A185" s="62"/>
      <c r="B185" s="72"/>
      <c r="C185" s="63"/>
      <c r="D185" s="63"/>
      <c r="E185" s="63"/>
      <c r="F185" s="63"/>
      <c r="G185" s="63"/>
      <c r="H185" s="63"/>
      <c r="I185" s="63"/>
      <c r="J185" s="63"/>
      <c r="K185" s="63"/>
      <c r="L185" s="64"/>
      <c r="O185" s="3"/>
      <c r="P185" s="3"/>
      <c r="Q185" s="3"/>
    </row>
    <row r="186" spans="1:17" s="22" customFormat="1" x14ac:dyDescent="0.35">
      <c r="A186" s="21"/>
      <c r="B186" s="369"/>
      <c r="C186" s="370"/>
      <c r="D186" s="370"/>
      <c r="E186" s="370"/>
      <c r="F186" s="370"/>
      <c r="G186" s="370"/>
      <c r="H186" s="370"/>
      <c r="I186" s="370"/>
      <c r="J186" s="370"/>
      <c r="K186" s="370"/>
      <c r="L186" s="371"/>
      <c r="M186" s="39"/>
    </row>
    <row r="187" spans="1:17" s="22" customFormat="1" x14ac:dyDescent="0.35">
      <c r="A187" s="21"/>
      <c r="B187" s="369"/>
      <c r="C187" s="370"/>
      <c r="D187" s="370"/>
      <c r="E187" s="370"/>
      <c r="F187" s="370"/>
      <c r="G187" s="370"/>
      <c r="H187" s="370"/>
      <c r="I187" s="370"/>
      <c r="J187" s="370"/>
      <c r="K187" s="370"/>
      <c r="L187" s="371"/>
      <c r="M187" s="39"/>
    </row>
    <row r="188" spans="1:17" s="22" customFormat="1" x14ac:dyDescent="0.35">
      <c r="A188" s="21"/>
      <c r="B188" s="369"/>
      <c r="C188" s="370"/>
      <c r="D188" s="370"/>
      <c r="E188" s="370"/>
      <c r="F188" s="370"/>
      <c r="G188" s="370"/>
      <c r="H188" s="370"/>
      <c r="I188" s="370"/>
      <c r="J188" s="370"/>
      <c r="K188" s="370"/>
      <c r="L188" s="371"/>
      <c r="M188" s="39"/>
    </row>
    <row r="189" spans="1:17" s="22" customFormat="1" x14ac:dyDescent="0.35">
      <c r="A189" s="21"/>
      <c r="B189" s="369"/>
      <c r="C189" s="370"/>
      <c r="D189" s="370"/>
      <c r="E189" s="370"/>
      <c r="F189" s="370"/>
      <c r="G189" s="370"/>
      <c r="H189" s="370"/>
      <c r="I189" s="370"/>
      <c r="J189" s="370"/>
      <c r="K189" s="370"/>
      <c r="L189" s="371"/>
      <c r="M189" s="39"/>
    </row>
    <row r="190" spans="1:17" s="22" customFormat="1" x14ac:dyDescent="0.35">
      <c r="A190" s="21"/>
      <c r="B190" s="369"/>
      <c r="C190" s="370"/>
      <c r="D190" s="370"/>
      <c r="E190" s="370"/>
      <c r="F190" s="370"/>
      <c r="G190" s="370"/>
      <c r="H190" s="370"/>
      <c r="I190" s="370"/>
      <c r="J190" s="370"/>
      <c r="K190" s="370"/>
      <c r="L190" s="371"/>
      <c r="M190" s="39"/>
    </row>
    <row r="191" spans="1:17" s="22" customFormat="1" x14ac:dyDescent="0.35">
      <c r="A191" s="21"/>
      <c r="B191" s="369"/>
      <c r="C191" s="370"/>
      <c r="D191" s="370"/>
      <c r="E191" s="370"/>
      <c r="F191" s="370"/>
      <c r="G191" s="370"/>
      <c r="H191" s="370"/>
      <c r="I191" s="370"/>
      <c r="J191" s="370"/>
      <c r="K191" s="370"/>
      <c r="L191" s="371"/>
      <c r="M191" s="39"/>
    </row>
    <row r="192" spans="1:17" s="22" customFormat="1" x14ac:dyDescent="0.35">
      <c r="A192" s="21"/>
      <c r="B192" s="369"/>
      <c r="C192" s="370"/>
      <c r="D192" s="370"/>
      <c r="E192" s="370"/>
      <c r="F192" s="370"/>
      <c r="G192" s="370"/>
      <c r="H192" s="370"/>
      <c r="I192" s="370"/>
      <c r="J192" s="370"/>
      <c r="K192" s="370"/>
      <c r="L192" s="371"/>
      <c r="M192" s="39"/>
    </row>
    <row r="193" spans="1:17" s="22" customFormat="1" x14ac:dyDescent="0.35">
      <c r="A193" s="21"/>
      <c r="B193" s="369"/>
      <c r="C193" s="370"/>
      <c r="D193" s="370"/>
      <c r="E193" s="370"/>
      <c r="F193" s="370"/>
      <c r="G193" s="370"/>
      <c r="H193" s="370"/>
      <c r="I193" s="370"/>
      <c r="J193" s="370"/>
      <c r="K193" s="370"/>
      <c r="L193" s="371"/>
      <c r="M193" s="39"/>
    </row>
    <row r="194" spans="1:17" s="39" customFormat="1" x14ac:dyDescent="0.35">
      <c r="A194" s="62"/>
      <c r="B194" s="73"/>
      <c r="C194" s="74"/>
      <c r="D194" s="74"/>
      <c r="E194" s="74"/>
      <c r="F194" s="74"/>
      <c r="G194" s="74"/>
      <c r="H194" s="74"/>
      <c r="I194" s="74"/>
      <c r="J194" s="74"/>
      <c r="K194" s="74"/>
      <c r="L194" s="75"/>
      <c r="O194" s="3"/>
      <c r="P194" s="3"/>
      <c r="Q194" s="3"/>
    </row>
    <row r="196" spans="1:17" x14ac:dyDescent="0.35">
      <c r="B196" s="285" t="str">
        <f>IF(Intro!$G$20="English",O196,P196)</f>
        <v>SALES</v>
      </c>
      <c r="C196" s="286"/>
      <c r="D196" s="286"/>
      <c r="E196" s="286"/>
      <c r="F196" s="286"/>
      <c r="G196" s="286"/>
      <c r="H196" s="286"/>
      <c r="I196" s="286"/>
      <c r="J196" s="286"/>
      <c r="K196" s="286"/>
      <c r="L196" s="287"/>
      <c r="M196" s="39"/>
      <c r="O196" s="3" t="s">
        <v>231</v>
      </c>
      <c r="P196" s="3" t="s">
        <v>232</v>
      </c>
    </row>
    <row r="197" spans="1:17" s="22" customFormat="1" x14ac:dyDescent="0.35">
      <c r="A197" s="21"/>
      <c r="B197" s="359" t="s">
        <v>27</v>
      </c>
      <c r="C197" s="360"/>
      <c r="D197" s="360"/>
      <c r="E197" s="360"/>
      <c r="F197" s="360"/>
      <c r="G197" s="360"/>
      <c r="H197" s="360"/>
      <c r="I197" s="360"/>
      <c r="J197" s="360"/>
      <c r="K197" s="360"/>
      <c r="L197" s="361"/>
      <c r="M197" s="71"/>
    </row>
    <row r="198" spans="1:17" s="39" customFormat="1" x14ac:dyDescent="0.35">
      <c r="A198" s="62"/>
      <c r="B198" s="72"/>
      <c r="C198" s="63"/>
      <c r="D198" s="63"/>
      <c r="E198" s="63"/>
      <c r="F198" s="63"/>
      <c r="G198" s="63"/>
      <c r="H198" s="63"/>
      <c r="I198" s="63"/>
      <c r="J198" s="63"/>
      <c r="K198" s="63"/>
      <c r="L198" s="64"/>
      <c r="O198" s="3"/>
      <c r="P198" s="3"/>
      <c r="Q198" s="3"/>
    </row>
    <row r="199" spans="1:17" s="39" customFormat="1" ht="14.25" customHeight="1" x14ac:dyDescent="0.35">
      <c r="A199" s="62"/>
      <c r="B199" s="330" t="str">
        <f>IF(Intro!$G$20="English",O199,P199)</f>
        <v>How does your firm promote sales of the goods in the Canadian market? Have these methods changed since January 1, 2023?</v>
      </c>
      <c r="C199" s="331"/>
      <c r="D199" s="331"/>
      <c r="E199" s="331"/>
      <c r="F199" s="331"/>
      <c r="G199" s="331"/>
      <c r="H199" s="331"/>
      <c r="I199" s="331"/>
      <c r="J199" s="331"/>
      <c r="K199" s="331"/>
      <c r="L199" s="332"/>
      <c r="O199" s="3" t="str">
        <f>"How does your firm promote sales of the goods in the Canadian market? Have these methods changed since January 1, "&amp;Variables!B6&amp;"?"</f>
        <v>How does your firm promote sales of the goods in the Canadian market? Have these methods changed since January 1, 2023?</v>
      </c>
      <c r="P199" s="3"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199" s="3"/>
    </row>
    <row r="200" spans="1:17" s="39" customFormat="1" x14ac:dyDescent="0.35">
      <c r="A200" s="62"/>
      <c r="B200" s="72"/>
      <c r="C200" s="63"/>
      <c r="D200" s="63"/>
      <c r="E200" s="63"/>
      <c r="F200" s="63"/>
      <c r="G200" s="63"/>
      <c r="H200" s="63"/>
      <c r="I200" s="63"/>
      <c r="J200" s="63"/>
      <c r="K200" s="63"/>
      <c r="L200" s="64"/>
      <c r="O200" s="3"/>
      <c r="P200" s="3"/>
      <c r="Q200" s="3"/>
    </row>
    <row r="201" spans="1:17" s="22" customFormat="1" x14ac:dyDescent="0.35">
      <c r="A201" s="21"/>
      <c r="B201" s="369"/>
      <c r="C201" s="370"/>
      <c r="D201" s="370"/>
      <c r="E201" s="370"/>
      <c r="F201" s="370"/>
      <c r="G201" s="370"/>
      <c r="H201" s="370"/>
      <c r="I201" s="370"/>
      <c r="J201" s="370"/>
      <c r="K201" s="370"/>
      <c r="L201" s="371"/>
      <c r="M201" s="39"/>
    </row>
    <row r="202" spans="1:17" s="22" customFormat="1" x14ac:dyDescent="0.35">
      <c r="A202" s="21"/>
      <c r="B202" s="369"/>
      <c r="C202" s="370"/>
      <c r="D202" s="370"/>
      <c r="E202" s="370"/>
      <c r="F202" s="370"/>
      <c r="G202" s="370"/>
      <c r="H202" s="370"/>
      <c r="I202" s="370"/>
      <c r="J202" s="370"/>
      <c r="K202" s="370"/>
      <c r="L202" s="371"/>
      <c r="M202" s="39"/>
    </row>
    <row r="203" spans="1:17" s="22" customFormat="1" x14ac:dyDescent="0.35">
      <c r="A203" s="21"/>
      <c r="B203" s="369"/>
      <c r="C203" s="370"/>
      <c r="D203" s="370"/>
      <c r="E203" s="370"/>
      <c r="F203" s="370"/>
      <c r="G203" s="370"/>
      <c r="H203" s="370"/>
      <c r="I203" s="370"/>
      <c r="J203" s="370"/>
      <c r="K203" s="370"/>
      <c r="L203" s="371"/>
      <c r="M203" s="39"/>
    </row>
    <row r="204" spans="1:17" s="22" customFormat="1" x14ac:dyDescent="0.35">
      <c r="A204" s="21"/>
      <c r="B204" s="369"/>
      <c r="C204" s="370"/>
      <c r="D204" s="370"/>
      <c r="E204" s="370"/>
      <c r="F204" s="370"/>
      <c r="G204" s="370"/>
      <c r="H204" s="370"/>
      <c r="I204" s="370"/>
      <c r="J204" s="370"/>
      <c r="K204" s="370"/>
      <c r="L204" s="371"/>
      <c r="M204" s="39"/>
    </row>
    <row r="205" spans="1:17" s="22" customFormat="1" x14ac:dyDescent="0.35">
      <c r="A205" s="21"/>
      <c r="B205" s="369"/>
      <c r="C205" s="370"/>
      <c r="D205" s="370"/>
      <c r="E205" s="370"/>
      <c r="F205" s="370"/>
      <c r="G205" s="370"/>
      <c r="H205" s="370"/>
      <c r="I205" s="370"/>
      <c r="J205" s="370"/>
      <c r="K205" s="370"/>
      <c r="L205" s="371"/>
      <c r="M205" s="39"/>
    </row>
    <row r="206" spans="1:17" s="22" customFormat="1" x14ac:dyDescent="0.35">
      <c r="A206" s="21"/>
      <c r="B206" s="369"/>
      <c r="C206" s="370"/>
      <c r="D206" s="370"/>
      <c r="E206" s="370"/>
      <c r="F206" s="370"/>
      <c r="G206" s="370"/>
      <c r="H206" s="370"/>
      <c r="I206" s="370"/>
      <c r="J206" s="370"/>
      <c r="K206" s="370"/>
      <c r="L206" s="371"/>
      <c r="M206" s="39"/>
    </row>
    <row r="207" spans="1:17" s="22" customFormat="1" x14ac:dyDescent="0.35">
      <c r="A207" s="21"/>
      <c r="B207" s="369"/>
      <c r="C207" s="370"/>
      <c r="D207" s="370"/>
      <c r="E207" s="370"/>
      <c r="F207" s="370"/>
      <c r="G207" s="370"/>
      <c r="H207" s="370"/>
      <c r="I207" s="370"/>
      <c r="J207" s="370"/>
      <c r="K207" s="370"/>
      <c r="L207" s="371"/>
      <c r="M207" s="39"/>
    </row>
    <row r="208" spans="1:17" s="22" customFormat="1" x14ac:dyDescent="0.35">
      <c r="A208" s="21"/>
      <c r="B208" s="369"/>
      <c r="C208" s="370"/>
      <c r="D208" s="370"/>
      <c r="E208" s="370"/>
      <c r="F208" s="370"/>
      <c r="G208" s="370"/>
      <c r="H208" s="370"/>
      <c r="I208" s="370"/>
      <c r="J208" s="370"/>
      <c r="K208" s="370"/>
      <c r="L208" s="371"/>
      <c r="M208" s="39"/>
    </row>
    <row r="209" spans="1:17" s="39" customFormat="1" x14ac:dyDescent="0.35">
      <c r="A209" s="62"/>
      <c r="B209" s="73"/>
      <c r="C209" s="74"/>
      <c r="D209" s="74"/>
      <c r="E209" s="74"/>
      <c r="F209" s="74"/>
      <c r="G209" s="74"/>
      <c r="H209" s="74"/>
      <c r="I209" s="74"/>
      <c r="J209" s="74"/>
      <c r="K209" s="74"/>
      <c r="L209" s="75"/>
      <c r="O209" s="3"/>
      <c r="P209" s="3"/>
      <c r="Q209" s="3"/>
    </row>
    <row r="211" spans="1:17" x14ac:dyDescent="0.35">
      <c r="B211" s="285" t="str">
        <f>IF(Intro!$G$20="English",O211,P211)</f>
        <v>MARKETS</v>
      </c>
      <c r="C211" s="286"/>
      <c r="D211" s="286"/>
      <c r="E211" s="286"/>
      <c r="F211" s="286"/>
      <c r="G211" s="286"/>
      <c r="H211" s="286"/>
      <c r="I211" s="286"/>
      <c r="J211" s="286"/>
      <c r="K211" s="286"/>
      <c r="L211" s="287"/>
      <c r="M211" s="39"/>
      <c r="O211" s="95" t="s">
        <v>233</v>
      </c>
      <c r="P211" s="95" t="s">
        <v>234</v>
      </c>
    </row>
    <row r="212" spans="1:17" x14ac:dyDescent="0.35">
      <c r="B212" s="359" t="s">
        <v>30</v>
      </c>
      <c r="C212" s="360"/>
      <c r="D212" s="360"/>
      <c r="E212" s="360"/>
      <c r="F212" s="360"/>
      <c r="G212" s="360"/>
      <c r="H212" s="360"/>
      <c r="I212" s="360"/>
      <c r="J212" s="360"/>
      <c r="K212" s="360"/>
      <c r="L212" s="361"/>
    </row>
    <row r="213" spans="1:17" x14ac:dyDescent="0.35">
      <c r="B213" s="28"/>
      <c r="C213" s="29"/>
      <c r="D213" s="29"/>
      <c r="E213" s="30"/>
      <c r="F213" s="30"/>
      <c r="G213" s="30"/>
      <c r="H213" s="30"/>
      <c r="I213" s="30"/>
      <c r="J213" s="30"/>
      <c r="K213" s="30"/>
      <c r="L213" s="31"/>
    </row>
    <row r="214" spans="1:17" ht="14.25" customHeight="1" x14ac:dyDescent="0.35">
      <c r="B214" s="292" t="str">
        <f>IF(Intro!$G$20="English",O214,P214)</f>
        <v>Describe the markets for the goods in your country of production, in Canada and globally since January 1, 2023. Factors to consider in your response include, but are not limited to, demand, sales, prices, capacity utilization and export volumes of the goods.</v>
      </c>
      <c r="C214" s="293"/>
      <c r="D214" s="293"/>
      <c r="E214" s="293"/>
      <c r="F214" s="293"/>
      <c r="G214" s="293"/>
      <c r="H214" s="293"/>
      <c r="I214" s="293"/>
      <c r="J214" s="293"/>
      <c r="K214" s="293"/>
      <c r="L214" s="294"/>
      <c r="O214" s="32"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14" s="3"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15" spans="1:17" x14ac:dyDescent="0.35">
      <c r="B215" s="292"/>
      <c r="C215" s="293"/>
      <c r="D215" s="293"/>
      <c r="E215" s="293"/>
      <c r="F215" s="293"/>
      <c r="G215" s="293"/>
      <c r="H215" s="293"/>
      <c r="I215" s="293"/>
      <c r="J215" s="293"/>
      <c r="K215" s="293"/>
      <c r="L215" s="294"/>
      <c r="O215" s="32"/>
    </row>
    <row r="216" spans="1:17" s="39" customFormat="1" x14ac:dyDescent="0.35">
      <c r="A216" s="62"/>
      <c r="B216" s="72"/>
      <c r="C216" s="63"/>
      <c r="D216" s="63"/>
      <c r="E216" s="63"/>
      <c r="F216" s="63"/>
      <c r="G216" s="63"/>
      <c r="H216" s="63"/>
      <c r="I216" s="63"/>
      <c r="J216" s="63"/>
      <c r="K216" s="63"/>
      <c r="L216" s="64"/>
      <c r="O216" s="3"/>
      <c r="P216" s="3"/>
      <c r="Q216" s="3"/>
    </row>
    <row r="217" spans="1:17" s="22" customFormat="1" x14ac:dyDescent="0.35">
      <c r="A217" s="21"/>
      <c r="B217" s="369"/>
      <c r="C217" s="370"/>
      <c r="D217" s="370"/>
      <c r="E217" s="370"/>
      <c r="F217" s="370"/>
      <c r="G217" s="370"/>
      <c r="H217" s="370"/>
      <c r="I217" s="370"/>
      <c r="J217" s="370"/>
      <c r="K217" s="370"/>
      <c r="L217" s="371"/>
      <c r="M217" s="39"/>
    </row>
    <row r="218" spans="1:17" s="22" customFormat="1" x14ac:dyDescent="0.35">
      <c r="A218" s="21"/>
      <c r="B218" s="369"/>
      <c r="C218" s="370"/>
      <c r="D218" s="370"/>
      <c r="E218" s="370"/>
      <c r="F218" s="370"/>
      <c r="G218" s="370"/>
      <c r="H218" s="370"/>
      <c r="I218" s="370"/>
      <c r="J218" s="370"/>
      <c r="K218" s="370"/>
      <c r="L218" s="371"/>
      <c r="M218" s="39"/>
    </row>
    <row r="219" spans="1:17" s="22" customFormat="1" x14ac:dyDescent="0.35">
      <c r="A219" s="21"/>
      <c r="B219" s="369"/>
      <c r="C219" s="370"/>
      <c r="D219" s="370"/>
      <c r="E219" s="370"/>
      <c r="F219" s="370"/>
      <c r="G219" s="370"/>
      <c r="H219" s="370"/>
      <c r="I219" s="370"/>
      <c r="J219" s="370"/>
      <c r="K219" s="370"/>
      <c r="L219" s="371"/>
      <c r="M219" s="39"/>
    </row>
    <row r="220" spans="1:17" s="22" customFormat="1" x14ac:dyDescent="0.35">
      <c r="A220" s="21"/>
      <c r="B220" s="369"/>
      <c r="C220" s="370"/>
      <c r="D220" s="370"/>
      <c r="E220" s="370"/>
      <c r="F220" s="370"/>
      <c r="G220" s="370"/>
      <c r="H220" s="370"/>
      <c r="I220" s="370"/>
      <c r="J220" s="370"/>
      <c r="K220" s="370"/>
      <c r="L220" s="371"/>
      <c r="M220" s="39"/>
    </row>
    <row r="221" spans="1:17" s="22" customFormat="1" x14ac:dyDescent="0.35">
      <c r="A221" s="21"/>
      <c r="B221" s="369"/>
      <c r="C221" s="370"/>
      <c r="D221" s="370"/>
      <c r="E221" s="370"/>
      <c r="F221" s="370"/>
      <c r="G221" s="370"/>
      <c r="H221" s="370"/>
      <c r="I221" s="370"/>
      <c r="J221" s="370"/>
      <c r="K221" s="370"/>
      <c r="L221" s="371"/>
      <c r="M221" s="39"/>
    </row>
    <row r="222" spans="1:17" s="22" customFormat="1" x14ac:dyDescent="0.35">
      <c r="A222" s="21"/>
      <c r="B222" s="369"/>
      <c r="C222" s="370"/>
      <c r="D222" s="370"/>
      <c r="E222" s="370"/>
      <c r="F222" s="370"/>
      <c r="G222" s="370"/>
      <c r="H222" s="370"/>
      <c r="I222" s="370"/>
      <c r="J222" s="370"/>
      <c r="K222" s="370"/>
      <c r="L222" s="371"/>
      <c r="M222" s="39"/>
    </row>
    <row r="223" spans="1:17" s="22" customFormat="1" x14ac:dyDescent="0.35">
      <c r="A223" s="21"/>
      <c r="B223" s="369"/>
      <c r="C223" s="370"/>
      <c r="D223" s="370"/>
      <c r="E223" s="370"/>
      <c r="F223" s="370"/>
      <c r="G223" s="370"/>
      <c r="H223" s="370"/>
      <c r="I223" s="370"/>
      <c r="J223" s="370"/>
      <c r="K223" s="370"/>
      <c r="L223" s="371"/>
      <c r="M223" s="39"/>
    </row>
    <row r="224" spans="1:17" s="22" customFormat="1" x14ac:dyDescent="0.35">
      <c r="A224" s="21"/>
      <c r="B224" s="369"/>
      <c r="C224" s="370"/>
      <c r="D224" s="370"/>
      <c r="E224" s="370"/>
      <c r="F224" s="370"/>
      <c r="G224" s="370"/>
      <c r="H224" s="370"/>
      <c r="I224" s="370"/>
      <c r="J224" s="370"/>
      <c r="K224" s="370"/>
      <c r="L224" s="371"/>
      <c r="M224" s="39"/>
    </row>
    <row r="225" spans="1:17" s="39" customFormat="1" x14ac:dyDescent="0.35">
      <c r="A225" s="62"/>
      <c r="B225" s="73"/>
      <c r="C225" s="74"/>
      <c r="D225" s="74"/>
      <c r="E225" s="74"/>
      <c r="F225" s="74"/>
      <c r="G225" s="74"/>
      <c r="H225" s="74"/>
      <c r="I225" s="74"/>
      <c r="J225" s="74"/>
      <c r="K225" s="74"/>
      <c r="L225" s="75"/>
      <c r="M225" s="155"/>
      <c r="O225" s="3"/>
      <c r="P225" s="3"/>
      <c r="Q225" s="3"/>
    </row>
    <row r="226" spans="1:17" x14ac:dyDescent="0.35">
      <c r="B226" s="362" t="s">
        <v>31</v>
      </c>
      <c r="C226" s="363"/>
      <c r="D226" s="363"/>
      <c r="E226" s="363"/>
      <c r="F226" s="363"/>
      <c r="G226" s="363"/>
      <c r="H226" s="363"/>
      <c r="I226" s="363"/>
      <c r="J226" s="363"/>
      <c r="K226" s="363"/>
      <c r="L226" s="364"/>
      <c r="M226" s="113"/>
    </row>
    <row r="227" spans="1:17" x14ac:dyDescent="0.35">
      <c r="B227" s="28"/>
      <c r="C227" s="29"/>
      <c r="D227" s="29"/>
      <c r="E227" s="30"/>
      <c r="F227" s="30"/>
      <c r="G227" s="30"/>
      <c r="H227" s="30"/>
      <c r="I227" s="30"/>
      <c r="J227" s="30"/>
      <c r="K227" s="30"/>
      <c r="L227" s="31"/>
    </row>
    <row r="228" spans="1:17" ht="14.25" customHeight="1" x14ac:dyDescent="0.35">
      <c r="B228" s="292" t="str">
        <f>IF(Intro!$G$20="English",O228,P228)</f>
        <v>Explain any changes you expect to see in your home market, in the Canadian market and in other markets globally for the goods over the next two years with respect to demand, prices, capacity utilization, import volumes or any other factor. Please include any planned reduction in your firm’s exports to any large markets, including the United States and European Union, if applicable.</v>
      </c>
      <c r="C228" s="293"/>
      <c r="D228" s="293"/>
      <c r="E228" s="293"/>
      <c r="F228" s="293"/>
      <c r="G228" s="293"/>
      <c r="H228" s="293"/>
      <c r="I228" s="293"/>
      <c r="J228" s="293"/>
      <c r="K228" s="293"/>
      <c r="L228" s="294"/>
      <c r="O228" s="32" t="s">
        <v>305</v>
      </c>
      <c r="P228" s="129" t="s">
        <v>306</v>
      </c>
    </row>
    <row r="229" spans="1:17" ht="33.75" customHeight="1" x14ac:dyDescent="0.35">
      <c r="B229" s="292"/>
      <c r="C229" s="293"/>
      <c r="D229" s="293"/>
      <c r="E229" s="293"/>
      <c r="F229" s="293"/>
      <c r="G229" s="293"/>
      <c r="H229" s="293"/>
      <c r="I229" s="293"/>
      <c r="J229" s="293"/>
      <c r="K229" s="293"/>
      <c r="L229" s="294"/>
      <c r="O229" s="32"/>
    </row>
    <row r="230" spans="1:17" s="39" customFormat="1" x14ac:dyDescent="0.35">
      <c r="A230" s="62"/>
      <c r="B230" s="72"/>
      <c r="C230" s="63"/>
      <c r="D230" s="63"/>
      <c r="E230" s="63"/>
      <c r="F230" s="63"/>
      <c r="G230" s="63"/>
      <c r="H230" s="63"/>
      <c r="I230" s="63"/>
      <c r="J230" s="63"/>
      <c r="K230" s="63"/>
      <c r="L230" s="64"/>
      <c r="O230" s="3"/>
      <c r="P230" s="3"/>
      <c r="Q230" s="3"/>
    </row>
    <row r="231" spans="1:17" s="22" customFormat="1" x14ac:dyDescent="0.35">
      <c r="A231" s="21"/>
      <c r="B231" s="369"/>
      <c r="C231" s="370"/>
      <c r="D231" s="370"/>
      <c r="E231" s="370"/>
      <c r="F231" s="370"/>
      <c r="G231" s="370"/>
      <c r="H231" s="370"/>
      <c r="I231" s="370"/>
      <c r="J231" s="370"/>
      <c r="K231" s="370"/>
      <c r="L231" s="371"/>
      <c r="M231" s="39"/>
    </row>
    <row r="232" spans="1:17" s="22" customFormat="1" x14ac:dyDescent="0.35">
      <c r="A232" s="21"/>
      <c r="B232" s="369"/>
      <c r="C232" s="370"/>
      <c r="D232" s="370"/>
      <c r="E232" s="370"/>
      <c r="F232" s="370"/>
      <c r="G232" s="370"/>
      <c r="H232" s="370"/>
      <c r="I232" s="370"/>
      <c r="J232" s="370"/>
      <c r="K232" s="370"/>
      <c r="L232" s="371"/>
      <c r="M232" s="39"/>
    </row>
    <row r="233" spans="1:17" s="22" customFormat="1" x14ac:dyDescent="0.35">
      <c r="A233" s="21"/>
      <c r="B233" s="369"/>
      <c r="C233" s="370"/>
      <c r="D233" s="370"/>
      <c r="E233" s="370"/>
      <c r="F233" s="370"/>
      <c r="G233" s="370"/>
      <c r="H233" s="370"/>
      <c r="I233" s="370"/>
      <c r="J233" s="370"/>
      <c r="K233" s="370"/>
      <c r="L233" s="371"/>
      <c r="M233" s="39"/>
    </row>
    <row r="234" spans="1:17" s="22" customFormat="1" x14ac:dyDescent="0.35">
      <c r="A234" s="21"/>
      <c r="B234" s="369"/>
      <c r="C234" s="370"/>
      <c r="D234" s="370"/>
      <c r="E234" s="370"/>
      <c r="F234" s="370"/>
      <c r="G234" s="370"/>
      <c r="H234" s="370"/>
      <c r="I234" s="370"/>
      <c r="J234" s="370"/>
      <c r="K234" s="370"/>
      <c r="L234" s="371"/>
      <c r="M234" s="39"/>
    </row>
    <row r="235" spans="1:17" s="22" customFormat="1" x14ac:dyDescent="0.35">
      <c r="A235" s="21"/>
      <c r="B235" s="369"/>
      <c r="C235" s="370"/>
      <c r="D235" s="370"/>
      <c r="E235" s="370"/>
      <c r="F235" s="370"/>
      <c r="G235" s="370"/>
      <c r="H235" s="370"/>
      <c r="I235" s="370"/>
      <c r="J235" s="370"/>
      <c r="K235" s="370"/>
      <c r="L235" s="371"/>
      <c r="M235" s="39"/>
    </row>
    <row r="236" spans="1:17" s="22" customFormat="1" x14ac:dyDescent="0.35">
      <c r="A236" s="21"/>
      <c r="B236" s="369"/>
      <c r="C236" s="370"/>
      <c r="D236" s="370"/>
      <c r="E236" s="370"/>
      <c r="F236" s="370"/>
      <c r="G236" s="370"/>
      <c r="H236" s="370"/>
      <c r="I236" s="370"/>
      <c r="J236" s="370"/>
      <c r="K236" s="370"/>
      <c r="L236" s="371"/>
      <c r="M236" s="39"/>
    </row>
    <row r="237" spans="1:17" s="22" customFormat="1" x14ac:dyDescent="0.35">
      <c r="A237" s="21"/>
      <c r="B237" s="369"/>
      <c r="C237" s="370"/>
      <c r="D237" s="370"/>
      <c r="E237" s="370"/>
      <c r="F237" s="370"/>
      <c r="G237" s="370"/>
      <c r="H237" s="370"/>
      <c r="I237" s="370"/>
      <c r="J237" s="370"/>
      <c r="K237" s="370"/>
      <c r="L237" s="371"/>
      <c r="M237" s="39"/>
    </row>
    <row r="238" spans="1:17" s="22" customFormat="1" x14ac:dyDescent="0.35">
      <c r="A238" s="21"/>
      <c r="B238" s="369"/>
      <c r="C238" s="370"/>
      <c r="D238" s="370"/>
      <c r="E238" s="370"/>
      <c r="F238" s="370"/>
      <c r="G238" s="370"/>
      <c r="H238" s="370"/>
      <c r="I238" s="370"/>
      <c r="J238" s="370"/>
      <c r="K238" s="370"/>
      <c r="L238" s="371"/>
      <c r="M238" s="39"/>
    </row>
    <row r="239" spans="1:17" s="39" customFormat="1" x14ac:dyDescent="0.35">
      <c r="A239" s="62"/>
      <c r="B239" s="73"/>
      <c r="C239" s="74"/>
      <c r="D239" s="74"/>
      <c r="E239" s="74"/>
      <c r="F239" s="74"/>
      <c r="G239" s="74"/>
      <c r="H239" s="74"/>
      <c r="I239" s="74"/>
      <c r="J239" s="74"/>
      <c r="K239" s="74"/>
      <c r="L239" s="75"/>
      <c r="O239" s="3"/>
      <c r="P239" s="3"/>
      <c r="Q239" s="3"/>
    </row>
  </sheetData>
  <sheetProtection algorithmName="SHA-512" hashValue="GKE8hT8yhYa2Ed85GATmPKcV5TUBHu74+FVJzzXhpDjjeqpdhPHzOUQI1+yCpllVilXYqYfSETCDgKwPT0ZtDQ==" saltValue="d5l/BLL/Qc5zZ+bTBmdwIQ==" spinCount="100000" sheet="1" objects="1" scenarios="1" selectLockedCells="1"/>
  <mergeCells count="153">
    <mergeCell ref="C101:D110"/>
    <mergeCell ref="B9:L9"/>
    <mergeCell ref="B10:L10"/>
    <mergeCell ref="B4:L4"/>
    <mergeCell ref="B5:L5"/>
    <mergeCell ref="B7:L7"/>
    <mergeCell ref="B6:L6"/>
    <mergeCell ref="B8:L8"/>
    <mergeCell ref="B26:L26"/>
    <mergeCell ref="B40:L40"/>
    <mergeCell ref="B15:L15"/>
    <mergeCell ref="B12:L12"/>
    <mergeCell ref="B13:L13"/>
    <mergeCell ref="B17:L24"/>
    <mergeCell ref="B31:L38"/>
    <mergeCell ref="G101:H110"/>
    <mergeCell ref="I101:J110"/>
    <mergeCell ref="K101:L110"/>
    <mergeCell ref="G58:I59"/>
    <mergeCell ref="J58:L59"/>
    <mergeCell ref="B62:B63"/>
    <mergeCell ref="C62:D63"/>
    <mergeCell ref="E62:F63"/>
    <mergeCell ref="G62:I63"/>
    <mergeCell ref="E111:F120"/>
    <mergeCell ref="G111:H120"/>
    <mergeCell ref="I111:J120"/>
    <mergeCell ref="K111:L120"/>
    <mergeCell ref="B73:L73"/>
    <mergeCell ref="B70:L70"/>
    <mergeCell ref="E54:F55"/>
    <mergeCell ref="G54:I55"/>
    <mergeCell ref="J54:L55"/>
    <mergeCell ref="B60:B61"/>
    <mergeCell ref="C60:D61"/>
    <mergeCell ref="E60:F61"/>
    <mergeCell ref="G60:I61"/>
    <mergeCell ref="J60:L61"/>
    <mergeCell ref="B56:B57"/>
    <mergeCell ref="C56:D57"/>
    <mergeCell ref="E56:F57"/>
    <mergeCell ref="G56:I57"/>
    <mergeCell ref="J56:L57"/>
    <mergeCell ref="B58:B59"/>
    <mergeCell ref="C58:D59"/>
    <mergeCell ref="E58:F59"/>
    <mergeCell ref="C81:D90"/>
    <mergeCell ref="C91:D100"/>
    <mergeCell ref="B231:L238"/>
    <mergeCell ref="B28:L29"/>
    <mergeCell ref="B42:L44"/>
    <mergeCell ref="C46:D47"/>
    <mergeCell ref="E46:F47"/>
    <mergeCell ref="G46:I47"/>
    <mergeCell ref="J46:L47"/>
    <mergeCell ref="B48:B49"/>
    <mergeCell ref="C48:D49"/>
    <mergeCell ref="E48:F49"/>
    <mergeCell ref="G48:I49"/>
    <mergeCell ref="J48:L49"/>
    <mergeCell ref="B50:B51"/>
    <mergeCell ref="C50:D51"/>
    <mergeCell ref="E50:F51"/>
    <mergeCell ref="G50:I51"/>
    <mergeCell ref="J50:L51"/>
    <mergeCell ref="B52:B53"/>
    <mergeCell ref="C52:D53"/>
    <mergeCell ref="B54:B55"/>
    <mergeCell ref="C54:D55"/>
    <mergeCell ref="E52:F53"/>
    <mergeCell ref="G52:I53"/>
    <mergeCell ref="J52:L53"/>
    <mergeCell ref="J62:L63"/>
    <mergeCell ref="B64:B65"/>
    <mergeCell ref="C64:D65"/>
    <mergeCell ref="E64:F65"/>
    <mergeCell ref="G64:I65"/>
    <mergeCell ref="J64:L65"/>
    <mergeCell ref="B66:B67"/>
    <mergeCell ref="C66:D67"/>
    <mergeCell ref="E66:F67"/>
    <mergeCell ref="G66:I67"/>
    <mergeCell ref="J66:L67"/>
    <mergeCell ref="G75:H80"/>
    <mergeCell ref="I75:J80"/>
    <mergeCell ref="K75:L80"/>
    <mergeCell ref="B75:B80"/>
    <mergeCell ref="B121:B130"/>
    <mergeCell ref="C121:D130"/>
    <mergeCell ref="E121:F130"/>
    <mergeCell ref="G121:H130"/>
    <mergeCell ref="I121:J130"/>
    <mergeCell ref="K121:L130"/>
    <mergeCell ref="E91:F100"/>
    <mergeCell ref="G91:H100"/>
    <mergeCell ref="I91:J100"/>
    <mergeCell ref="K91:L100"/>
    <mergeCell ref="E81:F90"/>
    <mergeCell ref="G81:H90"/>
    <mergeCell ref="I81:J90"/>
    <mergeCell ref="K81:L90"/>
    <mergeCell ref="B81:B90"/>
    <mergeCell ref="B91:B100"/>
    <mergeCell ref="B101:B110"/>
    <mergeCell ref="E101:F110"/>
    <mergeCell ref="B111:B120"/>
    <mergeCell ref="C111:D120"/>
    <mergeCell ref="B228:L229"/>
    <mergeCell ref="B161:B170"/>
    <mergeCell ref="C161:D170"/>
    <mergeCell ref="E161:F170"/>
    <mergeCell ref="G161:H170"/>
    <mergeCell ref="I161:J170"/>
    <mergeCell ref="K161:L170"/>
    <mergeCell ref="B171:B180"/>
    <mergeCell ref="C171:D180"/>
    <mergeCell ref="E171:F180"/>
    <mergeCell ref="G171:H180"/>
    <mergeCell ref="I171:J180"/>
    <mergeCell ref="K171:L180"/>
    <mergeCell ref="B184:L184"/>
    <mergeCell ref="B197:L197"/>
    <mergeCell ref="B211:L211"/>
    <mergeCell ref="B186:L193"/>
    <mergeCell ref="B201:L208"/>
    <mergeCell ref="B217:L224"/>
    <mergeCell ref="B212:L212"/>
    <mergeCell ref="B182:L182"/>
    <mergeCell ref="B196:L196"/>
    <mergeCell ref="B151:B160"/>
    <mergeCell ref="C151:D160"/>
    <mergeCell ref="E151:F160"/>
    <mergeCell ref="G151:H160"/>
    <mergeCell ref="I151:J160"/>
    <mergeCell ref="K151:L160"/>
    <mergeCell ref="B199:L199"/>
    <mergeCell ref="B71:L71"/>
    <mergeCell ref="B226:L226"/>
    <mergeCell ref="B214:L215"/>
    <mergeCell ref="B131:B140"/>
    <mergeCell ref="C131:D140"/>
    <mergeCell ref="E131:F140"/>
    <mergeCell ref="G131:H140"/>
    <mergeCell ref="I131:J140"/>
    <mergeCell ref="K131:L140"/>
    <mergeCell ref="B141:B150"/>
    <mergeCell ref="C141:D150"/>
    <mergeCell ref="E141:F150"/>
    <mergeCell ref="G141:H150"/>
    <mergeCell ref="I141:J150"/>
    <mergeCell ref="K141:L150"/>
    <mergeCell ref="C75:D80"/>
    <mergeCell ref="E75:F80"/>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31 B201 B217 B17 B31 B186" xr:uid="{5A90EE5E-CE92-437E-935D-D903CD4181A5}">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69" min="1" max="11" man="1"/>
    <brk id="130" min="1" max="11" man="1"/>
    <brk id="181"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5">
    <tabColor rgb="FF00B0F0"/>
    <pageSetUpPr fitToPage="1"/>
  </sheetPr>
  <dimension ref="A1:P63"/>
  <sheetViews>
    <sheetView showGridLines="0" zoomScaleNormal="100" workbookViewId="0"/>
  </sheetViews>
  <sheetFormatPr defaultColWidth="9.453125" defaultRowHeight="14" x14ac:dyDescent="0.35"/>
  <cols>
    <col min="1" max="1" width="1.54296875" style="21" customWidth="1"/>
    <col min="2" max="2" width="12.1796875" style="1" customWidth="1"/>
    <col min="3" max="3" width="5.54296875" style="1" customWidth="1"/>
    <col min="4" max="4" width="18.54296875" style="1" customWidth="1"/>
    <col min="5" max="12" width="15.453125" style="1" customWidth="1"/>
    <col min="13" max="13" width="6.453125" style="3" customWidth="1"/>
    <col min="14" max="14" width="11.81640625" style="3" customWidth="1"/>
    <col min="15" max="16" width="11.81640625" style="3" hidden="1" customWidth="1"/>
    <col min="17" max="17" width="11.81640625" style="3" customWidth="1"/>
    <col min="18" max="16384" width="9.453125" style="3"/>
  </cols>
  <sheetData>
    <row r="1" spans="1:16" ht="14.25" customHeight="1" x14ac:dyDescent="0.35">
      <c r="O1" s="3" t="s">
        <v>276</v>
      </c>
      <c r="P1" s="3" t="s">
        <v>276</v>
      </c>
    </row>
    <row r="2" spans="1:16" x14ac:dyDescent="0.35">
      <c r="B2" s="23" t="s">
        <v>0</v>
      </c>
      <c r="C2" s="23"/>
      <c r="D2" s="23"/>
      <c r="O2" s="22" t="s">
        <v>61</v>
      </c>
      <c r="P2" s="22" t="s">
        <v>73</v>
      </c>
    </row>
    <row r="3" spans="1:16" x14ac:dyDescent="0.35">
      <c r="B3" s="5"/>
      <c r="C3" s="5"/>
      <c r="D3" s="5"/>
      <c r="O3" s="8"/>
      <c r="P3" s="8"/>
    </row>
    <row r="4" spans="1:16" s="8" customFormat="1" x14ac:dyDescent="0.35">
      <c r="A4" s="24"/>
      <c r="B4" s="335" t="str">
        <f>Info!B4</f>
        <v>FOREIGN PRODUCERS' QUESTIONNAIRE</v>
      </c>
      <c r="C4" s="336"/>
      <c r="D4" s="336"/>
      <c r="E4" s="336"/>
      <c r="F4" s="336"/>
      <c r="G4" s="336"/>
      <c r="H4" s="336"/>
      <c r="I4" s="336"/>
      <c r="J4" s="336"/>
      <c r="K4" s="336"/>
      <c r="L4" s="337"/>
      <c r="M4" s="10"/>
      <c r="N4" s="10"/>
      <c r="O4" s="9"/>
      <c r="P4" s="9"/>
    </row>
    <row r="5" spans="1:16" s="8" customFormat="1" x14ac:dyDescent="0.35">
      <c r="A5" s="24"/>
      <c r="B5" s="338" t="str">
        <f>Info!B5</f>
        <v>GC-2026-001</v>
      </c>
      <c r="C5" s="339"/>
      <c r="D5" s="339"/>
      <c r="E5" s="339"/>
      <c r="F5" s="339"/>
      <c r="G5" s="339"/>
      <c r="H5" s="339"/>
      <c r="I5" s="339"/>
      <c r="J5" s="339"/>
      <c r="K5" s="339"/>
      <c r="L5" s="340"/>
      <c r="M5" s="10"/>
      <c r="N5" s="10"/>
      <c r="O5" s="9"/>
      <c r="P5" s="9"/>
    </row>
    <row r="6" spans="1:16" s="9" customFormat="1" ht="14.15" customHeight="1" x14ac:dyDescent="0.35">
      <c r="A6" s="24"/>
      <c r="B6" s="341" t="str">
        <f>Info!B6</f>
        <v>WOOD GOODS - SOLID AND ENGINEERED WOOD CABINETS AND VANITIES</v>
      </c>
      <c r="C6" s="342"/>
      <c r="D6" s="342"/>
      <c r="E6" s="342"/>
      <c r="F6" s="342"/>
      <c r="G6" s="342"/>
      <c r="H6" s="342"/>
      <c r="I6" s="342"/>
      <c r="J6" s="342"/>
      <c r="K6" s="342"/>
      <c r="L6" s="343"/>
      <c r="O6" s="25"/>
      <c r="P6" s="25"/>
    </row>
    <row r="7" spans="1:16" s="9" customFormat="1" x14ac:dyDescent="0.35">
      <c r="A7" s="24"/>
      <c r="B7" s="26"/>
      <c r="C7" s="26"/>
      <c r="D7" s="26"/>
      <c r="E7" s="27"/>
      <c r="F7" s="27"/>
      <c r="G7" s="27"/>
      <c r="H7" s="27"/>
      <c r="I7" s="27"/>
      <c r="J7" s="27"/>
      <c r="K7" s="27"/>
      <c r="L7" s="27"/>
      <c r="O7" s="25"/>
      <c r="P7" s="25"/>
    </row>
    <row r="8" spans="1:16" x14ac:dyDescent="0.35">
      <c r="B8" s="398" t="str">
        <f>IF(Intro!$G$20="English",O8,P8)</f>
        <v>PUBLIC COMMENTS</v>
      </c>
      <c r="C8" s="399"/>
      <c r="D8" s="399"/>
      <c r="E8" s="399"/>
      <c r="F8" s="399"/>
      <c r="G8" s="399"/>
      <c r="H8" s="399"/>
      <c r="I8" s="399"/>
      <c r="J8" s="399"/>
      <c r="K8" s="399"/>
      <c r="L8" s="400"/>
      <c r="O8" s="3" t="s">
        <v>50</v>
      </c>
      <c r="P8" s="3" t="s">
        <v>51</v>
      </c>
    </row>
    <row r="9" spans="1:16" x14ac:dyDescent="0.35">
      <c r="B9" s="28"/>
      <c r="C9" s="29"/>
      <c r="D9" s="29"/>
      <c r="E9" s="30"/>
      <c r="F9" s="30"/>
      <c r="G9" s="30"/>
      <c r="H9" s="30"/>
      <c r="I9" s="30"/>
      <c r="J9" s="30"/>
      <c r="K9" s="30"/>
      <c r="L9" s="31"/>
    </row>
    <row r="10" spans="1:16" x14ac:dyDescent="0.35">
      <c r="B10" s="292" t="str">
        <f>IF(Intro!$G$20="English",O10,P10)</f>
        <v>Should your firm wish to add any comments related to its responses, submit them here. Be sure to indicate the question number being commented on.</v>
      </c>
      <c r="C10" s="293"/>
      <c r="D10" s="293"/>
      <c r="E10" s="293"/>
      <c r="F10" s="293"/>
      <c r="G10" s="293"/>
      <c r="H10" s="293"/>
      <c r="I10" s="293"/>
      <c r="J10" s="293"/>
      <c r="K10" s="293"/>
      <c r="L10" s="294"/>
      <c r="O10" s="32" t="s">
        <v>52</v>
      </c>
      <c r="P10" s="3" t="s">
        <v>155</v>
      </c>
    </row>
    <row r="11" spans="1:16" x14ac:dyDescent="0.35">
      <c r="B11" s="54"/>
      <c r="C11" s="29"/>
      <c r="D11" s="29"/>
      <c r="E11" s="30"/>
      <c r="F11" s="30"/>
      <c r="G11" s="30"/>
      <c r="H11" s="30"/>
      <c r="I11" s="30"/>
      <c r="J11" s="30"/>
      <c r="K11" s="30"/>
      <c r="L11" s="31"/>
      <c r="O11" s="32" t="s">
        <v>270</v>
      </c>
      <c r="P11" s="32" t="s">
        <v>271</v>
      </c>
    </row>
    <row r="12" spans="1:16" x14ac:dyDescent="0.35">
      <c r="B12" s="54"/>
      <c r="C12" s="29"/>
      <c r="D12" s="103" t="str">
        <f>IF(Intro!$G$20="English",O11,P11)</f>
        <v>Tab and Question</v>
      </c>
      <c r="E12" s="396" t="str">
        <f>IF(Intro!$G$20="English",O12,P12)</f>
        <v>Comments</v>
      </c>
      <c r="F12" s="396"/>
      <c r="G12" s="396"/>
      <c r="H12" s="396"/>
      <c r="I12" s="396"/>
      <c r="J12" s="396"/>
      <c r="K12" s="396"/>
      <c r="L12" s="397"/>
      <c r="O12" s="32" t="s">
        <v>91</v>
      </c>
      <c r="P12" s="3" t="s">
        <v>92</v>
      </c>
    </row>
    <row r="13" spans="1:16" x14ac:dyDescent="0.35">
      <c r="A13" s="70"/>
      <c r="B13" s="386" t="str">
        <f>IF(Intro!$G$20="English",O13,P13)</f>
        <v>Comment 1</v>
      </c>
      <c r="C13" s="387"/>
      <c r="D13" s="390"/>
      <c r="E13" s="392"/>
      <c r="F13" s="392"/>
      <c r="G13" s="392"/>
      <c r="H13" s="392"/>
      <c r="I13" s="392"/>
      <c r="J13" s="392"/>
      <c r="K13" s="392"/>
      <c r="L13" s="393"/>
      <c r="O13" s="32" t="s">
        <v>93</v>
      </c>
      <c r="P13" s="3" t="s">
        <v>94</v>
      </c>
    </row>
    <row r="14" spans="1:16" x14ac:dyDescent="0.35">
      <c r="A14" s="70"/>
      <c r="B14" s="386"/>
      <c r="C14" s="387"/>
      <c r="D14" s="390"/>
      <c r="E14" s="392"/>
      <c r="F14" s="392"/>
      <c r="G14" s="392"/>
      <c r="H14" s="392"/>
      <c r="I14" s="392"/>
      <c r="J14" s="392"/>
      <c r="K14" s="392"/>
      <c r="L14" s="393"/>
      <c r="O14" s="32"/>
    </row>
    <row r="15" spans="1:16" x14ac:dyDescent="0.35">
      <c r="A15" s="70"/>
      <c r="B15" s="386"/>
      <c r="C15" s="387"/>
      <c r="D15" s="390"/>
      <c r="E15" s="392"/>
      <c r="F15" s="392"/>
      <c r="G15" s="392"/>
      <c r="H15" s="392"/>
      <c r="I15" s="392"/>
      <c r="J15" s="392"/>
      <c r="K15" s="392"/>
      <c r="L15" s="393"/>
      <c r="O15" s="32"/>
    </row>
    <row r="16" spans="1:16" x14ac:dyDescent="0.35">
      <c r="A16" s="70"/>
      <c r="B16" s="386"/>
      <c r="C16" s="387"/>
      <c r="D16" s="390"/>
      <c r="E16" s="392"/>
      <c r="F16" s="392"/>
      <c r="G16" s="392"/>
      <c r="H16" s="392"/>
      <c r="I16" s="392"/>
      <c r="J16" s="392"/>
      <c r="K16" s="392"/>
      <c r="L16" s="393"/>
      <c r="O16" s="32"/>
    </row>
    <row r="17" spans="1:16" x14ac:dyDescent="0.35">
      <c r="A17" s="70"/>
      <c r="B17" s="386"/>
      <c r="C17" s="387"/>
      <c r="D17" s="390"/>
      <c r="E17" s="392"/>
      <c r="F17" s="392"/>
      <c r="G17" s="392"/>
      <c r="H17" s="392"/>
      <c r="I17" s="392"/>
      <c r="J17" s="392"/>
      <c r="K17" s="392"/>
      <c r="L17" s="393"/>
      <c r="O17" s="32"/>
    </row>
    <row r="18" spans="1:16" x14ac:dyDescent="0.35">
      <c r="A18" s="70"/>
      <c r="B18" s="386"/>
      <c r="C18" s="387"/>
      <c r="D18" s="390"/>
      <c r="E18" s="392"/>
      <c r="F18" s="392"/>
      <c r="G18" s="392"/>
      <c r="H18" s="392"/>
      <c r="I18" s="392"/>
      <c r="J18" s="392"/>
      <c r="K18" s="392"/>
      <c r="L18" s="393"/>
      <c r="O18" s="32"/>
    </row>
    <row r="19" spans="1:16" x14ac:dyDescent="0.35">
      <c r="A19" s="70"/>
      <c r="B19" s="386"/>
      <c r="C19" s="387"/>
      <c r="D19" s="390"/>
      <c r="E19" s="392"/>
      <c r="F19" s="392"/>
      <c r="G19" s="392"/>
      <c r="H19" s="392"/>
      <c r="I19" s="392"/>
      <c r="J19" s="392"/>
      <c r="K19" s="392"/>
      <c r="L19" s="393"/>
      <c r="O19" s="32"/>
    </row>
    <row r="20" spans="1:16" x14ac:dyDescent="0.35">
      <c r="A20" s="70"/>
      <c r="B20" s="386"/>
      <c r="C20" s="387"/>
      <c r="D20" s="390"/>
      <c r="E20" s="392"/>
      <c r="F20" s="392"/>
      <c r="G20" s="392"/>
      <c r="H20" s="392"/>
      <c r="I20" s="392"/>
      <c r="J20" s="392"/>
      <c r="K20" s="392"/>
      <c r="L20" s="393"/>
      <c r="O20" s="32"/>
    </row>
    <row r="21" spans="1:16" x14ac:dyDescent="0.35">
      <c r="A21" s="70"/>
      <c r="B21" s="386"/>
      <c r="C21" s="387"/>
      <c r="D21" s="390"/>
      <c r="E21" s="392"/>
      <c r="F21" s="392"/>
      <c r="G21" s="392"/>
      <c r="H21" s="392"/>
      <c r="I21" s="392"/>
      <c r="J21" s="392"/>
      <c r="K21" s="392"/>
      <c r="L21" s="393"/>
      <c r="O21" s="32"/>
    </row>
    <row r="22" spans="1:16" x14ac:dyDescent="0.35">
      <c r="A22" s="70"/>
      <c r="B22" s="386"/>
      <c r="C22" s="387"/>
      <c r="D22" s="390"/>
      <c r="E22" s="392"/>
      <c r="F22" s="392"/>
      <c r="G22" s="392"/>
      <c r="H22" s="392"/>
      <c r="I22" s="392"/>
      <c r="J22" s="392"/>
      <c r="K22" s="392"/>
      <c r="L22" s="393"/>
      <c r="O22" s="32"/>
    </row>
    <row r="23" spans="1:16" x14ac:dyDescent="0.35">
      <c r="A23" s="70"/>
      <c r="B23" s="386" t="str">
        <f>IF(Intro!$G$20="English",O23,P23)</f>
        <v>Comment 2</v>
      </c>
      <c r="C23" s="387"/>
      <c r="D23" s="390"/>
      <c r="E23" s="392"/>
      <c r="F23" s="392"/>
      <c r="G23" s="392"/>
      <c r="H23" s="392"/>
      <c r="I23" s="392"/>
      <c r="J23" s="392"/>
      <c r="K23" s="392"/>
      <c r="L23" s="393"/>
      <c r="O23" s="32" t="s">
        <v>95</v>
      </c>
      <c r="P23" s="3" t="s">
        <v>96</v>
      </c>
    </row>
    <row r="24" spans="1:16" x14ac:dyDescent="0.35">
      <c r="A24" s="70"/>
      <c r="B24" s="386"/>
      <c r="C24" s="387"/>
      <c r="D24" s="390"/>
      <c r="E24" s="392"/>
      <c r="F24" s="392"/>
      <c r="G24" s="392"/>
      <c r="H24" s="392"/>
      <c r="I24" s="392"/>
      <c r="J24" s="392"/>
      <c r="K24" s="392"/>
      <c r="L24" s="393"/>
    </row>
    <row r="25" spans="1:16" x14ac:dyDescent="0.35">
      <c r="A25" s="70"/>
      <c r="B25" s="386"/>
      <c r="C25" s="387"/>
      <c r="D25" s="390"/>
      <c r="E25" s="392"/>
      <c r="F25" s="392"/>
      <c r="G25" s="392"/>
      <c r="H25" s="392"/>
      <c r="I25" s="392"/>
      <c r="J25" s="392"/>
      <c r="K25" s="392"/>
      <c r="L25" s="393"/>
    </row>
    <row r="26" spans="1:16" x14ac:dyDescent="0.35">
      <c r="A26" s="70"/>
      <c r="B26" s="386"/>
      <c r="C26" s="387"/>
      <c r="D26" s="390"/>
      <c r="E26" s="392"/>
      <c r="F26" s="392"/>
      <c r="G26" s="392"/>
      <c r="H26" s="392"/>
      <c r="I26" s="392"/>
      <c r="J26" s="392"/>
      <c r="K26" s="392"/>
      <c r="L26" s="393"/>
      <c r="O26" s="32"/>
    </row>
    <row r="27" spans="1:16" x14ac:dyDescent="0.35">
      <c r="A27" s="70"/>
      <c r="B27" s="386"/>
      <c r="C27" s="387"/>
      <c r="D27" s="390"/>
      <c r="E27" s="392"/>
      <c r="F27" s="392"/>
      <c r="G27" s="392"/>
      <c r="H27" s="392"/>
      <c r="I27" s="392"/>
      <c r="J27" s="392"/>
      <c r="K27" s="392"/>
      <c r="L27" s="393"/>
      <c r="O27" s="32"/>
    </row>
    <row r="28" spans="1:16" x14ac:dyDescent="0.35">
      <c r="A28" s="70"/>
      <c r="B28" s="386"/>
      <c r="C28" s="387"/>
      <c r="D28" s="390"/>
      <c r="E28" s="392"/>
      <c r="F28" s="392"/>
      <c r="G28" s="392"/>
      <c r="H28" s="392"/>
      <c r="I28" s="392"/>
      <c r="J28" s="392"/>
      <c r="K28" s="392"/>
      <c r="L28" s="393"/>
    </row>
    <row r="29" spans="1:16" x14ac:dyDescent="0.35">
      <c r="A29" s="70"/>
      <c r="B29" s="386"/>
      <c r="C29" s="387"/>
      <c r="D29" s="390"/>
      <c r="E29" s="392"/>
      <c r="F29" s="392"/>
      <c r="G29" s="392"/>
      <c r="H29" s="392"/>
      <c r="I29" s="392"/>
      <c r="J29" s="392"/>
      <c r="K29" s="392"/>
      <c r="L29" s="393"/>
      <c r="O29" s="32"/>
    </row>
    <row r="30" spans="1:16" x14ac:dyDescent="0.35">
      <c r="A30" s="70"/>
      <c r="B30" s="386"/>
      <c r="C30" s="387"/>
      <c r="D30" s="390"/>
      <c r="E30" s="392"/>
      <c r="F30" s="392"/>
      <c r="G30" s="392"/>
      <c r="H30" s="392"/>
      <c r="I30" s="392"/>
      <c r="J30" s="392"/>
      <c r="K30" s="392"/>
      <c r="L30" s="393"/>
      <c r="O30" s="32"/>
    </row>
    <row r="31" spans="1:16" x14ac:dyDescent="0.35">
      <c r="A31" s="70"/>
      <c r="B31" s="386"/>
      <c r="C31" s="387"/>
      <c r="D31" s="390"/>
      <c r="E31" s="392"/>
      <c r="F31" s="392"/>
      <c r="G31" s="392"/>
      <c r="H31" s="392"/>
      <c r="I31" s="392"/>
      <c r="J31" s="392"/>
      <c r="K31" s="392"/>
      <c r="L31" s="393"/>
      <c r="O31" s="32"/>
    </row>
    <row r="32" spans="1:16" x14ac:dyDescent="0.35">
      <c r="A32" s="70"/>
      <c r="B32" s="386"/>
      <c r="C32" s="387"/>
      <c r="D32" s="390"/>
      <c r="E32" s="392"/>
      <c r="F32" s="392"/>
      <c r="G32" s="392"/>
      <c r="H32" s="392"/>
      <c r="I32" s="392"/>
      <c r="J32" s="392"/>
      <c r="K32" s="392"/>
      <c r="L32" s="393"/>
      <c r="O32" s="32"/>
    </row>
    <row r="33" spans="1:16" x14ac:dyDescent="0.35">
      <c r="A33" s="70"/>
      <c r="B33" s="386" t="str">
        <f>IF(Intro!$G$20="English",O33,P33)</f>
        <v>Comment 3</v>
      </c>
      <c r="C33" s="387"/>
      <c r="D33" s="390"/>
      <c r="E33" s="392"/>
      <c r="F33" s="392"/>
      <c r="G33" s="392"/>
      <c r="H33" s="392"/>
      <c r="I33" s="392"/>
      <c r="J33" s="392"/>
      <c r="K33" s="392"/>
      <c r="L33" s="393"/>
      <c r="O33" s="32" t="s">
        <v>97</v>
      </c>
      <c r="P33" s="3" t="s">
        <v>98</v>
      </c>
    </row>
    <row r="34" spans="1:16" x14ac:dyDescent="0.35">
      <c r="A34" s="70"/>
      <c r="B34" s="386"/>
      <c r="C34" s="387"/>
      <c r="D34" s="390"/>
      <c r="E34" s="392"/>
      <c r="F34" s="392"/>
      <c r="G34" s="392"/>
      <c r="H34" s="392"/>
      <c r="I34" s="392"/>
      <c r="J34" s="392"/>
      <c r="K34" s="392"/>
      <c r="L34" s="393"/>
    </row>
    <row r="35" spans="1:16" x14ac:dyDescent="0.35">
      <c r="A35" s="70"/>
      <c r="B35" s="386"/>
      <c r="C35" s="387"/>
      <c r="D35" s="390"/>
      <c r="E35" s="392"/>
      <c r="F35" s="392"/>
      <c r="G35" s="392"/>
      <c r="H35" s="392"/>
      <c r="I35" s="392"/>
      <c r="J35" s="392"/>
      <c r="K35" s="392"/>
      <c r="L35" s="393"/>
    </row>
    <row r="36" spans="1:16" x14ac:dyDescent="0.35">
      <c r="A36" s="70"/>
      <c r="B36" s="386"/>
      <c r="C36" s="387"/>
      <c r="D36" s="390"/>
      <c r="E36" s="392"/>
      <c r="F36" s="392"/>
      <c r="G36" s="392"/>
      <c r="H36" s="392"/>
      <c r="I36" s="392"/>
      <c r="J36" s="392"/>
      <c r="K36" s="392"/>
      <c r="L36" s="393"/>
      <c r="O36" s="32"/>
    </row>
    <row r="37" spans="1:16" x14ac:dyDescent="0.35">
      <c r="A37" s="70"/>
      <c r="B37" s="386"/>
      <c r="C37" s="387"/>
      <c r="D37" s="390"/>
      <c r="E37" s="392"/>
      <c r="F37" s="392"/>
      <c r="G37" s="392"/>
      <c r="H37" s="392"/>
      <c r="I37" s="392"/>
      <c r="J37" s="392"/>
      <c r="K37" s="392"/>
      <c r="L37" s="393"/>
      <c r="O37" s="32"/>
    </row>
    <row r="38" spans="1:16" x14ac:dyDescent="0.35">
      <c r="A38" s="70"/>
      <c r="B38" s="386"/>
      <c r="C38" s="387"/>
      <c r="D38" s="390"/>
      <c r="E38" s="392"/>
      <c r="F38" s="392"/>
      <c r="G38" s="392"/>
      <c r="H38" s="392"/>
      <c r="I38" s="392"/>
      <c r="J38" s="392"/>
      <c r="K38" s="392"/>
      <c r="L38" s="393"/>
      <c r="O38" s="32"/>
    </row>
    <row r="39" spans="1:16" x14ac:dyDescent="0.35">
      <c r="A39" s="70"/>
      <c r="B39" s="386"/>
      <c r="C39" s="387"/>
      <c r="D39" s="390"/>
      <c r="E39" s="392"/>
      <c r="F39" s="392"/>
      <c r="G39" s="392"/>
      <c r="H39" s="392"/>
      <c r="I39" s="392"/>
      <c r="J39" s="392"/>
      <c r="K39" s="392"/>
      <c r="L39" s="393"/>
      <c r="O39" s="32"/>
    </row>
    <row r="40" spans="1:16" x14ac:dyDescent="0.35">
      <c r="A40" s="70"/>
      <c r="B40" s="386"/>
      <c r="C40" s="387"/>
      <c r="D40" s="390"/>
      <c r="E40" s="392"/>
      <c r="F40" s="392"/>
      <c r="G40" s="392"/>
      <c r="H40" s="392"/>
      <c r="I40" s="392"/>
      <c r="J40" s="392"/>
      <c r="K40" s="392"/>
      <c r="L40" s="393"/>
      <c r="O40" s="32"/>
    </row>
    <row r="41" spans="1:16" x14ac:dyDescent="0.35">
      <c r="A41" s="70"/>
      <c r="B41" s="386"/>
      <c r="C41" s="387"/>
      <c r="D41" s="390"/>
      <c r="E41" s="392"/>
      <c r="F41" s="392"/>
      <c r="G41" s="392"/>
      <c r="H41" s="392"/>
      <c r="I41" s="392"/>
      <c r="J41" s="392"/>
      <c r="K41" s="392"/>
      <c r="L41" s="393"/>
      <c r="O41" s="32"/>
    </row>
    <row r="42" spans="1:16" x14ac:dyDescent="0.35">
      <c r="A42" s="70"/>
      <c r="B42" s="386"/>
      <c r="C42" s="387"/>
      <c r="D42" s="390"/>
      <c r="E42" s="392"/>
      <c r="F42" s="392"/>
      <c r="G42" s="392"/>
      <c r="H42" s="392"/>
      <c r="I42" s="392"/>
      <c r="J42" s="392"/>
      <c r="K42" s="392"/>
      <c r="L42" s="393"/>
      <c r="O42" s="32"/>
    </row>
    <row r="43" spans="1:16" x14ac:dyDescent="0.35">
      <c r="A43" s="70"/>
      <c r="B43" s="386" t="str">
        <f>IF(Intro!$G$20="English",O43,P43)</f>
        <v>Comment 4</v>
      </c>
      <c r="C43" s="387"/>
      <c r="D43" s="390"/>
      <c r="E43" s="392"/>
      <c r="F43" s="392"/>
      <c r="G43" s="392"/>
      <c r="H43" s="392"/>
      <c r="I43" s="392"/>
      <c r="J43" s="392"/>
      <c r="K43" s="392"/>
      <c r="L43" s="393"/>
      <c r="O43" s="32" t="s">
        <v>99</v>
      </c>
      <c r="P43" s="3" t="s">
        <v>100</v>
      </c>
    </row>
    <row r="44" spans="1:16" x14ac:dyDescent="0.35">
      <c r="A44" s="70"/>
      <c r="B44" s="386"/>
      <c r="C44" s="387"/>
      <c r="D44" s="390"/>
      <c r="E44" s="392"/>
      <c r="F44" s="392"/>
      <c r="G44" s="392"/>
      <c r="H44" s="392"/>
      <c r="I44" s="392"/>
      <c r="J44" s="392"/>
      <c r="K44" s="392"/>
      <c r="L44" s="393"/>
      <c r="O44" s="32"/>
    </row>
    <row r="45" spans="1:16" x14ac:dyDescent="0.35">
      <c r="A45" s="70"/>
      <c r="B45" s="386"/>
      <c r="C45" s="387"/>
      <c r="D45" s="390"/>
      <c r="E45" s="392"/>
      <c r="F45" s="392"/>
      <c r="G45" s="392"/>
      <c r="H45" s="392"/>
      <c r="I45" s="392"/>
      <c r="J45" s="392"/>
      <c r="K45" s="392"/>
      <c r="L45" s="393"/>
      <c r="O45" s="32"/>
    </row>
    <row r="46" spans="1:16" x14ac:dyDescent="0.35">
      <c r="A46" s="70"/>
      <c r="B46" s="386"/>
      <c r="C46" s="387"/>
      <c r="D46" s="390"/>
      <c r="E46" s="392"/>
      <c r="F46" s="392"/>
      <c r="G46" s="392"/>
      <c r="H46" s="392"/>
      <c r="I46" s="392"/>
      <c r="J46" s="392"/>
      <c r="K46" s="392"/>
      <c r="L46" s="393"/>
      <c r="O46" s="32"/>
    </row>
    <row r="47" spans="1:16" x14ac:dyDescent="0.35">
      <c r="A47" s="70"/>
      <c r="B47" s="386"/>
      <c r="C47" s="387"/>
      <c r="D47" s="390"/>
      <c r="E47" s="392"/>
      <c r="F47" s="392"/>
      <c r="G47" s="392"/>
      <c r="H47" s="392"/>
      <c r="I47" s="392"/>
      <c r="J47" s="392"/>
      <c r="K47" s="392"/>
      <c r="L47" s="393"/>
      <c r="O47" s="32"/>
    </row>
    <row r="48" spans="1:16" x14ac:dyDescent="0.35">
      <c r="A48" s="70"/>
      <c r="B48" s="386"/>
      <c r="C48" s="387"/>
      <c r="D48" s="390"/>
      <c r="E48" s="392"/>
      <c r="F48" s="392"/>
      <c r="G48" s="392"/>
      <c r="H48" s="392"/>
      <c r="I48" s="392"/>
      <c r="J48" s="392"/>
      <c r="K48" s="392"/>
      <c r="L48" s="393"/>
      <c r="O48" s="32"/>
    </row>
    <row r="49" spans="1:16" x14ac:dyDescent="0.35">
      <c r="A49" s="70"/>
      <c r="B49" s="386"/>
      <c r="C49" s="387"/>
      <c r="D49" s="390"/>
      <c r="E49" s="392"/>
      <c r="F49" s="392"/>
      <c r="G49" s="392"/>
      <c r="H49" s="392"/>
      <c r="I49" s="392"/>
      <c r="J49" s="392"/>
      <c r="K49" s="392"/>
      <c r="L49" s="393"/>
      <c r="O49" s="32"/>
    </row>
    <row r="50" spans="1:16" x14ac:dyDescent="0.35">
      <c r="A50" s="70"/>
      <c r="B50" s="386"/>
      <c r="C50" s="387"/>
      <c r="D50" s="390"/>
      <c r="E50" s="392"/>
      <c r="F50" s="392"/>
      <c r="G50" s="392"/>
      <c r="H50" s="392"/>
      <c r="I50" s="392"/>
      <c r="J50" s="392"/>
      <c r="K50" s="392"/>
      <c r="L50" s="393"/>
      <c r="O50" s="32"/>
    </row>
    <row r="51" spans="1:16" x14ac:dyDescent="0.35">
      <c r="A51" s="70"/>
      <c r="B51" s="386"/>
      <c r="C51" s="387"/>
      <c r="D51" s="390"/>
      <c r="E51" s="392"/>
      <c r="F51" s="392"/>
      <c r="G51" s="392"/>
      <c r="H51" s="392"/>
      <c r="I51" s="392"/>
      <c r="J51" s="392"/>
      <c r="K51" s="392"/>
      <c r="L51" s="393"/>
      <c r="O51" s="32"/>
    </row>
    <row r="52" spans="1:16" x14ac:dyDescent="0.35">
      <c r="A52" s="70"/>
      <c r="B52" s="386"/>
      <c r="C52" s="387"/>
      <c r="D52" s="390"/>
      <c r="E52" s="392"/>
      <c r="F52" s="392"/>
      <c r="G52" s="392"/>
      <c r="H52" s="392"/>
      <c r="I52" s="392"/>
      <c r="J52" s="392"/>
      <c r="K52" s="392"/>
      <c r="L52" s="393"/>
      <c r="O52" s="32"/>
    </row>
    <row r="53" spans="1:16" x14ac:dyDescent="0.35">
      <c r="A53" s="70"/>
      <c r="B53" s="386" t="str">
        <f>IF(Intro!$G$20="English",O53,P53)</f>
        <v>Comment 5</v>
      </c>
      <c r="C53" s="387"/>
      <c r="D53" s="390"/>
      <c r="E53" s="392"/>
      <c r="F53" s="392"/>
      <c r="G53" s="392"/>
      <c r="H53" s="392"/>
      <c r="I53" s="392"/>
      <c r="J53" s="392"/>
      <c r="K53" s="392"/>
      <c r="L53" s="393"/>
      <c r="O53" s="32" t="s">
        <v>101</v>
      </c>
      <c r="P53" s="3" t="s">
        <v>102</v>
      </c>
    </row>
    <row r="54" spans="1:16" x14ac:dyDescent="0.35">
      <c r="A54" s="70"/>
      <c r="B54" s="386"/>
      <c r="C54" s="387"/>
      <c r="D54" s="390"/>
      <c r="E54" s="392"/>
      <c r="F54" s="392"/>
      <c r="G54" s="392"/>
      <c r="H54" s="392"/>
      <c r="I54" s="392"/>
      <c r="J54" s="392"/>
      <c r="K54" s="392"/>
      <c r="L54" s="393"/>
      <c r="O54" s="32"/>
    </row>
    <row r="55" spans="1:16" x14ac:dyDescent="0.35">
      <c r="A55" s="70"/>
      <c r="B55" s="386"/>
      <c r="C55" s="387"/>
      <c r="D55" s="390"/>
      <c r="E55" s="392"/>
      <c r="F55" s="392"/>
      <c r="G55" s="392"/>
      <c r="H55" s="392"/>
      <c r="I55" s="392"/>
      <c r="J55" s="392"/>
      <c r="K55" s="392"/>
      <c r="L55" s="393"/>
      <c r="O55" s="32"/>
    </row>
    <row r="56" spans="1:16" x14ac:dyDescent="0.35">
      <c r="A56" s="70"/>
      <c r="B56" s="386"/>
      <c r="C56" s="387"/>
      <c r="D56" s="390"/>
      <c r="E56" s="392"/>
      <c r="F56" s="392"/>
      <c r="G56" s="392"/>
      <c r="H56" s="392"/>
      <c r="I56" s="392"/>
      <c r="J56" s="392"/>
      <c r="K56" s="392"/>
      <c r="L56" s="393"/>
      <c r="O56" s="32"/>
    </row>
    <row r="57" spans="1:16" x14ac:dyDescent="0.35">
      <c r="A57" s="70"/>
      <c r="B57" s="386"/>
      <c r="C57" s="387"/>
      <c r="D57" s="390"/>
      <c r="E57" s="392"/>
      <c r="F57" s="392"/>
      <c r="G57" s="392"/>
      <c r="H57" s="392"/>
      <c r="I57" s="392"/>
      <c r="J57" s="392"/>
      <c r="K57" s="392"/>
      <c r="L57" s="393"/>
      <c r="O57" s="32"/>
    </row>
    <row r="58" spans="1:16" x14ac:dyDescent="0.35">
      <c r="A58" s="70"/>
      <c r="B58" s="386"/>
      <c r="C58" s="387"/>
      <c r="D58" s="390"/>
      <c r="E58" s="392"/>
      <c r="F58" s="392"/>
      <c r="G58" s="392"/>
      <c r="H58" s="392"/>
      <c r="I58" s="392"/>
      <c r="J58" s="392"/>
      <c r="K58" s="392"/>
      <c r="L58" s="393"/>
      <c r="O58" s="32"/>
    </row>
    <row r="59" spans="1:16" x14ac:dyDescent="0.35">
      <c r="A59" s="70"/>
      <c r="B59" s="386"/>
      <c r="C59" s="387"/>
      <c r="D59" s="390"/>
      <c r="E59" s="392"/>
      <c r="F59" s="392"/>
      <c r="G59" s="392"/>
      <c r="H59" s="392"/>
      <c r="I59" s="392"/>
      <c r="J59" s="392"/>
      <c r="K59" s="392"/>
      <c r="L59" s="393"/>
      <c r="O59" s="32"/>
    </row>
    <row r="60" spans="1:16" x14ac:dyDescent="0.35">
      <c r="A60" s="70"/>
      <c r="B60" s="386"/>
      <c r="C60" s="387"/>
      <c r="D60" s="390"/>
      <c r="E60" s="392"/>
      <c r="F60" s="392"/>
      <c r="G60" s="392"/>
      <c r="H60" s="392"/>
      <c r="I60" s="392"/>
      <c r="J60" s="392"/>
      <c r="K60" s="392"/>
      <c r="L60" s="393"/>
      <c r="O60" s="32"/>
    </row>
    <row r="61" spans="1:16" x14ac:dyDescent="0.35">
      <c r="A61" s="70"/>
      <c r="B61" s="386"/>
      <c r="C61" s="387"/>
      <c r="D61" s="390"/>
      <c r="E61" s="392"/>
      <c r="F61" s="392"/>
      <c r="G61" s="392"/>
      <c r="H61" s="392"/>
      <c r="I61" s="392"/>
      <c r="J61" s="392"/>
      <c r="K61" s="392"/>
      <c r="L61" s="393"/>
      <c r="O61" s="32"/>
    </row>
    <row r="62" spans="1:16" x14ac:dyDescent="0.35">
      <c r="A62" s="70"/>
      <c r="B62" s="388"/>
      <c r="C62" s="389"/>
      <c r="D62" s="391"/>
      <c r="E62" s="394"/>
      <c r="F62" s="394"/>
      <c r="G62" s="394"/>
      <c r="H62" s="394"/>
      <c r="I62" s="394"/>
      <c r="J62" s="394"/>
      <c r="K62" s="394"/>
      <c r="L62" s="395"/>
      <c r="O62" s="32"/>
    </row>
    <row r="63" spans="1:16" s="41" customFormat="1" x14ac:dyDescent="0.35">
      <c r="A63" s="70"/>
      <c r="B63" s="24"/>
      <c r="N63" s="40"/>
    </row>
  </sheetData>
  <sheetProtection algorithmName="SHA-512" hashValue="7rUwYi5ymDZBTHJcLe0yAH/Cml0BXCzUKujE0BK7qPYqu6ac4RdGPAddn90ozbfozM3Ga0u+E7tqk1EkpEJ8fw==" saltValue="MAr/5G2CTZcpiwOW9XvQ2w==" spinCount="100000" sheet="1" objects="1" scenarios="1" selectLockedCells="1"/>
  <mergeCells count="21">
    <mergeCell ref="B13:C22"/>
    <mergeCell ref="D13:D22"/>
    <mergeCell ref="E13:L22"/>
    <mergeCell ref="B23:C32"/>
    <mergeCell ref="D23:D32"/>
    <mergeCell ref="E23:L32"/>
    <mergeCell ref="B4:L4"/>
    <mergeCell ref="B6:L6"/>
    <mergeCell ref="B10:L10"/>
    <mergeCell ref="E12:L12"/>
    <mergeCell ref="B5:L5"/>
    <mergeCell ref="B8:L8"/>
    <mergeCell ref="B53:C62"/>
    <mergeCell ref="D53:D62"/>
    <mergeCell ref="E53:L62"/>
    <mergeCell ref="B33:C42"/>
    <mergeCell ref="D33:D42"/>
    <mergeCell ref="E33:L42"/>
    <mergeCell ref="B43:C52"/>
    <mergeCell ref="D43:D52"/>
    <mergeCell ref="E43: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920BEF9-7385-4C7D-B014-38166ACC57A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430B1-4461-4028-B285-EFFEB0CD3504}">
  <sheetPr>
    <tabColor rgb="FF92D050"/>
    <pageSetUpPr fitToPage="1"/>
  </sheetPr>
  <dimension ref="A1:P123"/>
  <sheetViews>
    <sheetView showGridLines="0" zoomScaleNormal="100" zoomScaleSheetLayoutView="115" workbookViewId="0"/>
  </sheetViews>
  <sheetFormatPr defaultColWidth="9.453125" defaultRowHeight="14" x14ac:dyDescent="0.35"/>
  <cols>
    <col min="1" max="1" width="1.54296875" style="21" customWidth="1"/>
    <col min="2" max="12" width="14.54296875" style="1" customWidth="1"/>
    <col min="13" max="13" width="6.453125" style="3" customWidth="1"/>
    <col min="14" max="14" width="7.81640625" style="3" customWidth="1"/>
    <col min="15" max="16" width="20.453125" style="3" hidden="1" customWidth="1"/>
    <col min="17" max="17" width="7.81640625" style="3" customWidth="1"/>
    <col min="18" max="16384" width="9.453125" style="3"/>
  </cols>
  <sheetData>
    <row r="1" spans="1:16" x14ac:dyDescent="0.35">
      <c r="O1" s="3" t="s">
        <v>276</v>
      </c>
      <c r="P1" s="3" t="s">
        <v>276</v>
      </c>
    </row>
    <row r="2" spans="1:16" x14ac:dyDescent="0.35">
      <c r="B2" s="23" t="str">
        <f>IF(Intro!$G$20="English",O3,P3)</f>
        <v>PROTECTED</v>
      </c>
      <c r="C2" s="23"/>
      <c r="D2" s="23"/>
      <c r="O2" s="22" t="s">
        <v>61</v>
      </c>
      <c r="P2" s="22" t="s">
        <v>73</v>
      </c>
    </row>
    <row r="3" spans="1:16" x14ac:dyDescent="0.35">
      <c r="B3" s="5"/>
      <c r="C3" s="5"/>
      <c r="D3" s="5"/>
      <c r="O3" s="95" t="s">
        <v>235</v>
      </c>
      <c r="P3" s="95" t="s">
        <v>236</v>
      </c>
    </row>
    <row r="4" spans="1:16" s="8" customFormat="1" x14ac:dyDescent="0.35">
      <c r="A4" s="24"/>
      <c r="B4" s="417" t="str">
        <f>Info!B4</f>
        <v>FOREIGN PRODUCERS' QUESTIONNAIRE</v>
      </c>
      <c r="C4" s="417"/>
      <c r="D4" s="417"/>
      <c r="E4" s="417"/>
      <c r="F4" s="417"/>
      <c r="G4" s="417"/>
      <c r="H4" s="417"/>
      <c r="I4" s="417"/>
      <c r="J4" s="417"/>
      <c r="K4" s="417"/>
      <c r="L4" s="417"/>
      <c r="M4" s="6"/>
      <c r="N4" s="6"/>
      <c r="O4" s="9"/>
      <c r="P4" s="9"/>
    </row>
    <row r="5" spans="1:16" s="8" customFormat="1" x14ac:dyDescent="0.35">
      <c r="A5" s="24"/>
      <c r="B5" s="417" t="str">
        <f>Info!B5</f>
        <v>GC-2026-001</v>
      </c>
      <c r="C5" s="417"/>
      <c r="D5" s="417"/>
      <c r="E5" s="417"/>
      <c r="F5" s="417"/>
      <c r="G5" s="417"/>
      <c r="H5" s="417"/>
      <c r="I5" s="417"/>
      <c r="J5" s="417"/>
      <c r="K5" s="417"/>
      <c r="L5" s="417"/>
      <c r="M5" s="6"/>
      <c r="N5" s="6"/>
      <c r="O5" s="9"/>
      <c r="P5" s="9"/>
    </row>
    <row r="6" spans="1:16" s="9" customFormat="1" x14ac:dyDescent="0.35">
      <c r="A6" s="24"/>
      <c r="B6" s="417" t="str">
        <f>Info!B6</f>
        <v>WOOD GOODS - SOLID AND ENGINEERED WOOD CABINETS AND VANITIES</v>
      </c>
      <c r="C6" s="417"/>
      <c r="D6" s="417"/>
      <c r="E6" s="417"/>
      <c r="F6" s="417"/>
      <c r="G6" s="417"/>
      <c r="H6" s="417"/>
      <c r="I6" s="417"/>
      <c r="J6" s="417"/>
      <c r="K6" s="417"/>
      <c r="L6" s="417"/>
      <c r="O6" s="25"/>
      <c r="P6" s="25"/>
    </row>
    <row r="7" spans="1:16" s="9" customFormat="1" x14ac:dyDescent="0.35">
      <c r="A7" s="24"/>
      <c r="B7" s="44"/>
      <c r="C7" s="44"/>
      <c r="D7" s="44"/>
      <c r="E7" s="44"/>
      <c r="F7" s="44"/>
      <c r="G7" s="44"/>
      <c r="H7" s="44"/>
      <c r="I7" s="44"/>
      <c r="J7" s="44"/>
      <c r="K7" s="44"/>
      <c r="L7" s="44"/>
      <c r="O7" s="37"/>
    </row>
    <row r="8" spans="1:16" s="9" customFormat="1" x14ac:dyDescent="0.35">
      <c r="A8" s="24"/>
      <c r="B8" s="402" t="str">
        <f>Public!B8</f>
        <v>The following questions refer to the goods as defined in the product description on the Intro tab.</v>
      </c>
      <c r="C8" s="402"/>
      <c r="D8" s="402"/>
      <c r="E8" s="402"/>
      <c r="F8" s="402"/>
      <c r="G8" s="402"/>
      <c r="H8" s="402"/>
      <c r="I8" s="402"/>
      <c r="J8" s="402"/>
      <c r="K8" s="402"/>
      <c r="L8" s="402"/>
      <c r="O8" s="25"/>
      <c r="P8" s="25"/>
    </row>
    <row r="9" spans="1:16" s="9" customFormat="1" x14ac:dyDescent="0.35">
      <c r="A9" s="24"/>
      <c r="B9" s="402" t="str">
        <f>Public!B9</f>
        <v xml:space="preserve">Product information and a glossary of terms can be found in the Info tab.
</v>
      </c>
      <c r="C9" s="402"/>
      <c r="D9" s="402"/>
      <c r="E9" s="402"/>
      <c r="F9" s="402"/>
      <c r="G9" s="402"/>
      <c r="H9" s="402"/>
      <c r="I9" s="402"/>
      <c r="J9" s="402"/>
      <c r="K9" s="402"/>
      <c r="L9" s="402"/>
      <c r="O9" s="25"/>
    </row>
    <row r="10" spans="1:16" s="9" customFormat="1" x14ac:dyDescent="0.35">
      <c r="A10" s="24"/>
      <c r="B10" s="402" t="str">
        <f>IF(Intro!$G$20="English",O10,P10)</f>
        <v xml:space="preserve">Use the AddPro tab if more space is needed.
</v>
      </c>
      <c r="C10" s="402"/>
      <c r="D10" s="402"/>
      <c r="E10" s="402"/>
      <c r="F10" s="402"/>
      <c r="G10" s="402"/>
      <c r="H10" s="402"/>
      <c r="I10" s="402"/>
      <c r="J10" s="402"/>
      <c r="K10" s="402"/>
      <c r="L10" s="402"/>
      <c r="O10" s="25" t="s">
        <v>103</v>
      </c>
      <c r="P10" s="25" t="str">
        <f>"Utilisez l'onglet AddPro si vous avez besoin de plus d'espace."&amp;CHAR(10)</f>
        <v xml:space="preserve">Utilisez l'onglet AddPro si vous avez besoin de plus d'espace.
</v>
      </c>
    </row>
    <row r="11" spans="1:16" s="9" customFormat="1" x14ac:dyDescent="0.35">
      <c r="A11" s="24"/>
      <c r="B11" s="402" t="str">
        <f>IF(Intro!$G$20="English",O11,P11)</f>
        <v>• Certain information is to be reported separately for full units and subassemblies.</v>
      </c>
      <c r="C11" s="402"/>
      <c r="D11" s="402"/>
      <c r="E11" s="402"/>
      <c r="F11" s="402"/>
      <c r="G11" s="402"/>
      <c r="H11" s="402"/>
      <c r="I11" s="402"/>
      <c r="J11" s="402"/>
      <c r="K11" s="402"/>
      <c r="L11" s="402"/>
      <c r="O11" s="270" t="s">
        <v>379</v>
      </c>
      <c r="P11" s="270" t="s">
        <v>380</v>
      </c>
    </row>
    <row r="12" spans="1:16" s="9" customFormat="1" x14ac:dyDescent="0.35">
      <c r="A12" s="24"/>
      <c r="B12" s="274"/>
      <c r="C12" s="274"/>
      <c r="D12" s="274"/>
      <c r="E12" s="274"/>
      <c r="F12" s="274"/>
      <c r="G12" s="274"/>
      <c r="H12" s="274"/>
      <c r="I12" s="274"/>
      <c r="J12" s="274"/>
      <c r="K12" s="274"/>
      <c r="L12" s="274"/>
      <c r="O12" s="270"/>
      <c r="P12" s="270"/>
    </row>
    <row r="13" spans="1:16" s="9" customFormat="1" ht="38.25" customHeight="1" x14ac:dyDescent="0.35">
      <c r="A13" s="24"/>
      <c r="B13" s="401" t="str">
        <f>IF(Intro!$G$20="English",O13,P13)</f>
        <v>Full units include unassembled, assembled or ready to assemble wood cabinets and vanities, including “flat packs” and "complete knock down (CKD)" kits.</v>
      </c>
      <c r="C13" s="401"/>
      <c r="D13" s="401"/>
      <c r="E13" s="401"/>
      <c r="F13" s="401"/>
      <c r="G13" s="401"/>
      <c r="H13" s="401"/>
      <c r="I13" s="401"/>
      <c r="J13" s="401"/>
      <c r="K13" s="401"/>
      <c r="L13" s="401"/>
      <c r="O13" s="275" t="s">
        <v>385</v>
      </c>
      <c r="P13" s="275" t="s">
        <v>386</v>
      </c>
    </row>
    <row r="14" spans="1:16" s="9" customFormat="1" ht="16" x14ac:dyDescent="0.35">
      <c r="A14" s="24"/>
      <c r="B14" s="401" t="str">
        <f>IF(Intro!$G$20="English",O14,P14)</f>
        <v>Included subassemblies are listed in the product definition on the “Intro” tab.</v>
      </c>
      <c r="C14" s="401"/>
      <c r="D14" s="401"/>
      <c r="E14" s="401"/>
      <c r="F14" s="401"/>
      <c r="G14" s="401"/>
      <c r="H14" s="401"/>
      <c r="I14" s="401"/>
      <c r="J14" s="401"/>
      <c r="K14" s="401"/>
      <c r="L14" s="401"/>
      <c r="O14" s="275" t="s">
        <v>387</v>
      </c>
      <c r="P14" s="275" t="s">
        <v>388</v>
      </c>
    </row>
    <row r="15" spans="1:16" s="280" customFormat="1" ht="16" x14ac:dyDescent="0.35">
      <c r="A15" s="276"/>
      <c r="B15" s="277"/>
      <c r="C15" s="278"/>
      <c r="D15" s="278"/>
      <c r="E15" s="278"/>
      <c r="F15" s="278"/>
      <c r="G15" s="278"/>
      <c r="H15" s="278"/>
      <c r="I15" s="278"/>
      <c r="J15" s="278"/>
      <c r="K15" s="278"/>
      <c r="L15" s="279"/>
      <c r="O15" s="281"/>
      <c r="P15" s="281"/>
    </row>
    <row r="16" spans="1:16" x14ac:dyDescent="0.35">
      <c r="B16" s="398" t="str">
        <f>IF(Intro!$G$20="English",O16,P16)</f>
        <v>PRODUCTION AND CAPACITY</v>
      </c>
      <c r="C16" s="399"/>
      <c r="D16" s="399"/>
      <c r="E16" s="399"/>
      <c r="F16" s="399"/>
      <c r="G16" s="399"/>
      <c r="H16" s="399"/>
      <c r="I16" s="399"/>
      <c r="J16" s="399"/>
      <c r="K16" s="399"/>
      <c r="L16" s="400"/>
      <c r="M16" s="39"/>
      <c r="O16" s="96" t="s">
        <v>237</v>
      </c>
      <c r="P16" s="96" t="s">
        <v>238</v>
      </c>
    </row>
    <row r="17" spans="1:16" x14ac:dyDescent="0.35">
      <c r="B17" s="359" t="s">
        <v>22</v>
      </c>
      <c r="C17" s="360"/>
      <c r="D17" s="360"/>
      <c r="E17" s="360"/>
      <c r="F17" s="360"/>
      <c r="G17" s="360"/>
      <c r="H17" s="360"/>
      <c r="I17" s="360"/>
      <c r="J17" s="360"/>
      <c r="K17" s="360"/>
      <c r="L17" s="361"/>
    </row>
    <row r="18" spans="1:16" x14ac:dyDescent="0.35">
      <c r="B18" s="28"/>
      <c r="C18" s="29"/>
      <c r="D18" s="29"/>
      <c r="E18" s="30"/>
      <c r="F18" s="30"/>
      <c r="G18" s="30"/>
      <c r="H18" s="30"/>
      <c r="I18" s="30"/>
      <c r="J18" s="30"/>
      <c r="K18" s="30"/>
      <c r="L18" s="31"/>
    </row>
    <row r="19" spans="1:16" x14ac:dyDescent="0.35">
      <c r="B19" s="330" t="str">
        <f>IF(Intro!$G$20="English",O19,P19)</f>
        <v>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v>
      </c>
      <c r="C19" s="331"/>
      <c r="D19" s="331"/>
      <c r="E19" s="331"/>
      <c r="F19" s="331"/>
      <c r="G19" s="331"/>
      <c r="H19" s="331"/>
      <c r="I19" s="331"/>
      <c r="J19" s="331"/>
      <c r="K19" s="331"/>
      <c r="L19" s="332"/>
      <c r="O19" s="32" t="s">
        <v>178</v>
      </c>
      <c r="P19" s="3" t="s">
        <v>260</v>
      </c>
    </row>
    <row r="20" spans="1:16" x14ac:dyDescent="0.35">
      <c r="B20" s="330"/>
      <c r="C20" s="331"/>
      <c r="D20" s="331"/>
      <c r="E20" s="331"/>
      <c r="F20" s="331"/>
      <c r="G20" s="331"/>
      <c r="H20" s="331"/>
      <c r="I20" s="331"/>
      <c r="J20" s="331"/>
      <c r="K20" s="331"/>
      <c r="L20" s="332"/>
      <c r="O20" s="32"/>
    </row>
    <row r="21" spans="1:16" x14ac:dyDescent="0.35">
      <c r="B21" s="330"/>
      <c r="C21" s="331"/>
      <c r="D21" s="331"/>
      <c r="E21" s="331"/>
      <c r="F21" s="331"/>
      <c r="G21" s="331"/>
      <c r="H21" s="331"/>
      <c r="I21" s="331"/>
      <c r="J21" s="331"/>
      <c r="K21" s="331"/>
      <c r="L21" s="332"/>
      <c r="O21" s="32"/>
    </row>
    <row r="22" spans="1:16" x14ac:dyDescent="0.35">
      <c r="B22" s="133"/>
      <c r="C22" s="134"/>
      <c r="D22" s="29"/>
      <c r="E22" s="30"/>
      <c r="F22" s="30"/>
      <c r="G22" s="30"/>
      <c r="H22" s="30"/>
      <c r="I22" s="30"/>
      <c r="J22" s="30"/>
      <c r="K22" s="30"/>
      <c r="L22" s="31"/>
      <c r="O22" s="32"/>
    </row>
    <row r="23" spans="1:16" x14ac:dyDescent="0.35">
      <c r="B23" s="403" t="str">
        <f>IF(Intro!$G$20="English",O23,P23)</f>
        <v>full units</v>
      </c>
      <c r="C23" s="404"/>
      <c r="F23" s="29"/>
      <c r="G23" s="414">
        <f>Variables!B6</f>
        <v>2023</v>
      </c>
      <c r="H23" s="414">
        <f>G23+1</f>
        <v>2024</v>
      </c>
      <c r="I23" s="414">
        <f>H23+1</f>
        <v>2025</v>
      </c>
      <c r="J23" s="416"/>
      <c r="K23" s="405"/>
      <c r="L23" s="163"/>
      <c r="O23" s="32" t="s">
        <v>351</v>
      </c>
      <c r="P23" s="3" t="s">
        <v>381</v>
      </c>
    </row>
    <row r="24" spans="1:16" x14ac:dyDescent="0.35">
      <c r="B24" s="133"/>
      <c r="C24" s="134"/>
      <c r="F24" s="29"/>
      <c r="G24" s="414"/>
      <c r="H24" s="414"/>
      <c r="I24" s="414"/>
      <c r="J24" s="416"/>
      <c r="K24" s="405"/>
      <c r="L24" s="163"/>
      <c r="O24" s="32"/>
    </row>
    <row r="25" spans="1:16" s="39" customFormat="1" x14ac:dyDescent="0.35">
      <c r="A25" s="62"/>
      <c r="B25" s="409" t="str">
        <f>IF(Intro!$G$20="English",O25,P25)</f>
        <v xml:space="preserve">Production </v>
      </c>
      <c r="C25" s="410"/>
      <c r="D25" s="410"/>
      <c r="E25" s="410"/>
      <c r="F25" s="104" t="str">
        <f>IF(Intro!$G$20="English",Variables!$B$23,Variables!$C$23)</f>
        <v>full units</v>
      </c>
      <c r="G25" s="123"/>
      <c r="H25" s="123"/>
      <c r="I25" s="123"/>
      <c r="J25" s="141"/>
      <c r="K25" s="142"/>
      <c r="L25" s="163"/>
      <c r="O25" s="3" t="s">
        <v>391</v>
      </c>
      <c r="P25" s="3" t="s">
        <v>391</v>
      </c>
    </row>
    <row r="26" spans="1:16" s="39" customFormat="1" ht="28.5" customHeight="1" x14ac:dyDescent="0.35">
      <c r="A26" s="62"/>
      <c r="B26" s="409" t="str">
        <f>IF(Intro!$G$20="English",O26,P26)</f>
        <v>Production of products produced using the same equipment other than the goods</v>
      </c>
      <c r="C26" s="410"/>
      <c r="D26" s="410"/>
      <c r="E26" s="410"/>
      <c r="F26" s="104" t="str">
        <f>F25</f>
        <v>full units</v>
      </c>
      <c r="G26" s="124"/>
      <c r="H26" s="125"/>
      <c r="I26" s="125"/>
      <c r="J26" s="161"/>
      <c r="K26" s="162"/>
      <c r="L26" s="163"/>
      <c r="O26" s="3" t="s">
        <v>197</v>
      </c>
      <c r="P26" s="3" t="s">
        <v>198</v>
      </c>
    </row>
    <row r="27" spans="1:16" s="53" customFormat="1" x14ac:dyDescent="0.35">
      <c r="A27" s="76"/>
      <c r="B27" s="411" t="str">
        <f>IF(Intro!$G$20="English",O27,P27)</f>
        <v>Total</v>
      </c>
      <c r="C27" s="412"/>
      <c r="D27" s="413"/>
      <c r="E27" s="413"/>
      <c r="F27" s="105" t="str">
        <f>F25</f>
        <v>full units</v>
      </c>
      <c r="G27" s="126">
        <f>SUM(G25,G26)</f>
        <v>0</v>
      </c>
      <c r="H27" s="126">
        <f>SUM(H25,H26)</f>
        <v>0</v>
      </c>
      <c r="I27" s="126">
        <f>SUM(I25,I26)</f>
        <v>0</v>
      </c>
      <c r="J27" s="141"/>
      <c r="K27" s="142"/>
      <c r="L27" s="163"/>
      <c r="O27" s="22" t="s">
        <v>104</v>
      </c>
      <c r="P27" s="22" t="s">
        <v>104</v>
      </c>
    </row>
    <row r="28" spans="1:16" s="39" customFormat="1" x14ac:dyDescent="0.35">
      <c r="A28" s="62"/>
      <c r="B28" s="409" t="str">
        <f>IF(Intro!$G$20="English",O28,P28)</f>
        <v>Practical plant capacity - full units</v>
      </c>
      <c r="C28" s="410"/>
      <c r="D28" s="413"/>
      <c r="E28" s="413"/>
      <c r="F28" s="104" t="str">
        <f>F25</f>
        <v>full units</v>
      </c>
      <c r="G28" s="123"/>
      <c r="H28" s="123"/>
      <c r="I28" s="123"/>
      <c r="J28" s="141"/>
      <c r="K28" s="142"/>
      <c r="L28" s="163"/>
      <c r="O28" s="3" t="s">
        <v>368</v>
      </c>
      <c r="P28" s="3" t="s">
        <v>405</v>
      </c>
    </row>
    <row r="29" spans="1:16" s="53" customFormat="1" x14ac:dyDescent="0.35">
      <c r="A29" s="76"/>
      <c r="B29" s="411" t="str">
        <f>IF(Intro!$G$20="English",O29,P29)</f>
        <v>Capacity utilization rate of the goods</v>
      </c>
      <c r="C29" s="412"/>
      <c r="D29" s="413"/>
      <c r="E29" s="413"/>
      <c r="F29" s="105" t="s">
        <v>90</v>
      </c>
      <c r="G29" s="126" t="str">
        <f>IF(G28=0,"-",G25/G28*100)</f>
        <v>-</v>
      </c>
      <c r="H29" s="126" t="str">
        <f>IF(H28=0,"-",H25/H28*100)</f>
        <v>-</v>
      </c>
      <c r="I29" s="126" t="str">
        <f>IF(I28=0,"-",I25/I28*100)</f>
        <v>-</v>
      </c>
      <c r="J29" s="141"/>
      <c r="K29" s="142"/>
      <c r="L29" s="163"/>
      <c r="O29" s="22" t="s">
        <v>105</v>
      </c>
      <c r="P29" s="22" t="s">
        <v>106</v>
      </c>
    </row>
    <row r="30" spans="1:16" s="53" customFormat="1" x14ac:dyDescent="0.35">
      <c r="A30" s="76"/>
      <c r="B30" s="411" t="str">
        <f>IF(Intro!$G$20="English",O30,P30)</f>
        <v>Total capacity utilization rate</v>
      </c>
      <c r="C30" s="412"/>
      <c r="D30" s="413"/>
      <c r="E30" s="413"/>
      <c r="F30" s="105" t="s">
        <v>90</v>
      </c>
      <c r="G30" s="126" t="str">
        <f>IF(G28=0,"-",G27/G28*100)</f>
        <v>-</v>
      </c>
      <c r="H30" s="126" t="str">
        <f>IF(H28=0,"-",H27/H28*100)</f>
        <v>-</v>
      </c>
      <c r="I30" s="126" t="str">
        <f>IF(I28=0,"-",I27/I28*100)</f>
        <v>-</v>
      </c>
      <c r="J30" s="141"/>
      <c r="K30" s="142"/>
      <c r="L30" s="163"/>
      <c r="O30" s="22" t="s">
        <v>107</v>
      </c>
      <c r="P30" s="22" t="s">
        <v>108</v>
      </c>
    </row>
    <row r="31" spans="1:16" s="53" customFormat="1" x14ac:dyDescent="0.35">
      <c r="A31" s="76"/>
      <c r="B31" s="257"/>
      <c r="C31" s="258"/>
      <c r="D31" s="259"/>
      <c r="E31" s="259"/>
      <c r="F31" s="34"/>
      <c r="G31" s="34"/>
      <c r="H31" s="34"/>
      <c r="I31" s="34"/>
      <c r="J31" s="142"/>
      <c r="K31" s="142"/>
      <c r="L31" s="163"/>
      <c r="O31" s="22"/>
      <c r="P31" s="22"/>
    </row>
    <row r="32" spans="1:16" x14ac:dyDescent="0.35">
      <c r="B32" s="257"/>
      <c r="C32" s="253"/>
      <c r="D32" s="29"/>
      <c r="E32" s="30"/>
      <c r="F32" s="30"/>
      <c r="G32" s="30"/>
      <c r="H32" s="30"/>
      <c r="I32" s="30"/>
      <c r="J32" s="30"/>
      <c r="K32" s="30"/>
      <c r="L32" s="31"/>
      <c r="O32" s="32"/>
    </row>
    <row r="33" spans="1:16" x14ac:dyDescent="0.35">
      <c r="B33" s="403" t="str">
        <f>IF(Intro!$G$20="English",Variables!$B$25,Variables!$C$25)</f>
        <v>subassemblies</v>
      </c>
      <c r="C33" s="404"/>
      <c r="D33" s="404"/>
      <c r="E33" s="404"/>
      <c r="F33" s="415"/>
      <c r="G33" s="414">
        <f>Variables!B6</f>
        <v>2023</v>
      </c>
      <c r="H33" s="414">
        <f>G33+1</f>
        <v>2024</v>
      </c>
      <c r="I33" s="414">
        <f>H33+1</f>
        <v>2025</v>
      </c>
      <c r="J33" s="416"/>
      <c r="K33" s="405"/>
      <c r="L33" s="163"/>
      <c r="O33" s="32" t="s">
        <v>376</v>
      </c>
      <c r="P33" s="3" t="s">
        <v>374</v>
      </c>
    </row>
    <row r="34" spans="1:16" x14ac:dyDescent="0.35">
      <c r="B34" s="252"/>
      <c r="C34" s="253"/>
      <c r="F34" s="29"/>
      <c r="G34" s="414"/>
      <c r="H34" s="414"/>
      <c r="I34" s="414"/>
      <c r="J34" s="416"/>
      <c r="K34" s="405"/>
      <c r="L34" s="163"/>
    </row>
    <row r="35" spans="1:16" s="39" customFormat="1" x14ac:dyDescent="0.35">
      <c r="A35" s="62"/>
      <c r="B35" s="409" t="str">
        <f>IF(Intro!$G$20="English",O35,P35)</f>
        <v>Production - subassemblies</v>
      </c>
      <c r="C35" s="410"/>
      <c r="D35" s="410"/>
      <c r="E35" s="410"/>
      <c r="F35" s="104" t="str">
        <f>IF(Intro!$G$20="English",Variables!$B$27,Variables!$C$27)</f>
        <v>units</v>
      </c>
      <c r="G35" s="123"/>
      <c r="H35" s="123"/>
      <c r="I35" s="123"/>
      <c r="J35" s="141"/>
      <c r="K35" s="142"/>
      <c r="L35" s="163"/>
      <c r="O35" s="3" t="s">
        <v>369</v>
      </c>
      <c r="P35" s="3" t="s">
        <v>370</v>
      </c>
    </row>
    <row r="36" spans="1:16" s="39" customFormat="1" ht="28.5" customHeight="1" x14ac:dyDescent="0.35">
      <c r="A36" s="62"/>
      <c r="B36" s="409" t="str">
        <f>IF(Intro!$G$20="English",O36,P36)</f>
        <v>Production of products produced using the same equipment other than the goods</v>
      </c>
      <c r="C36" s="410"/>
      <c r="D36" s="410"/>
      <c r="E36" s="410"/>
      <c r="F36" s="104" t="str">
        <f>F35</f>
        <v>units</v>
      </c>
      <c r="G36" s="124"/>
      <c r="H36" s="125"/>
      <c r="I36" s="125"/>
      <c r="J36" s="267"/>
      <c r="K36" s="268"/>
      <c r="L36" s="163"/>
      <c r="O36" s="3" t="s">
        <v>197</v>
      </c>
      <c r="P36" s="3" t="s">
        <v>198</v>
      </c>
    </row>
    <row r="37" spans="1:16" s="53" customFormat="1" x14ac:dyDescent="0.35">
      <c r="A37" s="76"/>
      <c r="B37" s="411" t="str">
        <f>IF(Intro!$G$20="English",O37,P37)</f>
        <v>Total</v>
      </c>
      <c r="C37" s="412"/>
      <c r="D37" s="413"/>
      <c r="E37" s="413"/>
      <c r="F37" s="105" t="str">
        <f>F35</f>
        <v>units</v>
      </c>
      <c r="G37" s="126">
        <f>SUM(G35,G36)</f>
        <v>0</v>
      </c>
      <c r="H37" s="126">
        <f>SUM(H35,H36)</f>
        <v>0</v>
      </c>
      <c r="I37" s="126">
        <f>SUM(I35,I36)</f>
        <v>0</v>
      </c>
      <c r="J37" s="141"/>
      <c r="K37" s="142"/>
      <c r="L37" s="163"/>
      <c r="O37" s="22" t="s">
        <v>104</v>
      </c>
      <c r="P37" s="22" t="s">
        <v>104</v>
      </c>
    </row>
    <row r="38" spans="1:16" s="39" customFormat="1" x14ac:dyDescent="0.35">
      <c r="A38" s="62"/>
      <c r="B38" s="409" t="str">
        <f>IF(Intro!$G$20="English",O38,P38)</f>
        <v>Practical plant capacity - subassemblies</v>
      </c>
      <c r="C38" s="410"/>
      <c r="D38" s="413"/>
      <c r="E38" s="413"/>
      <c r="F38" s="104" t="str">
        <f>F35</f>
        <v>units</v>
      </c>
      <c r="G38" s="123"/>
      <c r="H38" s="123"/>
      <c r="I38" s="123"/>
      <c r="J38" s="141"/>
      <c r="K38" s="142"/>
      <c r="L38" s="163"/>
      <c r="O38" s="3" t="s">
        <v>375</v>
      </c>
      <c r="P38" s="3" t="s">
        <v>373</v>
      </c>
    </row>
    <row r="39" spans="1:16" s="53" customFormat="1" x14ac:dyDescent="0.35">
      <c r="A39" s="76"/>
      <c r="B39" s="411" t="str">
        <f>IF(Intro!$G$20="English",O39,P39)</f>
        <v>Capacity utilization rate of the goods</v>
      </c>
      <c r="C39" s="412"/>
      <c r="D39" s="413"/>
      <c r="E39" s="413"/>
      <c r="F39" s="105" t="s">
        <v>90</v>
      </c>
      <c r="G39" s="126" t="str">
        <f>IF(G38=0,"-",G35/G38*100)</f>
        <v>-</v>
      </c>
      <c r="H39" s="126" t="str">
        <f>IF(H38=0,"-",H35/H38*100)</f>
        <v>-</v>
      </c>
      <c r="I39" s="126" t="str">
        <f>IF(I38=0,"-",I35/I38*100)</f>
        <v>-</v>
      </c>
      <c r="J39" s="141"/>
      <c r="K39" s="142"/>
      <c r="L39" s="163"/>
      <c r="O39" s="22" t="s">
        <v>105</v>
      </c>
      <c r="P39" s="22" t="s">
        <v>106</v>
      </c>
    </row>
    <row r="40" spans="1:16" s="53" customFormat="1" x14ac:dyDescent="0.35">
      <c r="A40" s="76"/>
      <c r="B40" s="411" t="str">
        <f>IF(Intro!$G$20="English",O40,P40)</f>
        <v>Total capacity utilization rate</v>
      </c>
      <c r="C40" s="412"/>
      <c r="D40" s="413"/>
      <c r="E40" s="413"/>
      <c r="F40" s="105" t="s">
        <v>90</v>
      </c>
      <c r="G40" s="126" t="str">
        <f>IF(G38=0,"-",G37/G38*100)</f>
        <v>-</v>
      </c>
      <c r="H40" s="126" t="str">
        <f>IF(H38=0,"-",H37/H38*100)</f>
        <v>-</v>
      </c>
      <c r="I40" s="126" t="str">
        <f>IF(I38=0,"-",I37/I38*100)</f>
        <v>-</v>
      </c>
      <c r="J40" s="141"/>
      <c r="K40" s="142"/>
      <c r="L40" s="163"/>
      <c r="O40" s="22" t="s">
        <v>107</v>
      </c>
      <c r="P40" s="22" t="s">
        <v>108</v>
      </c>
    </row>
    <row r="41" spans="1:16" s="53" customFormat="1" x14ac:dyDescent="0.35">
      <c r="A41" s="76"/>
      <c r="B41" s="257"/>
      <c r="C41" s="258"/>
      <c r="D41" s="259"/>
      <c r="E41" s="259"/>
      <c r="F41" s="34"/>
      <c r="G41" s="34"/>
      <c r="H41" s="34"/>
      <c r="I41" s="34"/>
      <c r="J41" s="142"/>
      <c r="K41" s="142"/>
      <c r="L41" s="163"/>
      <c r="O41" s="22"/>
      <c r="P41" s="22"/>
    </row>
    <row r="42" spans="1:16" s="39" customFormat="1" x14ac:dyDescent="0.35">
      <c r="A42" s="62"/>
      <c r="B42" s="73"/>
      <c r="C42" s="74"/>
      <c r="D42" s="74"/>
      <c r="E42" s="74"/>
      <c r="F42" s="74"/>
      <c r="G42" s="74"/>
      <c r="H42" s="74"/>
      <c r="I42" s="74"/>
      <c r="J42" s="34"/>
      <c r="K42" s="74"/>
      <c r="L42" s="75"/>
      <c r="O42" s="3"/>
      <c r="P42" s="3"/>
    </row>
    <row r="43" spans="1:16" s="22" customFormat="1" x14ac:dyDescent="0.35">
      <c r="A43" s="21"/>
      <c r="B43" s="362" t="s">
        <v>23</v>
      </c>
      <c r="C43" s="363"/>
      <c r="D43" s="363"/>
      <c r="E43" s="363"/>
      <c r="F43" s="363"/>
      <c r="G43" s="363"/>
      <c r="H43" s="363"/>
      <c r="I43" s="363"/>
      <c r="J43" s="363"/>
      <c r="K43" s="363"/>
      <c r="L43" s="364"/>
      <c r="M43" s="71"/>
    </row>
    <row r="44" spans="1:16" s="39" customFormat="1" x14ac:dyDescent="0.35">
      <c r="A44" s="62"/>
      <c r="B44" s="72"/>
      <c r="C44" s="63"/>
      <c r="D44" s="63"/>
      <c r="E44" s="63"/>
      <c r="F44" s="63"/>
      <c r="G44" s="63"/>
      <c r="H44" s="63"/>
      <c r="I44" s="63"/>
      <c r="J44" s="63"/>
      <c r="K44" s="63"/>
      <c r="L44" s="64"/>
      <c r="O44" s="3"/>
      <c r="P44" s="3"/>
    </row>
    <row r="45" spans="1:16" s="39" customFormat="1" ht="14.25" customHeight="1" x14ac:dyDescent="0.35">
      <c r="A45" s="62"/>
      <c r="B45" s="292" t="str">
        <f>IF(Intro!$G$20="English",O45,P45)</f>
        <v xml:space="preserve">Explain in detail how your firm determines practical plant capacity. </v>
      </c>
      <c r="C45" s="293"/>
      <c r="D45" s="293"/>
      <c r="E45" s="293"/>
      <c r="F45" s="293"/>
      <c r="G45" s="293"/>
      <c r="H45" s="293"/>
      <c r="I45" s="293"/>
      <c r="J45" s="293"/>
      <c r="K45" s="293"/>
      <c r="L45" s="294"/>
      <c r="O45" s="3" t="s">
        <v>53</v>
      </c>
      <c r="P45" s="3" t="s">
        <v>54</v>
      </c>
    </row>
    <row r="46" spans="1:16" s="39" customFormat="1" x14ac:dyDescent="0.35">
      <c r="A46" s="62"/>
      <c r="B46" s="72"/>
      <c r="C46" s="63"/>
      <c r="D46" s="63"/>
      <c r="E46" s="63"/>
      <c r="F46" s="63"/>
      <c r="G46" s="63"/>
      <c r="H46" s="63"/>
      <c r="I46" s="63"/>
      <c r="J46" s="63"/>
      <c r="K46" s="63"/>
      <c r="L46" s="64"/>
      <c r="O46" s="3"/>
      <c r="P46" s="3"/>
    </row>
    <row r="47" spans="1:16" s="22" customFormat="1" x14ac:dyDescent="0.35">
      <c r="A47" s="21"/>
      <c r="B47" s="369"/>
      <c r="C47" s="370"/>
      <c r="D47" s="370"/>
      <c r="E47" s="370"/>
      <c r="F47" s="370"/>
      <c r="G47" s="370"/>
      <c r="H47" s="370"/>
      <c r="I47" s="370"/>
      <c r="J47" s="370"/>
      <c r="K47" s="370"/>
      <c r="L47" s="371"/>
      <c r="M47" s="39"/>
    </row>
    <row r="48" spans="1:16" s="22" customFormat="1" x14ac:dyDescent="0.35">
      <c r="A48" s="21"/>
      <c r="B48" s="369"/>
      <c r="C48" s="370"/>
      <c r="D48" s="370"/>
      <c r="E48" s="370"/>
      <c r="F48" s="370"/>
      <c r="G48" s="370"/>
      <c r="H48" s="370"/>
      <c r="I48" s="370"/>
      <c r="J48" s="370"/>
      <c r="K48" s="370"/>
      <c r="L48" s="371"/>
      <c r="M48" s="39"/>
    </row>
    <row r="49" spans="1:16" s="22" customFormat="1" x14ac:dyDescent="0.35">
      <c r="A49" s="21"/>
      <c r="B49" s="369"/>
      <c r="C49" s="370"/>
      <c r="D49" s="370"/>
      <c r="E49" s="370"/>
      <c r="F49" s="370"/>
      <c r="G49" s="370"/>
      <c r="H49" s="370"/>
      <c r="I49" s="370"/>
      <c r="J49" s="370"/>
      <c r="K49" s="370"/>
      <c r="L49" s="371"/>
      <c r="M49" s="39"/>
    </row>
    <row r="50" spans="1:16" s="22" customFormat="1" x14ac:dyDescent="0.35">
      <c r="A50" s="21"/>
      <c r="B50" s="369"/>
      <c r="C50" s="370"/>
      <c r="D50" s="370"/>
      <c r="E50" s="370"/>
      <c r="F50" s="370"/>
      <c r="G50" s="370"/>
      <c r="H50" s="370"/>
      <c r="I50" s="370"/>
      <c r="J50" s="370"/>
      <c r="K50" s="370"/>
      <c r="L50" s="371"/>
      <c r="M50" s="39"/>
    </row>
    <row r="51" spans="1:16" s="22" customFormat="1" x14ac:dyDescent="0.35">
      <c r="A51" s="21"/>
      <c r="B51" s="369"/>
      <c r="C51" s="370"/>
      <c r="D51" s="370"/>
      <c r="E51" s="370"/>
      <c r="F51" s="370"/>
      <c r="G51" s="370"/>
      <c r="H51" s="370"/>
      <c r="I51" s="370"/>
      <c r="J51" s="370"/>
      <c r="K51" s="370"/>
      <c r="L51" s="371"/>
      <c r="M51" s="39"/>
    </row>
    <row r="52" spans="1:16" s="22" customFormat="1" x14ac:dyDescent="0.35">
      <c r="A52" s="21"/>
      <c r="B52" s="369"/>
      <c r="C52" s="370"/>
      <c r="D52" s="370"/>
      <c r="E52" s="370"/>
      <c r="F52" s="370"/>
      <c r="G52" s="370"/>
      <c r="H52" s="370"/>
      <c r="I52" s="370"/>
      <c r="J52" s="370"/>
      <c r="K52" s="370"/>
      <c r="L52" s="371"/>
      <c r="M52" s="39"/>
    </row>
    <row r="53" spans="1:16" s="22" customFormat="1" x14ac:dyDescent="0.35">
      <c r="A53" s="21"/>
      <c r="B53" s="369"/>
      <c r="C53" s="370"/>
      <c r="D53" s="370"/>
      <c r="E53" s="370"/>
      <c r="F53" s="370"/>
      <c r="G53" s="370"/>
      <c r="H53" s="370"/>
      <c r="I53" s="370"/>
      <c r="J53" s="370"/>
      <c r="K53" s="370"/>
      <c r="L53" s="371"/>
      <c r="M53" s="39"/>
    </row>
    <row r="54" spans="1:16" s="22" customFormat="1" x14ac:dyDescent="0.35">
      <c r="A54" s="21"/>
      <c r="B54" s="369"/>
      <c r="C54" s="370"/>
      <c r="D54" s="370"/>
      <c r="E54" s="370"/>
      <c r="F54" s="370"/>
      <c r="G54" s="370"/>
      <c r="H54" s="370"/>
      <c r="I54" s="370"/>
      <c r="J54" s="370"/>
      <c r="K54" s="370"/>
      <c r="L54" s="371"/>
      <c r="M54" s="39"/>
    </row>
    <row r="55" spans="1:16" s="39" customFormat="1" x14ac:dyDescent="0.35">
      <c r="A55" s="62"/>
      <c r="B55" s="73"/>
      <c r="C55" s="74"/>
      <c r="D55" s="74"/>
      <c r="E55" s="74"/>
      <c r="F55" s="74"/>
      <c r="G55" s="74"/>
      <c r="H55" s="74"/>
      <c r="I55" s="74"/>
      <c r="J55" s="74"/>
      <c r="K55" s="74"/>
      <c r="L55" s="75"/>
      <c r="O55" s="3"/>
      <c r="P55" s="3"/>
    </row>
    <row r="56" spans="1:16" s="22" customFormat="1" x14ac:dyDescent="0.35">
      <c r="A56" s="21"/>
      <c r="B56" s="362" t="s">
        <v>24</v>
      </c>
      <c r="C56" s="363"/>
      <c r="D56" s="363"/>
      <c r="E56" s="363"/>
      <c r="F56" s="363"/>
      <c r="G56" s="363"/>
      <c r="H56" s="363"/>
      <c r="I56" s="363"/>
      <c r="J56" s="363"/>
      <c r="K56" s="363"/>
      <c r="L56" s="364"/>
      <c r="M56" s="71"/>
    </row>
    <row r="57" spans="1:16" s="39" customFormat="1" x14ac:dyDescent="0.35">
      <c r="A57" s="62"/>
      <c r="B57" s="72"/>
      <c r="C57" s="63"/>
      <c r="D57" s="63"/>
      <c r="E57" s="63"/>
      <c r="F57" s="63"/>
      <c r="G57" s="63"/>
      <c r="H57" s="63"/>
      <c r="I57" s="63"/>
      <c r="J57" s="63"/>
      <c r="K57" s="63"/>
      <c r="L57" s="64"/>
      <c r="O57" s="3"/>
      <c r="P57" s="3"/>
    </row>
    <row r="58" spans="1:16" s="39" customFormat="1" x14ac:dyDescent="0.35">
      <c r="A58" s="62"/>
      <c r="B58" s="292" t="str">
        <f>IF(Intro!$G$20="English",O58,P58)</f>
        <v xml:space="preserve">If any of the calculated capacity utilization rates are higher than 100%, explain why this has occurred.
</v>
      </c>
      <c r="C58" s="293"/>
      <c r="D58" s="293"/>
      <c r="E58" s="293"/>
      <c r="F58" s="293"/>
      <c r="G58" s="293"/>
      <c r="H58" s="293"/>
      <c r="I58" s="293"/>
      <c r="J58" s="293"/>
      <c r="K58" s="293"/>
      <c r="L58" s="294"/>
      <c r="O58" s="3" t="s">
        <v>109</v>
      </c>
      <c r="P58" s="3" t="s">
        <v>257</v>
      </c>
    </row>
    <row r="59" spans="1:16" s="39" customFormat="1" x14ac:dyDescent="0.35">
      <c r="A59" s="62"/>
      <c r="B59" s="72"/>
      <c r="C59" s="63"/>
      <c r="D59" s="63"/>
      <c r="E59" s="63"/>
      <c r="F59" s="63"/>
      <c r="G59" s="63"/>
      <c r="H59" s="63"/>
      <c r="I59" s="63"/>
      <c r="J59" s="63"/>
      <c r="K59" s="63"/>
      <c r="L59" s="64"/>
      <c r="O59" s="3"/>
      <c r="P59" s="3"/>
    </row>
    <row r="60" spans="1:16" s="22" customFormat="1" x14ac:dyDescent="0.35">
      <c r="A60" s="21"/>
      <c r="B60" s="369"/>
      <c r="C60" s="370"/>
      <c r="D60" s="370"/>
      <c r="E60" s="370"/>
      <c r="F60" s="370"/>
      <c r="G60" s="370"/>
      <c r="H60" s="370"/>
      <c r="I60" s="370"/>
      <c r="J60" s="370"/>
      <c r="K60" s="370"/>
      <c r="L60" s="371"/>
      <c r="M60" s="39"/>
    </row>
    <row r="61" spans="1:16" s="22" customFormat="1" x14ac:dyDescent="0.35">
      <c r="A61" s="21"/>
      <c r="B61" s="369"/>
      <c r="C61" s="370"/>
      <c r="D61" s="370"/>
      <c r="E61" s="370"/>
      <c r="F61" s="370"/>
      <c r="G61" s="370"/>
      <c r="H61" s="370"/>
      <c r="I61" s="370"/>
      <c r="J61" s="370"/>
      <c r="K61" s="370"/>
      <c r="L61" s="371"/>
      <c r="M61" s="39"/>
    </row>
    <row r="62" spans="1:16" s="22" customFormat="1" x14ac:dyDescent="0.35">
      <c r="A62" s="21"/>
      <c r="B62" s="369"/>
      <c r="C62" s="370"/>
      <c r="D62" s="370"/>
      <c r="E62" s="370"/>
      <c r="F62" s="370"/>
      <c r="G62" s="370"/>
      <c r="H62" s="370"/>
      <c r="I62" s="370"/>
      <c r="J62" s="370"/>
      <c r="K62" s="370"/>
      <c r="L62" s="371"/>
      <c r="M62" s="39"/>
    </row>
    <row r="63" spans="1:16" s="22" customFormat="1" x14ac:dyDescent="0.35">
      <c r="A63" s="21"/>
      <c r="B63" s="369"/>
      <c r="C63" s="370"/>
      <c r="D63" s="370"/>
      <c r="E63" s="370"/>
      <c r="F63" s="370"/>
      <c r="G63" s="370"/>
      <c r="H63" s="370"/>
      <c r="I63" s="370"/>
      <c r="J63" s="370"/>
      <c r="K63" s="370"/>
      <c r="L63" s="371"/>
      <c r="M63" s="39"/>
    </row>
    <row r="64" spans="1:16" s="22" customFormat="1" x14ac:dyDescent="0.35">
      <c r="A64" s="21"/>
      <c r="B64" s="369"/>
      <c r="C64" s="370"/>
      <c r="D64" s="370"/>
      <c r="E64" s="370"/>
      <c r="F64" s="370"/>
      <c r="G64" s="370"/>
      <c r="H64" s="370"/>
      <c r="I64" s="370"/>
      <c r="J64" s="370"/>
      <c r="K64" s="370"/>
      <c r="L64" s="371"/>
      <c r="M64" s="39"/>
    </row>
    <row r="65" spans="1:16" s="22" customFormat="1" x14ac:dyDescent="0.35">
      <c r="A65" s="21"/>
      <c r="B65" s="369"/>
      <c r="C65" s="370"/>
      <c r="D65" s="370"/>
      <c r="E65" s="370"/>
      <c r="F65" s="370"/>
      <c r="G65" s="370"/>
      <c r="H65" s="370"/>
      <c r="I65" s="370"/>
      <c r="J65" s="370"/>
      <c r="K65" s="370"/>
      <c r="L65" s="371"/>
      <c r="M65" s="39"/>
    </row>
    <row r="66" spans="1:16" s="22" customFormat="1" x14ac:dyDescent="0.35">
      <c r="A66" s="21"/>
      <c r="B66" s="369"/>
      <c r="C66" s="370"/>
      <c r="D66" s="370"/>
      <c r="E66" s="370"/>
      <c r="F66" s="370"/>
      <c r="G66" s="370"/>
      <c r="H66" s="370"/>
      <c r="I66" s="370"/>
      <c r="J66" s="370"/>
      <c r="K66" s="370"/>
      <c r="L66" s="371"/>
      <c r="M66" s="39"/>
    </row>
    <row r="67" spans="1:16" s="22" customFormat="1" x14ac:dyDescent="0.35">
      <c r="A67" s="21"/>
      <c r="B67" s="369"/>
      <c r="C67" s="370"/>
      <c r="D67" s="370"/>
      <c r="E67" s="370"/>
      <c r="F67" s="370"/>
      <c r="G67" s="370"/>
      <c r="H67" s="370"/>
      <c r="I67" s="370"/>
      <c r="J67" s="370"/>
      <c r="K67" s="370"/>
      <c r="L67" s="371"/>
      <c r="M67" s="39"/>
    </row>
    <row r="68" spans="1:16" s="39" customFormat="1" x14ac:dyDescent="0.35">
      <c r="A68" s="62"/>
      <c r="B68" s="73"/>
      <c r="C68" s="74"/>
      <c r="D68" s="74"/>
      <c r="E68" s="74"/>
      <c r="F68" s="74"/>
      <c r="G68" s="74"/>
      <c r="H68" s="74"/>
      <c r="I68" s="74"/>
      <c r="J68" s="74"/>
      <c r="K68" s="74"/>
      <c r="L68" s="75"/>
      <c r="O68" s="3"/>
      <c r="P68" s="3"/>
    </row>
    <row r="69" spans="1:16" s="22" customFormat="1" x14ac:dyDescent="0.35">
      <c r="A69" s="21"/>
      <c r="B69" s="362" t="s">
        <v>25</v>
      </c>
      <c r="C69" s="363"/>
      <c r="D69" s="363"/>
      <c r="E69" s="363"/>
      <c r="F69" s="363"/>
      <c r="G69" s="363"/>
      <c r="H69" s="363"/>
      <c r="I69" s="363"/>
      <c r="J69" s="363"/>
      <c r="K69" s="363"/>
      <c r="L69" s="364"/>
      <c r="M69" s="71"/>
    </row>
    <row r="70" spans="1:16" s="39" customFormat="1" x14ac:dyDescent="0.35">
      <c r="A70" s="62"/>
      <c r="B70" s="72"/>
      <c r="C70" s="63"/>
      <c r="D70" s="63"/>
      <c r="E70" s="63"/>
      <c r="F70" s="63"/>
      <c r="G70" s="63"/>
      <c r="H70" s="63"/>
      <c r="I70" s="63"/>
      <c r="J70" s="63"/>
      <c r="K70" s="63"/>
      <c r="L70" s="64"/>
      <c r="O70" s="3"/>
      <c r="P70" s="3"/>
    </row>
    <row r="71" spans="1:16" s="39" customFormat="1" x14ac:dyDescent="0.35">
      <c r="A71" s="62"/>
      <c r="B71" s="292" t="str">
        <f>IF(Intro!$G$20="English",O71,P71)</f>
        <v>If practical plant capacity has changed since January 1, 2023, explain how this was achieved.</v>
      </c>
      <c r="C71" s="293"/>
      <c r="D71" s="293"/>
      <c r="E71" s="293"/>
      <c r="F71" s="293"/>
      <c r="G71" s="293"/>
      <c r="H71" s="293"/>
      <c r="I71" s="293"/>
      <c r="J71" s="293"/>
      <c r="K71" s="293"/>
      <c r="L71" s="294"/>
      <c r="O71" s="3" t="str">
        <f>"If practical plant capacity has changed since January 1, "&amp;Variables!$B$6&amp;", explain how this was achieved."</f>
        <v>If practical plant capacity has changed since January 1, 2023, explain how this was achieved.</v>
      </c>
      <c r="P71" s="3" t="str">
        <f>"Si la capacité pratique de l’usine a changé depuis le 1er janvier "&amp;Variables!B6&amp;", expliquez comment cela a été réalisé."</f>
        <v>Si la capacité pratique de l’usine a changé depuis le 1er janvier 2023, expliquez comment cela a été réalisé.</v>
      </c>
    </row>
    <row r="72" spans="1:16" s="39" customFormat="1" x14ac:dyDescent="0.35">
      <c r="A72" s="62"/>
      <c r="B72" s="72"/>
      <c r="C72" s="63"/>
      <c r="D72" s="63"/>
      <c r="E72" s="63"/>
      <c r="F72" s="63"/>
      <c r="G72" s="63"/>
      <c r="H72" s="63"/>
      <c r="I72" s="63"/>
      <c r="J72" s="63"/>
      <c r="K72" s="63"/>
      <c r="L72" s="64"/>
      <c r="O72" s="3"/>
      <c r="P72" s="3"/>
    </row>
    <row r="73" spans="1:16" s="22" customFormat="1" x14ac:dyDescent="0.35">
      <c r="A73" s="21"/>
      <c r="B73" s="369"/>
      <c r="C73" s="370"/>
      <c r="D73" s="370"/>
      <c r="E73" s="370"/>
      <c r="F73" s="370"/>
      <c r="G73" s="370"/>
      <c r="H73" s="370"/>
      <c r="I73" s="370"/>
      <c r="J73" s="370"/>
      <c r="K73" s="370"/>
      <c r="L73" s="371"/>
      <c r="M73" s="39"/>
    </row>
    <row r="74" spans="1:16" s="22" customFormat="1" x14ac:dyDescent="0.35">
      <c r="A74" s="21"/>
      <c r="B74" s="369"/>
      <c r="C74" s="370"/>
      <c r="D74" s="370"/>
      <c r="E74" s="370"/>
      <c r="F74" s="370"/>
      <c r="G74" s="370"/>
      <c r="H74" s="370"/>
      <c r="I74" s="370"/>
      <c r="J74" s="370"/>
      <c r="K74" s="370"/>
      <c r="L74" s="371"/>
      <c r="M74" s="39"/>
    </row>
    <row r="75" spans="1:16" s="22" customFormat="1" x14ac:dyDescent="0.35">
      <c r="A75" s="21"/>
      <c r="B75" s="369"/>
      <c r="C75" s="370"/>
      <c r="D75" s="370"/>
      <c r="E75" s="370"/>
      <c r="F75" s="370"/>
      <c r="G75" s="370"/>
      <c r="H75" s="370"/>
      <c r="I75" s="370"/>
      <c r="J75" s="370"/>
      <c r="K75" s="370"/>
      <c r="L75" s="371"/>
      <c r="M75" s="39"/>
    </row>
    <row r="76" spans="1:16" s="22" customFormat="1" x14ac:dyDescent="0.35">
      <c r="A76" s="21"/>
      <c r="B76" s="369"/>
      <c r="C76" s="370"/>
      <c r="D76" s="370"/>
      <c r="E76" s="370"/>
      <c r="F76" s="370"/>
      <c r="G76" s="370"/>
      <c r="H76" s="370"/>
      <c r="I76" s="370"/>
      <c r="J76" s="370"/>
      <c r="K76" s="370"/>
      <c r="L76" s="371"/>
      <c r="M76" s="39"/>
    </row>
    <row r="77" spans="1:16" s="22" customFormat="1" x14ac:dyDescent="0.35">
      <c r="A77" s="21"/>
      <c r="B77" s="369"/>
      <c r="C77" s="370"/>
      <c r="D77" s="370"/>
      <c r="E77" s="370"/>
      <c r="F77" s="370"/>
      <c r="G77" s="370"/>
      <c r="H77" s="370"/>
      <c r="I77" s="370"/>
      <c r="J77" s="370"/>
      <c r="K77" s="370"/>
      <c r="L77" s="371"/>
      <c r="M77" s="39"/>
    </row>
    <row r="78" spans="1:16" s="22" customFormat="1" x14ac:dyDescent="0.35">
      <c r="A78" s="21"/>
      <c r="B78" s="369"/>
      <c r="C78" s="370"/>
      <c r="D78" s="370"/>
      <c r="E78" s="370"/>
      <c r="F78" s="370"/>
      <c r="G78" s="370"/>
      <c r="H78" s="370"/>
      <c r="I78" s="370"/>
      <c r="J78" s="370"/>
      <c r="K78" s="370"/>
      <c r="L78" s="371"/>
      <c r="M78" s="39"/>
    </row>
    <row r="79" spans="1:16" s="22" customFormat="1" x14ac:dyDescent="0.35">
      <c r="A79" s="21"/>
      <c r="B79" s="369"/>
      <c r="C79" s="370"/>
      <c r="D79" s="370"/>
      <c r="E79" s="370"/>
      <c r="F79" s="370"/>
      <c r="G79" s="370"/>
      <c r="H79" s="370"/>
      <c r="I79" s="370"/>
      <c r="J79" s="370"/>
      <c r="K79" s="370"/>
      <c r="L79" s="371"/>
      <c r="M79" s="39"/>
    </row>
    <row r="80" spans="1:16" s="22" customFormat="1" x14ac:dyDescent="0.35">
      <c r="A80" s="21"/>
      <c r="B80" s="369"/>
      <c r="C80" s="370"/>
      <c r="D80" s="370"/>
      <c r="E80" s="370"/>
      <c r="F80" s="370"/>
      <c r="G80" s="370"/>
      <c r="H80" s="370"/>
      <c r="I80" s="370"/>
      <c r="J80" s="370"/>
      <c r="K80" s="370"/>
      <c r="L80" s="371"/>
      <c r="M80" s="39"/>
    </row>
    <row r="81" spans="1:16" s="39" customFormat="1" x14ac:dyDescent="0.35">
      <c r="A81" s="62"/>
      <c r="B81" s="73"/>
      <c r="C81" s="74"/>
      <c r="D81" s="74"/>
      <c r="E81" s="74"/>
      <c r="F81" s="74"/>
      <c r="G81" s="74"/>
      <c r="H81" s="74"/>
      <c r="I81" s="74"/>
      <c r="J81" s="74"/>
      <c r="K81" s="74"/>
      <c r="L81" s="75"/>
      <c r="O81" s="3"/>
      <c r="P81" s="3"/>
    </row>
    <row r="82" spans="1:16" s="22" customFormat="1" x14ac:dyDescent="0.35">
      <c r="A82" s="21"/>
      <c r="B82" s="362" t="s">
        <v>26</v>
      </c>
      <c r="C82" s="363"/>
      <c r="D82" s="363"/>
      <c r="E82" s="363"/>
      <c r="F82" s="363"/>
      <c r="G82" s="363"/>
      <c r="H82" s="363"/>
      <c r="I82" s="363"/>
      <c r="J82" s="363"/>
      <c r="K82" s="363"/>
      <c r="L82" s="364"/>
      <c r="M82" s="71"/>
      <c r="N82" s="140"/>
    </row>
    <row r="83" spans="1:16" s="39" customFormat="1" x14ac:dyDescent="0.35">
      <c r="A83" s="62"/>
      <c r="B83" s="72"/>
      <c r="C83" s="63"/>
      <c r="D83" s="63"/>
      <c r="E83" s="63"/>
      <c r="F83" s="63"/>
      <c r="G83" s="63"/>
      <c r="H83" s="63"/>
      <c r="I83" s="63"/>
      <c r="J83" s="63"/>
      <c r="K83" s="63"/>
      <c r="L83" s="64"/>
      <c r="O83" s="3"/>
      <c r="P83" s="3"/>
    </row>
    <row r="84" spans="1:16" s="39" customFormat="1" ht="14.25" customHeight="1" x14ac:dyDescent="0.35">
      <c r="A84" s="62"/>
      <c r="B84" s="330" t="str">
        <f>IF(Intro!$G$20="English",O84,P84)</f>
        <v>Describe your firm’s plans to increase or decrease its practical plant capacity of the goods in the next two years, including target dates, target practical plant capacity, the plants involved and the reasons for the change.</v>
      </c>
      <c r="C84" s="331"/>
      <c r="D84" s="331"/>
      <c r="E84" s="331"/>
      <c r="F84" s="331"/>
      <c r="G84" s="331"/>
      <c r="H84" s="331"/>
      <c r="I84" s="331"/>
      <c r="J84" s="331"/>
      <c r="K84" s="331"/>
      <c r="L84" s="332"/>
      <c r="O84" s="3" t="s">
        <v>156</v>
      </c>
      <c r="P84" s="3" t="s">
        <v>110</v>
      </c>
    </row>
    <row r="85" spans="1:16" s="39" customFormat="1" x14ac:dyDescent="0.35">
      <c r="A85" s="62"/>
      <c r="B85" s="330"/>
      <c r="C85" s="331"/>
      <c r="D85" s="331"/>
      <c r="E85" s="331"/>
      <c r="F85" s="331"/>
      <c r="G85" s="331"/>
      <c r="H85" s="331"/>
      <c r="I85" s="331"/>
      <c r="J85" s="331"/>
      <c r="K85" s="331"/>
      <c r="L85" s="332"/>
      <c r="O85" s="3"/>
      <c r="P85" s="3"/>
    </row>
    <row r="86" spans="1:16" s="39" customFormat="1" x14ac:dyDescent="0.35">
      <c r="A86" s="62"/>
      <c r="B86" s="72"/>
      <c r="C86" s="63"/>
      <c r="D86" s="63"/>
      <c r="E86" s="63"/>
      <c r="F86" s="63"/>
      <c r="G86" s="63"/>
      <c r="H86" s="63"/>
      <c r="I86" s="63"/>
      <c r="J86" s="63"/>
      <c r="K86" s="63"/>
      <c r="L86" s="64"/>
      <c r="O86" s="3"/>
      <c r="P86" s="3"/>
    </row>
    <row r="87" spans="1:16" s="22" customFormat="1" x14ac:dyDescent="0.35">
      <c r="A87" s="21"/>
      <c r="B87" s="369"/>
      <c r="C87" s="370"/>
      <c r="D87" s="370"/>
      <c r="E87" s="370"/>
      <c r="F87" s="370"/>
      <c r="G87" s="370"/>
      <c r="H87" s="370"/>
      <c r="I87" s="370"/>
      <c r="J87" s="370"/>
      <c r="K87" s="370"/>
      <c r="L87" s="371"/>
      <c r="M87" s="39"/>
    </row>
    <row r="88" spans="1:16" s="22" customFormat="1" x14ac:dyDescent="0.35">
      <c r="A88" s="21"/>
      <c r="B88" s="369"/>
      <c r="C88" s="370"/>
      <c r="D88" s="370"/>
      <c r="E88" s="370"/>
      <c r="F88" s="370"/>
      <c r="G88" s="370"/>
      <c r="H88" s="370"/>
      <c r="I88" s="370"/>
      <c r="J88" s="370"/>
      <c r="K88" s="370"/>
      <c r="L88" s="371"/>
      <c r="M88" s="39"/>
    </row>
    <row r="89" spans="1:16" s="22" customFormat="1" x14ac:dyDescent="0.35">
      <c r="A89" s="21"/>
      <c r="B89" s="369"/>
      <c r="C89" s="370"/>
      <c r="D89" s="370"/>
      <c r="E89" s="370"/>
      <c r="F89" s="370"/>
      <c r="G89" s="370"/>
      <c r="H89" s="370"/>
      <c r="I89" s="370"/>
      <c r="J89" s="370"/>
      <c r="K89" s="370"/>
      <c r="L89" s="371"/>
      <c r="M89" s="39"/>
    </row>
    <row r="90" spans="1:16" s="22" customFormat="1" x14ac:dyDescent="0.35">
      <c r="A90" s="21"/>
      <c r="B90" s="369"/>
      <c r="C90" s="370"/>
      <c r="D90" s="370"/>
      <c r="E90" s="370"/>
      <c r="F90" s="370"/>
      <c r="G90" s="370"/>
      <c r="H90" s="370"/>
      <c r="I90" s="370"/>
      <c r="J90" s="370"/>
      <c r="K90" s="370"/>
      <c r="L90" s="371"/>
      <c r="M90" s="39"/>
    </row>
    <row r="91" spans="1:16" s="22" customFormat="1" x14ac:dyDescent="0.35">
      <c r="A91" s="21"/>
      <c r="B91" s="369"/>
      <c r="C91" s="370"/>
      <c r="D91" s="370"/>
      <c r="E91" s="370"/>
      <c r="F91" s="370"/>
      <c r="G91" s="370"/>
      <c r="H91" s="370"/>
      <c r="I91" s="370"/>
      <c r="J91" s="370"/>
      <c r="K91" s="370"/>
      <c r="L91" s="371"/>
      <c r="M91" s="39"/>
    </row>
    <row r="92" spans="1:16" s="22" customFormat="1" x14ac:dyDescent="0.35">
      <c r="A92" s="21"/>
      <c r="B92" s="369"/>
      <c r="C92" s="370"/>
      <c r="D92" s="370"/>
      <c r="E92" s="370"/>
      <c r="F92" s="370"/>
      <c r="G92" s="370"/>
      <c r="H92" s="370"/>
      <c r="I92" s="370"/>
      <c r="J92" s="370"/>
      <c r="K92" s="370"/>
      <c r="L92" s="371"/>
      <c r="M92" s="39"/>
    </row>
    <row r="93" spans="1:16" s="22" customFormat="1" x14ac:dyDescent="0.35">
      <c r="A93" s="21"/>
      <c r="B93" s="369"/>
      <c r="C93" s="370"/>
      <c r="D93" s="370"/>
      <c r="E93" s="370"/>
      <c r="F93" s="370"/>
      <c r="G93" s="370"/>
      <c r="H93" s="370"/>
      <c r="I93" s="370"/>
      <c r="J93" s="370"/>
      <c r="K93" s="370"/>
      <c r="L93" s="371"/>
      <c r="M93" s="39"/>
    </row>
    <row r="94" spans="1:16" s="22" customFormat="1" x14ac:dyDescent="0.35">
      <c r="A94" s="21"/>
      <c r="B94" s="369"/>
      <c r="C94" s="370"/>
      <c r="D94" s="370"/>
      <c r="E94" s="370"/>
      <c r="F94" s="370"/>
      <c r="G94" s="370"/>
      <c r="H94" s="370"/>
      <c r="I94" s="370"/>
      <c r="J94" s="370"/>
      <c r="K94" s="370"/>
      <c r="L94" s="371"/>
      <c r="M94" s="39"/>
    </row>
    <row r="95" spans="1:16" s="39" customFormat="1" x14ac:dyDescent="0.35">
      <c r="A95" s="62"/>
      <c r="B95" s="73"/>
      <c r="C95" s="74"/>
      <c r="D95" s="74"/>
      <c r="E95" s="74"/>
      <c r="F95" s="74"/>
      <c r="G95" s="74"/>
      <c r="H95" s="74"/>
      <c r="I95" s="74"/>
      <c r="J95" s="74"/>
      <c r="K95" s="74"/>
      <c r="L95" s="75"/>
      <c r="O95" s="3"/>
      <c r="P95" s="3"/>
    </row>
    <row r="96" spans="1:16" s="22" customFormat="1" x14ac:dyDescent="0.35">
      <c r="A96" s="21"/>
      <c r="B96" s="362" t="s">
        <v>27</v>
      </c>
      <c r="C96" s="363"/>
      <c r="D96" s="363"/>
      <c r="E96" s="363"/>
      <c r="F96" s="363"/>
      <c r="G96" s="363"/>
      <c r="H96" s="363"/>
      <c r="I96" s="363"/>
      <c r="J96" s="363"/>
      <c r="K96" s="363"/>
      <c r="L96" s="364"/>
      <c r="M96" s="71"/>
    </row>
    <row r="97" spans="1:16" s="39" customFormat="1" x14ac:dyDescent="0.35">
      <c r="A97" s="62"/>
      <c r="B97" s="72"/>
      <c r="C97" s="63"/>
      <c r="D97" s="63"/>
      <c r="E97" s="63"/>
      <c r="F97" s="63"/>
      <c r="G97" s="63"/>
      <c r="H97" s="63"/>
      <c r="I97" s="63"/>
      <c r="J97" s="63"/>
      <c r="K97" s="63"/>
      <c r="L97" s="64"/>
      <c r="O97" s="3"/>
      <c r="P97" s="3"/>
    </row>
    <row r="98" spans="1:16" s="39" customFormat="1" ht="14.25" customHeight="1" x14ac:dyDescent="0.35">
      <c r="A98" s="62"/>
      <c r="B98" s="406" t="str">
        <f>IF(Intro!$G$20="English",O98,P98)</f>
        <v>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v>
      </c>
      <c r="C98" s="407"/>
      <c r="D98" s="407"/>
      <c r="E98" s="407"/>
      <c r="F98" s="407"/>
      <c r="G98" s="407"/>
      <c r="H98" s="407"/>
      <c r="I98" s="407"/>
      <c r="J98" s="407"/>
      <c r="K98" s="407"/>
      <c r="L98" s="408"/>
      <c r="O98" s="3" t="s">
        <v>157</v>
      </c>
      <c r="P98" s="3" t="s">
        <v>111</v>
      </c>
    </row>
    <row r="99" spans="1:16" s="39" customFormat="1" x14ac:dyDescent="0.35">
      <c r="A99" s="62"/>
      <c r="B99" s="406"/>
      <c r="C99" s="407"/>
      <c r="D99" s="407"/>
      <c r="E99" s="407"/>
      <c r="F99" s="407"/>
      <c r="G99" s="407"/>
      <c r="H99" s="407"/>
      <c r="I99" s="407"/>
      <c r="J99" s="407"/>
      <c r="K99" s="407"/>
      <c r="L99" s="408"/>
      <c r="O99" s="3"/>
      <c r="P99" s="3"/>
    </row>
    <row r="100" spans="1:16" s="39" customFormat="1" x14ac:dyDescent="0.35">
      <c r="A100" s="62"/>
      <c r="B100" s="72"/>
      <c r="C100" s="63"/>
      <c r="D100" s="63"/>
      <c r="E100" s="63"/>
      <c r="F100" s="63"/>
      <c r="G100" s="63"/>
      <c r="H100" s="63"/>
      <c r="I100" s="63"/>
      <c r="J100" s="63"/>
      <c r="K100" s="63"/>
      <c r="L100" s="64"/>
      <c r="O100" s="3"/>
      <c r="P100" s="3"/>
    </row>
    <row r="101" spans="1:16" s="22" customFormat="1" x14ac:dyDescent="0.35">
      <c r="A101" s="21"/>
      <c r="B101" s="369"/>
      <c r="C101" s="370"/>
      <c r="D101" s="370"/>
      <c r="E101" s="370"/>
      <c r="F101" s="370"/>
      <c r="G101" s="370"/>
      <c r="H101" s="370"/>
      <c r="I101" s="370"/>
      <c r="J101" s="370"/>
      <c r="K101" s="370"/>
      <c r="L101" s="371"/>
      <c r="M101" s="39"/>
    </row>
    <row r="102" spans="1:16" s="22" customFormat="1" x14ac:dyDescent="0.35">
      <c r="A102" s="21"/>
      <c r="B102" s="369"/>
      <c r="C102" s="370"/>
      <c r="D102" s="370"/>
      <c r="E102" s="370"/>
      <c r="F102" s="370"/>
      <c r="G102" s="370"/>
      <c r="H102" s="370"/>
      <c r="I102" s="370"/>
      <c r="J102" s="370"/>
      <c r="K102" s="370"/>
      <c r="L102" s="371"/>
      <c r="M102" s="39"/>
    </row>
    <row r="103" spans="1:16" s="22" customFormat="1" x14ac:dyDescent="0.35">
      <c r="A103" s="21"/>
      <c r="B103" s="369"/>
      <c r="C103" s="370"/>
      <c r="D103" s="370"/>
      <c r="E103" s="370"/>
      <c r="F103" s="370"/>
      <c r="G103" s="370"/>
      <c r="H103" s="370"/>
      <c r="I103" s="370"/>
      <c r="J103" s="370"/>
      <c r="K103" s="370"/>
      <c r="L103" s="371"/>
      <c r="M103" s="39"/>
    </row>
    <row r="104" spans="1:16" s="22" customFormat="1" x14ac:dyDescent="0.35">
      <c r="A104" s="21"/>
      <c r="B104" s="369"/>
      <c r="C104" s="370"/>
      <c r="D104" s="370"/>
      <c r="E104" s="370"/>
      <c r="F104" s="370"/>
      <c r="G104" s="370"/>
      <c r="H104" s="370"/>
      <c r="I104" s="370"/>
      <c r="J104" s="370"/>
      <c r="K104" s="370"/>
      <c r="L104" s="371"/>
      <c r="M104" s="39"/>
    </row>
    <row r="105" spans="1:16" s="22" customFormat="1" x14ac:dyDescent="0.35">
      <c r="A105" s="21"/>
      <c r="B105" s="369"/>
      <c r="C105" s="370"/>
      <c r="D105" s="370"/>
      <c r="E105" s="370"/>
      <c r="F105" s="370"/>
      <c r="G105" s="370"/>
      <c r="H105" s="370"/>
      <c r="I105" s="370"/>
      <c r="J105" s="370"/>
      <c r="K105" s="370"/>
      <c r="L105" s="371"/>
      <c r="M105" s="39"/>
    </row>
    <row r="106" spans="1:16" s="22" customFormat="1" x14ac:dyDescent="0.35">
      <c r="A106" s="21"/>
      <c r="B106" s="369"/>
      <c r="C106" s="370"/>
      <c r="D106" s="370"/>
      <c r="E106" s="370"/>
      <c r="F106" s="370"/>
      <c r="G106" s="370"/>
      <c r="H106" s="370"/>
      <c r="I106" s="370"/>
      <c r="J106" s="370"/>
      <c r="K106" s="370"/>
      <c r="L106" s="371"/>
      <c r="M106" s="39"/>
    </row>
    <row r="107" spans="1:16" s="22" customFormat="1" x14ac:dyDescent="0.35">
      <c r="A107" s="21"/>
      <c r="B107" s="369"/>
      <c r="C107" s="370"/>
      <c r="D107" s="370"/>
      <c r="E107" s="370"/>
      <c r="F107" s="370"/>
      <c r="G107" s="370"/>
      <c r="H107" s="370"/>
      <c r="I107" s="370"/>
      <c r="J107" s="370"/>
      <c r="K107" s="370"/>
      <c r="L107" s="371"/>
      <c r="M107" s="39"/>
    </row>
    <row r="108" spans="1:16" s="22" customFormat="1" x14ac:dyDescent="0.35">
      <c r="A108" s="21"/>
      <c r="B108" s="369"/>
      <c r="C108" s="370"/>
      <c r="D108" s="370"/>
      <c r="E108" s="370"/>
      <c r="F108" s="370"/>
      <c r="G108" s="370"/>
      <c r="H108" s="370"/>
      <c r="I108" s="370"/>
      <c r="J108" s="370"/>
      <c r="K108" s="370"/>
      <c r="L108" s="371"/>
      <c r="M108" s="39"/>
    </row>
    <row r="109" spans="1:16" s="39" customFormat="1" x14ac:dyDescent="0.35">
      <c r="A109" s="62"/>
      <c r="B109" s="73"/>
      <c r="C109" s="74"/>
      <c r="D109" s="74"/>
      <c r="E109" s="74"/>
      <c r="F109" s="74"/>
      <c r="G109" s="74"/>
      <c r="H109" s="74"/>
      <c r="I109" s="74"/>
      <c r="J109" s="74"/>
      <c r="K109" s="74"/>
      <c r="L109" s="75"/>
      <c r="O109" s="3"/>
      <c r="P109" s="3"/>
    </row>
    <row r="110" spans="1:16" s="22" customFormat="1" x14ac:dyDescent="0.35">
      <c r="A110" s="21"/>
      <c r="B110" s="362" t="s">
        <v>30</v>
      </c>
      <c r="C110" s="363"/>
      <c r="D110" s="363"/>
      <c r="E110" s="363"/>
      <c r="F110" s="363"/>
      <c r="G110" s="363"/>
      <c r="H110" s="363"/>
      <c r="I110" s="363"/>
      <c r="J110" s="363"/>
      <c r="K110" s="363"/>
      <c r="L110" s="364"/>
      <c r="M110" s="71"/>
    </row>
    <row r="111" spans="1:16" s="39" customFormat="1" x14ac:dyDescent="0.35">
      <c r="A111" s="62"/>
      <c r="B111" s="72"/>
      <c r="C111" s="63"/>
      <c r="D111" s="63"/>
      <c r="E111" s="63"/>
      <c r="F111" s="63"/>
      <c r="G111" s="63"/>
      <c r="H111" s="63"/>
      <c r="I111" s="63"/>
      <c r="J111" s="63"/>
      <c r="K111" s="63"/>
      <c r="L111" s="64"/>
      <c r="O111" s="3"/>
      <c r="P111" s="3"/>
    </row>
    <row r="112" spans="1:16" s="39" customFormat="1" ht="14.25" customHeight="1" x14ac:dyDescent="0.35">
      <c r="A112" s="62"/>
      <c r="B112" s="330" t="str">
        <f>IF(Intro!$G$20="English",O112,P112)</f>
        <v>Describe your firm’s plans to change the product mix of the goods produced on the same equipment, in the next two years. Provide the rationale and assumptions underlying these strategies and objectives.</v>
      </c>
      <c r="C112" s="331"/>
      <c r="D112" s="331"/>
      <c r="E112" s="331"/>
      <c r="F112" s="331"/>
      <c r="G112" s="331"/>
      <c r="H112" s="331"/>
      <c r="I112" s="331"/>
      <c r="J112" s="331"/>
      <c r="K112" s="331"/>
      <c r="L112" s="332"/>
      <c r="O112" s="3" t="s">
        <v>158</v>
      </c>
      <c r="P112" s="3" t="s">
        <v>112</v>
      </c>
    </row>
    <row r="113" spans="1:16" s="39" customFormat="1" x14ac:dyDescent="0.35">
      <c r="A113" s="62"/>
      <c r="B113" s="330"/>
      <c r="C113" s="331"/>
      <c r="D113" s="331"/>
      <c r="E113" s="331"/>
      <c r="F113" s="331"/>
      <c r="G113" s="331"/>
      <c r="H113" s="331"/>
      <c r="I113" s="331"/>
      <c r="J113" s="331"/>
      <c r="K113" s="331"/>
      <c r="L113" s="332"/>
      <c r="O113" s="3"/>
      <c r="P113" s="3"/>
    </row>
    <row r="114" spans="1:16" s="39" customFormat="1" x14ac:dyDescent="0.35">
      <c r="A114" s="62"/>
      <c r="B114" s="72"/>
      <c r="C114" s="63"/>
      <c r="D114" s="63"/>
      <c r="E114" s="63"/>
      <c r="F114" s="63"/>
      <c r="G114" s="63"/>
      <c r="H114" s="63"/>
      <c r="I114" s="63"/>
      <c r="J114" s="63"/>
      <c r="K114" s="63"/>
      <c r="L114" s="64"/>
      <c r="O114" s="3"/>
      <c r="P114" s="3"/>
    </row>
    <row r="115" spans="1:16" s="22" customFormat="1" x14ac:dyDescent="0.35">
      <c r="A115" s="21"/>
      <c r="B115" s="369"/>
      <c r="C115" s="370"/>
      <c r="D115" s="370"/>
      <c r="E115" s="370"/>
      <c r="F115" s="370"/>
      <c r="G115" s="370"/>
      <c r="H115" s="370"/>
      <c r="I115" s="370"/>
      <c r="J115" s="370"/>
      <c r="K115" s="370"/>
      <c r="L115" s="371"/>
      <c r="M115" s="39"/>
    </row>
    <row r="116" spans="1:16" s="22" customFormat="1" x14ac:dyDescent="0.35">
      <c r="A116" s="21"/>
      <c r="B116" s="369"/>
      <c r="C116" s="370"/>
      <c r="D116" s="370"/>
      <c r="E116" s="370"/>
      <c r="F116" s="370"/>
      <c r="G116" s="370"/>
      <c r="H116" s="370"/>
      <c r="I116" s="370"/>
      <c r="J116" s="370"/>
      <c r="K116" s="370"/>
      <c r="L116" s="371"/>
      <c r="M116" s="39"/>
    </row>
    <row r="117" spans="1:16" s="22" customFormat="1" x14ac:dyDescent="0.35">
      <c r="A117" s="21"/>
      <c r="B117" s="369"/>
      <c r="C117" s="370"/>
      <c r="D117" s="370"/>
      <c r="E117" s="370"/>
      <c r="F117" s="370"/>
      <c r="G117" s="370"/>
      <c r="H117" s="370"/>
      <c r="I117" s="370"/>
      <c r="J117" s="370"/>
      <c r="K117" s="370"/>
      <c r="L117" s="371"/>
      <c r="M117" s="39"/>
    </row>
    <row r="118" spans="1:16" s="22" customFormat="1" x14ac:dyDescent="0.35">
      <c r="A118" s="21"/>
      <c r="B118" s="369"/>
      <c r="C118" s="370"/>
      <c r="D118" s="370"/>
      <c r="E118" s="370"/>
      <c r="F118" s="370"/>
      <c r="G118" s="370"/>
      <c r="H118" s="370"/>
      <c r="I118" s="370"/>
      <c r="J118" s="370"/>
      <c r="K118" s="370"/>
      <c r="L118" s="371"/>
      <c r="M118" s="39"/>
    </row>
    <row r="119" spans="1:16" s="22" customFormat="1" x14ac:dyDescent="0.35">
      <c r="A119" s="21"/>
      <c r="B119" s="369"/>
      <c r="C119" s="370"/>
      <c r="D119" s="370"/>
      <c r="E119" s="370"/>
      <c r="F119" s="370"/>
      <c r="G119" s="370"/>
      <c r="H119" s="370"/>
      <c r="I119" s="370"/>
      <c r="J119" s="370"/>
      <c r="K119" s="370"/>
      <c r="L119" s="371"/>
      <c r="M119" s="39"/>
    </row>
    <row r="120" spans="1:16" s="22" customFormat="1" x14ac:dyDescent="0.35">
      <c r="A120" s="21"/>
      <c r="B120" s="369"/>
      <c r="C120" s="370"/>
      <c r="D120" s="370"/>
      <c r="E120" s="370"/>
      <c r="F120" s="370"/>
      <c r="G120" s="370"/>
      <c r="H120" s="370"/>
      <c r="I120" s="370"/>
      <c r="J120" s="370"/>
      <c r="K120" s="370"/>
      <c r="L120" s="371"/>
      <c r="M120" s="39"/>
    </row>
    <row r="121" spans="1:16" s="22" customFormat="1" x14ac:dyDescent="0.35">
      <c r="A121" s="21"/>
      <c r="B121" s="369"/>
      <c r="C121" s="370"/>
      <c r="D121" s="370"/>
      <c r="E121" s="370"/>
      <c r="F121" s="370"/>
      <c r="G121" s="370"/>
      <c r="H121" s="370"/>
      <c r="I121" s="370"/>
      <c r="J121" s="370"/>
      <c r="K121" s="370"/>
      <c r="L121" s="371"/>
      <c r="M121" s="39"/>
    </row>
    <row r="122" spans="1:16" s="22" customFormat="1" x14ac:dyDescent="0.35">
      <c r="A122" s="21"/>
      <c r="B122" s="369"/>
      <c r="C122" s="370"/>
      <c r="D122" s="370"/>
      <c r="E122" s="370"/>
      <c r="F122" s="370"/>
      <c r="G122" s="370"/>
      <c r="H122" s="370"/>
      <c r="I122" s="370"/>
      <c r="J122" s="370"/>
      <c r="K122" s="370"/>
      <c r="L122" s="371"/>
      <c r="M122" s="39"/>
    </row>
    <row r="123" spans="1:16" s="39" customFormat="1" x14ac:dyDescent="0.35">
      <c r="A123" s="62"/>
      <c r="B123" s="73"/>
      <c r="C123" s="74"/>
      <c r="D123" s="74"/>
      <c r="E123" s="74"/>
      <c r="F123" s="74"/>
      <c r="G123" s="74"/>
      <c r="H123" s="74"/>
      <c r="I123" s="74"/>
      <c r="J123" s="74"/>
      <c r="K123" s="74"/>
      <c r="L123" s="75"/>
      <c r="O123" s="3"/>
      <c r="P123" s="3"/>
    </row>
  </sheetData>
  <sheetProtection algorithmName="SHA-512" hashValue="h0Qs+DxNSTgD7H4efiEkovlj2x4tY5sHRWdoxa4cUBfj+UZS7aju+pNEymEHLuOGCIqs6bZ0p2hOccCsBZzFbg==" saltValue="vo6D0Q2yu+dBycrDWMueAw==" spinCount="100000" sheet="1" objects="1" scenarios="1" selectLockedCells="1"/>
  <mergeCells count="54">
    <mergeCell ref="B10:L10"/>
    <mergeCell ref="B4:L4"/>
    <mergeCell ref="B5:L5"/>
    <mergeCell ref="B6:L6"/>
    <mergeCell ref="B8:L8"/>
    <mergeCell ref="B9:L9"/>
    <mergeCell ref="B35:E35"/>
    <mergeCell ref="J33:J34"/>
    <mergeCell ref="B16:L16"/>
    <mergeCell ref="B17:L17"/>
    <mergeCell ref="B19:L21"/>
    <mergeCell ref="G23:G24"/>
    <mergeCell ref="H23:H24"/>
    <mergeCell ref="I23:I24"/>
    <mergeCell ref="J23:J24"/>
    <mergeCell ref="K23:K24"/>
    <mergeCell ref="B36:E36"/>
    <mergeCell ref="B37:E37"/>
    <mergeCell ref="B38:E38"/>
    <mergeCell ref="B39:E39"/>
    <mergeCell ref="B40:E40"/>
    <mergeCell ref="B60:L67"/>
    <mergeCell ref="B58:L58"/>
    <mergeCell ref="B25:E25"/>
    <mergeCell ref="B26:E26"/>
    <mergeCell ref="B27:E27"/>
    <mergeCell ref="B28:E28"/>
    <mergeCell ref="B29:E29"/>
    <mergeCell ref="B30:E30"/>
    <mergeCell ref="B43:L43"/>
    <mergeCell ref="B45:L45"/>
    <mergeCell ref="B47:L54"/>
    <mergeCell ref="B56:L56"/>
    <mergeCell ref="G33:G34"/>
    <mergeCell ref="H33:H34"/>
    <mergeCell ref="I33:I34"/>
    <mergeCell ref="B33:F33"/>
    <mergeCell ref="B115:L122"/>
    <mergeCell ref="B69:L69"/>
    <mergeCell ref="B71:L71"/>
    <mergeCell ref="B73:L80"/>
    <mergeCell ref="B82:L82"/>
    <mergeCell ref="B84:L85"/>
    <mergeCell ref="B87:L94"/>
    <mergeCell ref="B96:L96"/>
    <mergeCell ref="B98:L99"/>
    <mergeCell ref="B101:L108"/>
    <mergeCell ref="B110:L110"/>
    <mergeCell ref="B112:L113"/>
    <mergeCell ref="B13:L13"/>
    <mergeCell ref="B14:L14"/>
    <mergeCell ref="B11:L11"/>
    <mergeCell ref="B23:C23"/>
    <mergeCell ref="K33:K34"/>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5:K26 G28:K28 G35:K36 G38:K38" xr:uid="{253D27E9-8A59-4E30-965C-9BA5CAFECDCE}">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47 B60 B73 B87 B101 B115" xr:uid="{908C4957-E758-4218-A77F-031FF6A4B831}">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7:K27 G29:K31 G37:K37 G39:K41" xr:uid="{6825C024-FBF1-4BE6-B09F-308286EA9533}">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8"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107D-C874-4F1B-AA28-B492564F1A20}">
  <sheetPr>
    <tabColor rgb="FF92D050"/>
    <pageSetUpPr fitToPage="1"/>
  </sheetPr>
  <dimension ref="A1:S252"/>
  <sheetViews>
    <sheetView showGridLines="0" zoomScale="90" zoomScaleNormal="90" zoomScaleSheetLayoutView="115" workbookViewId="0"/>
  </sheetViews>
  <sheetFormatPr defaultColWidth="9.453125" defaultRowHeight="14" x14ac:dyDescent="0.35"/>
  <cols>
    <col min="1" max="1" width="1.54296875" style="21" customWidth="1"/>
    <col min="2" max="12" width="14.54296875" style="1" customWidth="1"/>
    <col min="13" max="13" width="6.453125" style="3" customWidth="1"/>
    <col min="14" max="14" width="9.453125" style="3" customWidth="1"/>
    <col min="15" max="16" width="30.54296875" style="3" hidden="1" customWidth="1"/>
    <col min="17" max="17" width="9.453125" style="3" customWidth="1"/>
    <col min="18" max="16384" width="9.453125" style="3"/>
  </cols>
  <sheetData>
    <row r="1" spans="1:16" x14ac:dyDescent="0.35">
      <c r="O1" s="3" t="s">
        <v>276</v>
      </c>
      <c r="P1" s="3" t="s">
        <v>276</v>
      </c>
    </row>
    <row r="2" spans="1:16" x14ac:dyDescent="0.35">
      <c r="B2" s="23" t="str">
        <f>'Pro 1'!B2</f>
        <v>PROTECTED</v>
      </c>
      <c r="C2" s="23"/>
      <c r="D2" s="23"/>
      <c r="O2" s="22" t="s">
        <v>61</v>
      </c>
      <c r="P2" s="22" t="s">
        <v>73</v>
      </c>
    </row>
    <row r="3" spans="1:16" x14ac:dyDescent="0.35">
      <c r="B3" s="5"/>
      <c r="C3" s="5"/>
      <c r="D3" s="5"/>
      <c r="O3" s="8"/>
      <c r="P3" s="8"/>
    </row>
    <row r="4" spans="1:16" s="8" customFormat="1" x14ac:dyDescent="0.35">
      <c r="A4" s="24"/>
      <c r="B4" s="335" t="str">
        <f>Info!B4</f>
        <v>FOREIGN PRODUCERS' QUESTIONNAIRE</v>
      </c>
      <c r="C4" s="336"/>
      <c r="D4" s="336"/>
      <c r="E4" s="336"/>
      <c r="F4" s="336"/>
      <c r="G4" s="336"/>
      <c r="H4" s="336"/>
      <c r="I4" s="336"/>
      <c r="J4" s="336"/>
      <c r="K4" s="336"/>
      <c r="L4" s="337"/>
      <c r="M4" s="10"/>
      <c r="N4" s="10"/>
      <c r="O4" s="9"/>
      <c r="P4" s="9"/>
    </row>
    <row r="5" spans="1:16" s="8" customFormat="1" x14ac:dyDescent="0.35">
      <c r="A5" s="24"/>
      <c r="B5" s="338" t="str">
        <f>Info!B5</f>
        <v>GC-2026-001</v>
      </c>
      <c r="C5" s="339"/>
      <c r="D5" s="339"/>
      <c r="E5" s="339"/>
      <c r="F5" s="339"/>
      <c r="G5" s="339"/>
      <c r="H5" s="339"/>
      <c r="I5" s="339"/>
      <c r="J5" s="339"/>
      <c r="K5" s="339"/>
      <c r="L5" s="340"/>
      <c r="M5" s="10"/>
      <c r="N5" s="10"/>
      <c r="O5" s="9"/>
      <c r="P5" s="9"/>
    </row>
    <row r="6" spans="1:16" s="9" customFormat="1" x14ac:dyDescent="0.35">
      <c r="A6" s="24"/>
      <c r="B6" s="338" t="str">
        <f>Info!B6</f>
        <v>WOOD GOODS - SOLID AND ENGINEERED WOOD CABINETS AND VANITIES</v>
      </c>
      <c r="C6" s="339"/>
      <c r="D6" s="339"/>
      <c r="E6" s="339"/>
      <c r="F6" s="339"/>
      <c r="G6" s="339"/>
      <c r="H6" s="339"/>
      <c r="I6" s="339"/>
      <c r="J6" s="339"/>
      <c r="K6" s="339"/>
      <c r="L6" s="340"/>
      <c r="O6" s="25"/>
      <c r="P6" s="25"/>
    </row>
    <row r="7" spans="1:16" s="9" customFormat="1" x14ac:dyDescent="0.35">
      <c r="A7" s="24"/>
      <c r="B7" s="114"/>
      <c r="C7" s="115"/>
      <c r="D7" s="115"/>
      <c r="E7" s="115"/>
      <c r="F7" s="115"/>
      <c r="G7" s="115"/>
      <c r="H7" s="115"/>
      <c r="I7" s="115"/>
      <c r="J7" s="115"/>
      <c r="K7" s="115"/>
      <c r="L7" s="116"/>
      <c r="O7" s="37"/>
    </row>
    <row r="8" spans="1:16" s="9" customFormat="1" x14ac:dyDescent="0.35">
      <c r="A8" s="24"/>
      <c r="B8" s="377" t="str">
        <f>Public!B8</f>
        <v>The following questions refer to the goods as defined in the product description on the Intro tab.</v>
      </c>
      <c r="C8" s="378"/>
      <c r="D8" s="378"/>
      <c r="E8" s="378"/>
      <c r="F8" s="378"/>
      <c r="G8" s="378"/>
      <c r="H8" s="378"/>
      <c r="I8" s="378"/>
      <c r="J8" s="378"/>
      <c r="K8" s="378"/>
      <c r="L8" s="379"/>
      <c r="O8" s="25"/>
      <c r="P8" s="25"/>
    </row>
    <row r="9" spans="1:16" s="9" customFormat="1" x14ac:dyDescent="0.35">
      <c r="A9" s="24"/>
      <c r="B9" s="377" t="str">
        <f>Public!B9</f>
        <v xml:space="preserve">Product information and a glossary of terms can be found in the Info tab.
</v>
      </c>
      <c r="C9" s="378"/>
      <c r="D9" s="378"/>
      <c r="E9" s="378"/>
      <c r="F9" s="378"/>
      <c r="G9" s="378"/>
      <c r="H9" s="378"/>
      <c r="I9" s="378"/>
      <c r="J9" s="378"/>
      <c r="K9" s="378"/>
      <c r="L9" s="379"/>
      <c r="O9" s="25"/>
    </row>
    <row r="10" spans="1:16" s="9" customFormat="1" x14ac:dyDescent="0.35">
      <c r="A10" s="24"/>
      <c r="B10" s="377" t="str">
        <f>'Pro 1'!B10</f>
        <v xml:space="preserve">Use the AddPro tab if more space is needed.
</v>
      </c>
      <c r="C10" s="378"/>
      <c r="D10" s="378"/>
      <c r="E10" s="378"/>
      <c r="F10" s="378"/>
      <c r="G10" s="378"/>
      <c r="H10" s="378"/>
      <c r="I10" s="378"/>
      <c r="J10" s="378"/>
      <c r="K10" s="378"/>
      <c r="L10" s="379"/>
      <c r="O10" s="25"/>
      <c r="P10" s="25"/>
    </row>
    <row r="11" spans="1:16" s="9" customFormat="1" x14ac:dyDescent="0.35">
      <c r="A11" s="24"/>
      <c r="B11" s="137"/>
      <c r="C11" s="138"/>
      <c r="D11" s="138"/>
      <c r="E11" s="115"/>
      <c r="F11" s="115"/>
      <c r="G11" s="115"/>
      <c r="H11" s="115"/>
      <c r="I11" s="115"/>
      <c r="J11" s="115"/>
      <c r="K11" s="115"/>
      <c r="L11" s="116"/>
      <c r="O11" s="25"/>
      <c r="P11" s="25"/>
    </row>
    <row r="12" spans="1:16" s="9" customFormat="1" x14ac:dyDescent="0.35">
      <c r="A12" s="24"/>
      <c r="B12" s="377" t="str">
        <f>IF(Intro!$G$20="English",O12,P12)</f>
        <v>For the questions in this tab, note the following:</v>
      </c>
      <c r="C12" s="378"/>
      <c r="D12" s="378"/>
      <c r="E12" s="378"/>
      <c r="F12" s="378"/>
      <c r="G12" s="378"/>
      <c r="H12" s="378"/>
      <c r="I12" s="378"/>
      <c r="J12" s="378"/>
      <c r="K12" s="378"/>
      <c r="L12" s="379"/>
      <c r="O12" s="25" t="s">
        <v>113</v>
      </c>
      <c r="P12" s="25" t="s">
        <v>114</v>
      </c>
    </row>
    <row r="13" spans="1:16" s="9" customFormat="1" x14ac:dyDescent="0.35">
      <c r="A13" s="24"/>
      <c r="B13" s="377" t="str">
        <f>IF(Intro!$G$20="English",O13,P13)</f>
        <v>• Report only sales of your firm’s production.</v>
      </c>
      <c r="C13" s="378"/>
      <c r="D13" s="378"/>
      <c r="E13" s="378"/>
      <c r="F13" s="378"/>
      <c r="G13" s="378"/>
      <c r="H13" s="378"/>
      <c r="I13" s="378"/>
      <c r="J13" s="378"/>
      <c r="K13" s="378"/>
      <c r="L13" s="379"/>
      <c r="O13" s="25" t="s">
        <v>187</v>
      </c>
      <c r="P13" s="25" t="s">
        <v>191</v>
      </c>
    </row>
    <row r="14" spans="1:16" s="9" customFormat="1" x14ac:dyDescent="0.35">
      <c r="A14" s="24"/>
      <c r="B14" s="377" t="str">
        <f>IF(Intro!$G$20="English",O14,P14)</f>
        <v>• Report all sales to Canadian and foreign associated firms.</v>
      </c>
      <c r="C14" s="378"/>
      <c r="D14" s="378"/>
      <c r="E14" s="378"/>
      <c r="F14" s="378"/>
      <c r="G14" s="378"/>
      <c r="H14" s="378"/>
      <c r="I14" s="378"/>
      <c r="J14" s="378"/>
      <c r="K14" s="378"/>
      <c r="L14" s="379"/>
      <c r="O14" s="25" t="s">
        <v>188</v>
      </c>
      <c r="P14" s="25" t="s">
        <v>192</v>
      </c>
    </row>
    <row r="15" spans="1:16" s="9" customFormat="1" x14ac:dyDescent="0.35">
      <c r="A15" s="24"/>
      <c r="B15" s="377" t="str">
        <f>IF(Intro!$G$20="English",O15,P15)</f>
        <v>• Report all sales as of the date of shipment to the customer or the customer’s warehouse.</v>
      </c>
      <c r="C15" s="378"/>
      <c r="D15" s="378"/>
      <c r="E15" s="378"/>
      <c r="F15" s="378"/>
      <c r="G15" s="378"/>
      <c r="H15" s="378"/>
      <c r="I15" s="378"/>
      <c r="J15" s="378"/>
      <c r="K15" s="378"/>
      <c r="L15" s="379"/>
      <c r="O15" s="25" t="s">
        <v>189</v>
      </c>
      <c r="P15" s="25" t="s">
        <v>193</v>
      </c>
    </row>
    <row r="16" spans="1:16" s="9" customFormat="1" x14ac:dyDescent="0.35">
      <c r="A16" s="24"/>
      <c r="B16" s="377" t="str">
        <f>IF(Intro!$G$20="English",O16,P16)</f>
        <v>• Report all values in Canadian dollars.</v>
      </c>
      <c r="C16" s="378"/>
      <c r="D16" s="378"/>
      <c r="E16" s="378"/>
      <c r="F16" s="378"/>
      <c r="G16" s="378"/>
      <c r="H16" s="378"/>
      <c r="I16" s="378"/>
      <c r="J16" s="378"/>
      <c r="K16" s="378"/>
      <c r="L16" s="379"/>
      <c r="O16" s="25" t="s">
        <v>190</v>
      </c>
      <c r="P16" s="25" t="s">
        <v>194</v>
      </c>
    </row>
    <row r="17" spans="1:16" s="9" customFormat="1" x14ac:dyDescent="0.35">
      <c r="A17" s="24"/>
      <c r="B17" s="380" t="str">
        <f>IF(Intro!$G$20="English",O17,P17)</f>
        <v>• Report sales value as net delivered selling value (see definition in Glossary).</v>
      </c>
      <c r="C17" s="381"/>
      <c r="D17" s="381"/>
      <c r="E17" s="381"/>
      <c r="F17" s="381"/>
      <c r="G17" s="381"/>
      <c r="H17" s="381"/>
      <c r="I17" s="381"/>
      <c r="J17" s="381"/>
      <c r="K17" s="381"/>
      <c r="L17" s="382"/>
      <c r="O17" s="25" t="s">
        <v>239</v>
      </c>
      <c r="P17" s="25" t="s">
        <v>258</v>
      </c>
    </row>
    <row r="18" spans="1:16" s="9" customFormat="1" x14ac:dyDescent="0.35">
      <c r="A18" s="24"/>
      <c r="B18" s="380" t="str">
        <f>IF(Intro!$G$20="English",O18,P18)</f>
        <v>• Certain information is to be reported separately for full units and subassemblies.</v>
      </c>
      <c r="C18" s="381"/>
      <c r="D18" s="381"/>
      <c r="E18" s="381"/>
      <c r="F18" s="381"/>
      <c r="G18" s="381"/>
      <c r="H18" s="381"/>
      <c r="I18" s="381"/>
      <c r="J18" s="381"/>
      <c r="K18" s="381"/>
      <c r="L18" s="382"/>
      <c r="O18" s="270" t="s">
        <v>379</v>
      </c>
      <c r="P18" s="270" t="s">
        <v>380</v>
      </c>
    </row>
    <row r="19" spans="1:16" s="9" customFormat="1" x14ac:dyDescent="0.35">
      <c r="A19" s="24"/>
      <c r="B19" s="271"/>
      <c r="C19" s="272"/>
      <c r="D19" s="272"/>
      <c r="E19" s="272"/>
      <c r="F19" s="272"/>
      <c r="G19" s="272"/>
      <c r="H19" s="272"/>
      <c r="I19" s="272"/>
      <c r="J19" s="272"/>
      <c r="K19" s="272"/>
      <c r="L19" s="273"/>
      <c r="O19" s="270"/>
      <c r="P19" s="270"/>
    </row>
    <row r="20" spans="1:16" s="9" customFormat="1" ht="38.25" customHeight="1" x14ac:dyDescent="0.35">
      <c r="A20" s="24"/>
      <c r="B20" s="401" t="str">
        <f>IF(Intro!$G$20="English",O20,P20)</f>
        <v>Full units include unassembled, assembled or ready to assemble wood cabinets and vanities, including “flat packs” and "complete knock down (CKD)" kits.</v>
      </c>
      <c r="C20" s="401"/>
      <c r="D20" s="401"/>
      <c r="E20" s="401"/>
      <c r="F20" s="401"/>
      <c r="G20" s="401"/>
      <c r="H20" s="401"/>
      <c r="I20" s="401"/>
      <c r="J20" s="401"/>
      <c r="K20" s="401"/>
      <c r="L20" s="401"/>
      <c r="O20" s="275" t="s">
        <v>385</v>
      </c>
      <c r="P20" s="275" t="s">
        <v>386</v>
      </c>
    </row>
    <row r="21" spans="1:16" s="9" customFormat="1" ht="16" x14ac:dyDescent="0.35">
      <c r="A21" s="24"/>
      <c r="B21" s="401" t="str">
        <f>IF(Intro!$G$20="English",O21,P21)</f>
        <v>Included subassemblies are listed in the product definition on the “Intro” tab.</v>
      </c>
      <c r="C21" s="401"/>
      <c r="D21" s="401"/>
      <c r="E21" s="401"/>
      <c r="F21" s="401"/>
      <c r="G21" s="401"/>
      <c r="H21" s="401"/>
      <c r="I21" s="401"/>
      <c r="J21" s="401"/>
      <c r="K21" s="401"/>
      <c r="L21" s="401"/>
      <c r="O21" s="275" t="s">
        <v>387</v>
      </c>
      <c r="P21" s="275" t="s">
        <v>388</v>
      </c>
    </row>
    <row r="22" spans="1:16" s="9" customFormat="1" x14ac:dyDescent="0.35">
      <c r="A22" s="24"/>
      <c r="B22" s="26"/>
      <c r="C22" s="26"/>
      <c r="D22" s="26"/>
      <c r="E22" s="27"/>
      <c r="F22" s="27"/>
      <c r="G22" s="27"/>
      <c r="H22" s="27"/>
      <c r="I22" s="27"/>
      <c r="J22" s="27"/>
      <c r="K22" s="27"/>
      <c r="L22" s="27"/>
      <c r="O22" s="25"/>
      <c r="P22" s="25"/>
    </row>
    <row r="23" spans="1:16" x14ac:dyDescent="0.35">
      <c r="B23" s="398" t="str">
        <f>UPPER(IF(Intro!$G$20="English",O23,P23))</f>
        <v>SALES AND INVENTORIES</v>
      </c>
      <c r="C23" s="399"/>
      <c r="D23" s="399"/>
      <c r="E23" s="399"/>
      <c r="F23" s="399"/>
      <c r="G23" s="399"/>
      <c r="H23" s="399"/>
      <c r="I23" s="399"/>
      <c r="J23" s="399"/>
      <c r="K23" s="399"/>
      <c r="L23" s="400"/>
      <c r="O23" s="96" t="s">
        <v>240</v>
      </c>
      <c r="P23" s="96" t="s">
        <v>241</v>
      </c>
    </row>
    <row r="24" spans="1:16" x14ac:dyDescent="0.35">
      <c r="B24" s="359" t="s">
        <v>22</v>
      </c>
      <c r="C24" s="360"/>
      <c r="D24" s="360"/>
      <c r="E24" s="360"/>
      <c r="F24" s="360"/>
      <c r="G24" s="360"/>
      <c r="H24" s="360"/>
      <c r="I24" s="360"/>
      <c r="J24" s="360"/>
      <c r="K24" s="360"/>
      <c r="L24" s="361"/>
    </row>
    <row r="25" spans="1:16" x14ac:dyDescent="0.35">
      <c r="B25" s="28"/>
      <c r="C25" s="29"/>
      <c r="D25" s="29"/>
      <c r="E25" s="30"/>
      <c r="F25" s="30"/>
      <c r="G25" s="30"/>
      <c r="H25" s="30"/>
      <c r="I25" s="30"/>
      <c r="J25" s="30"/>
      <c r="K25" s="30"/>
      <c r="L25" s="31"/>
      <c r="O25" s="113" t="s">
        <v>299</v>
      </c>
    </row>
    <row r="26" spans="1:16" x14ac:dyDescent="0.35">
      <c r="B26" s="292" t="str">
        <f>IF(Intro!$G$20="English",O26,P26)</f>
        <v>Provide the following estimated percentages:</v>
      </c>
      <c r="C26" s="293"/>
      <c r="D26" s="293"/>
      <c r="E26" s="293"/>
      <c r="F26" s="293"/>
      <c r="G26" s="293"/>
      <c r="H26" s="293"/>
      <c r="I26" s="293"/>
      <c r="J26" s="293"/>
      <c r="K26" s="293"/>
      <c r="L26" s="294"/>
      <c r="O26" s="32" t="s">
        <v>55</v>
      </c>
      <c r="P26" s="113" t="s">
        <v>56</v>
      </c>
    </row>
    <row r="27" spans="1:16" x14ac:dyDescent="0.35">
      <c r="B27" s="133"/>
      <c r="C27" s="134"/>
      <c r="D27" s="45"/>
      <c r="E27" s="45"/>
      <c r="F27" s="45"/>
      <c r="G27" s="29"/>
      <c r="H27" s="112">
        <f>Variables!$B$6+2</f>
        <v>2025</v>
      </c>
      <c r="I27" s="65"/>
      <c r="J27" s="65"/>
      <c r="K27" s="65"/>
      <c r="L27" s="66"/>
      <c r="O27" s="32"/>
      <c r="P27" s="113"/>
    </row>
    <row r="28" spans="1:16" x14ac:dyDescent="0.35">
      <c r="B28" s="288" t="str">
        <f>IF(Intro!$G$20="English",O28,P28)</f>
        <v>Your firm's sales volume of the goods divided by your firm's total sales volume</v>
      </c>
      <c r="C28" s="289"/>
      <c r="D28" s="289"/>
      <c r="E28" s="289"/>
      <c r="F28" s="289"/>
      <c r="G28" s="475" t="s">
        <v>90</v>
      </c>
      <c r="H28" s="477"/>
      <c r="I28" s="65"/>
      <c r="J28" s="65"/>
      <c r="K28" s="65"/>
      <c r="L28" s="66"/>
      <c r="O28" s="3" t="s">
        <v>279</v>
      </c>
      <c r="P28" s="113" t="s">
        <v>286</v>
      </c>
    </row>
    <row r="29" spans="1:16" x14ac:dyDescent="0.35">
      <c r="B29" s="288"/>
      <c r="C29" s="289"/>
      <c r="D29" s="289"/>
      <c r="E29" s="289"/>
      <c r="F29" s="289"/>
      <c r="G29" s="476"/>
      <c r="H29" s="477"/>
      <c r="I29" s="65"/>
      <c r="J29" s="65"/>
      <c r="K29" s="65"/>
      <c r="L29" s="66"/>
      <c r="P29" s="113"/>
    </row>
    <row r="30" spans="1:16" x14ac:dyDescent="0.35">
      <c r="B30" s="288" t="str">
        <f>IF(Intro!$G$20="English",O30,P30)</f>
        <v>Your firm's sales value of the goods divided by your firm's total sales value</v>
      </c>
      <c r="C30" s="289"/>
      <c r="D30" s="289"/>
      <c r="E30" s="289"/>
      <c r="F30" s="289"/>
      <c r="G30" s="475" t="s">
        <v>90</v>
      </c>
      <c r="H30" s="477"/>
      <c r="I30" s="65"/>
      <c r="J30" s="65"/>
      <c r="K30" s="65"/>
      <c r="L30" s="66"/>
      <c r="O30" s="3" t="s">
        <v>280</v>
      </c>
      <c r="P30" s="113" t="s">
        <v>283</v>
      </c>
    </row>
    <row r="31" spans="1:16" x14ac:dyDescent="0.35">
      <c r="B31" s="316"/>
      <c r="C31" s="317"/>
      <c r="D31" s="317"/>
      <c r="E31" s="317"/>
      <c r="F31" s="317"/>
      <c r="G31" s="475"/>
      <c r="H31" s="477"/>
      <c r="I31" s="65"/>
      <c r="J31" s="65"/>
      <c r="K31" s="65"/>
      <c r="L31" s="66"/>
      <c r="P31" s="113"/>
    </row>
    <row r="32" spans="1:16" x14ac:dyDescent="0.35">
      <c r="B32" s="288" t="str">
        <f>IF(Intro!$G$20="English",O32,P32)</f>
        <v>Your firm's production volume of the goods divided by your home country's total production volume of the goods</v>
      </c>
      <c r="C32" s="289"/>
      <c r="D32" s="289"/>
      <c r="E32" s="289"/>
      <c r="F32" s="289"/>
      <c r="G32" s="475" t="s">
        <v>90</v>
      </c>
      <c r="H32" s="477"/>
      <c r="I32" s="65"/>
      <c r="J32" s="65"/>
      <c r="K32" s="65"/>
      <c r="L32" s="66"/>
      <c r="O32" s="3" t="s">
        <v>281</v>
      </c>
      <c r="P32" s="113" t="s">
        <v>284</v>
      </c>
    </row>
    <row r="33" spans="2:16" x14ac:dyDescent="0.35">
      <c r="B33" s="316"/>
      <c r="C33" s="317"/>
      <c r="D33" s="317"/>
      <c r="E33" s="317"/>
      <c r="F33" s="317"/>
      <c r="G33" s="475"/>
      <c r="H33" s="477"/>
      <c r="I33" s="65"/>
      <c r="J33" s="65"/>
      <c r="K33" s="65"/>
      <c r="L33" s="66"/>
      <c r="P33" s="113"/>
    </row>
    <row r="34" spans="2:16" x14ac:dyDescent="0.35">
      <c r="B34" s="288" t="str">
        <f>IF(Intro!$G$20="English",O34,P34)</f>
        <v xml:space="preserve">Your firm's volume of exports of the goods to Canada divided by your home country's total volume of exports of the goods to Canada </v>
      </c>
      <c r="C34" s="289"/>
      <c r="D34" s="289"/>
      <c r="E34" s="289"/>
      <c r="F34" s="289"/>
      <c r="G34" s="475" t="s">
        <v>90</v>
      </c>
      <c r="H34" s="477"/>
      <c r="I34" s="65"/>
      <c r="J34" s="65"/>
      <c r="K34" s="65"/>
      <c r="L34" s="66"/>
      <c r="O34" s="3" t="s">
        <v>282</v>
      </c>
      <c r="P34" s="113" t="s">
        <v>285</v>
      </c>
    </row>
    <row r="35" spans="2:16" x14ac:dyDescent="0.35">
      <c r="B35" s="316"/>
      <c r="C35" s="317"/>
      <c r="D35" s="317"/>
      <c r="E35" s="317"/>
      <c r="F35" s="317"/>
      <c r="G35" s="476"/>
      <c r="H35" s="477"/>
      <c r="I35" s="65"/>
      <c r="J35" s="65"/>
      <c r="K35" s="65"/>
      <c r="L35" s="66"/>
    </row>
    <row r="36" spans="2:16" x14ac:dyDescent="0.35">
      <c r="B36" s="67"/>
      <c r="C36" s="68"/>
      <c r="D36" s="68"/>
      <c r="E36" s="68"/>
      <c r="F36" s="68"/>
      <c r="G36" s="68"/>
      <c r="H36" s="68"/>
      <c r="I36" s="68"/>
      <c r="J36" s="68"/>
      <c r="K36" s="68"/>
      <c r="L36" s="69"/>
    </row>
    <row r="37" spans="2:16" x14ac:dyDescent="0.35">
      <c r="B37" s="362" t="s">
        <v>23</v>
      </c>
      <c r="C37" s="363"/>
      <c r="D37" s="363"/>
      <c r="E37" s="363"/>
      <c r="F37" s="363"/>
      <c r="G37" s="363"/>
      <c r="H37" s="363"/>
      <c r="I37" s="363"/>
      <c r="J37" s="363"/>
      <c r="K37" s="363"/>
      <c r="L37" s="364"/>
    </row>
    <row r="38" spans="2:16" x14ac:dyDescent="0.35">
      <c r="B38" s="28"/>
      <c r="C38" s="29"/>
      <c r="D38" s="29"/>
      <c r="E38" s="30"/>
      <c r="F38" s="30"/>
      <c r="G38" s="30"/>
      <c r="H38" s="30"/>
      <c r="I38" s="30"/>
      <c r="J38" s="30"/>
      <c r="K38" s="30"/>
      <c r="L38" s="31"/>
    </row>
    <row r="39" spans="2:16" x14ac:dyDescent="0.35">
      <c r="B39" s="292" t="str">
        <f>IF(Intro!$G$20="English",O39,P39)</f>
        <v>Complete the following table for your firm's sales and inventories of the goods.</v>
      </c>
      <c r="C39" s="293"/>
      <c r="D39" s="293"/>
      <c r="E39" s="293"/>
      <c r="F39" s="293"/>
      <c r="G39" s="293"/>
      <c r="H39" s="293"/>
      <c r="I39" s="293"/>
      <c r="J39" s="293"/>
      <c r="K39" s="293"/>
      <c r="L39" s="294"/>
      <c r="O39" s="32" t="s">
        <v>309</v>
      </c>
      <c r="P39" s="3" t="s">
        <v>261</v>
      </c>
    </row>
    <row r="40" spans="2:16" x14ac:dyDescent="0.35">
      <c r="B40" s="133"/>
      <c r="C40" s="134"/>
      <c r="D40" s="29"/>
      <c r="E40" s="30"/>
      <c r="F40" s="30"/>
      <c r="G40" s="30"/>
      <c r="H40" s="30"/>
      <c r="I40" s="30"/>
      <c r="J40" s="30"/>
      <c r="K40" s="30"/>
      <c r="L40" s="31"/>
      <c r="O40" s="32"/>
    </row>
    <row r="41" spans="2:16" x14ac:dyDescent="0.35">
      <c r="B41" s="403" t="str">
        <f>'Pro 1'!B23</f>
        <v>full units</v>
      </c>
      <c r="C41" s="404"/>
      <c r="D41" s="29"/>
      <c r="E41" s="45"/>
      <c r="G41" s="418">
        <f>Variables!$B$6</f>
        <v>2023</v>
      </c>
      <c r="H41" s="418">
        <f>G41+1</f>
        <v>2024</v>
      </c>
      <c r="I41" s="418">
        <f>H41+1</f>
        <v>2025</v>
      </c>
      <c r="J41" s="473"/>
      <c r="K41" s="474"/>
      <c r="L41" s="66"/>
      <c r="O41" s="32"/>
    </row>
    <row r="42" spans="2:16" x14ac:dyDescent="0.35">
      <c r="B42" s="133"/>
      <c r="C42" s="134"/>
      <c r="D42" s="29"/>
      <c r="E42" s="45"/>
      <c r="G42" s="419"/>
      <c r="H42" s="419"/>
      <c r="I42" s="419"/>
      <c r="J42" s="473"/>
      <c r="K42" s="474"/>
      <c r="L42" s="66"/>
      <c r="O42" s="32"/>
    </row>
    <row r="43" spans="2:16" ht="14.5" thickBot="1" x14ac:dyDescent="0.4">
      <c r="B43" s="288" t="str">
        <f>IF(Intro!$G$20="English",O43,P43)</f>
        <v>Beginning inventory</v>
      </c>
      <c r="C43" s="289"/>
      <c r="D43" s="445" t="str">
        <f>IF(Intro!$G$20="English",Variables!$B$23,Variables!$C$23)</f>
        <v>full units</v>
      </c>
      <c r="E43" s="445"/>
      <c r="F43" s="445"/>
      <c r="G43" s="119"/>
      <c r="H43" s="122">
        <f>G59</f>
        <v>0</v>
      </c>
      <c r="I43" s="122">
        <f>H59</f>
        <v>0</v>
      </c>
      <c r="J43" s="143"/>
      <c r="K43" s="144"/>
      <c r="L43" s="66"/>
      <c r="O43" s="3" t="s">
        <v>115</v>
      </c>
      <c r="P43" s="3" t="s">
        <v>116</v>
      </c>
    </row>
    <row r="44" spans="2:16" ht="14.25" customHeight="1" x14ac:dyDescent="0.35">
      <c r="B44" s="450" t="str">
        <f>IF(Intro!$G$20="English",O44,P44)</f>
        <v>Sales in country of production</v>
      </c>
      <c r="C44" s="451"/>
      <c r="D44" s="447" t="str">
        <f>IF(Intro!$G$20="English",Variables!$B$23,Variables!$C$23)</f>
        <v>full units</v>
      </c>
      <c r="E44" s="448"/>
      <c r="F44" s="449"/>
      <c r="G44" s="120"/>
      <c r="H44" s="120"/>
      <c r="I44" s="120"/>
      <c r="J44" s="143"/>
      <c r="K44" s="144"/>
      <c r="L44" s="66"/>
      <c r="O44" s="3" t="s">
        <v>179</v>
      </c>
      <c r="P44" s="3" t="s">
        <v>34</v>
      </c>
    </row>
    <row r="45" spans="2:16" ht="28.5" customHeight="1" x14ac:dyDescent="0.35">
      <c r="B45" s="330"/>
      <c r="C45" s="452"/>
      <c r="D45" s="445" t="str">
        <f>IF(Intro!G$20="English",O45,P45)</f>
        <v>$ Ex Works (CAD)</v>
      </c>
      <c r="E45" s="445"/>
      <c r="F45" s="445"/>
      <c r="G45" s="119"/>
      <c r="H45" s="119"/>
      <c r="I45" s="119"/>
      <c r="J45" s="143"/>
      <c r="K45" s="144"/>
      <c r="L45" s="66"/>
      <c r="O45" s="3" t="s">
        <v>359</v>
      </c>
      <c r="P45" s="3" t="s">
        <v>360</v>
      </c>
    </row>
    <row r="46" spans="2:16" ht="14.5" thickBot="1" x14ac:dyDescent="0.4">
      <c r="B46" s="453"/>
      <c r="C46" s="454"/>
      <c r="D46" s="441" t="str">
        <f>"$ / "&amp;IF(Intro!$G$20="English",Variables!$B$24,Variables!$C$24)</f>
        <v>$ / full unit</v>
      </c>
      <c r="E46" s="442"/>
      <c r="F46" s="443"/>
      <c r="G46" s="152" t="str">
        <f>IF(G44=0,"-",G45/G44)</f>
        <v>-</v>
      </c>
      <c r="H46" s="152" t="str">
        <f>IF(H44=0,"-",H45/H44)</f>
        <v>-</v>
      </c>
      <c r="I46" s="152" t="str">
        <f>IF(I44=0,"-",I45/I44)</f>
        <v>-</v>
      </c>
      <c r="J46" s="143"/>
      <c r="K46" s="144"/>
      <c r="L46" s="66"/>
    </row>
    <row r="47" spans="2:16" x14ac:dyDescent="0.35">
      <c r="B47" s="455" t="str">
        <f>IF(Intro!$G$20="English",O47,P47)</f>
        <v>Export sales to Canada</v>
      </c>
      <c r="C47" s="456"/>
      <c r="D47" s="444" t="str">
        <f>IF(Intro!$G$20="English",Variables!$B$23,Variables!$C$23)</f>
        <v>full units</v>
      </c>
      <c r="E47" s="444"/>
      <c r="F47" s="444"/>
      <c r="G47" s="120"/>
      <c r="H47" s="120"/>
      <c r="I47" s="120"/>
      <c r="J47" s="143"/>
      <c r="K47" s="144"/>
      <c r="L47" s="66"/>
      <c r="O47" s="3" t="s">
        <v>132</v>
      </c>
      <c r="P47" s="3" t="s">
        <v>133</v>
      </c>
    </row>
    <row r="48" spans="2:16" x14ac:dyDescent="0.35">
      <c r="B48" s="288"/>
      <c r="C48" s="289"/>
      <c r="D48" s="445" t="str">
        <f>IF(Intro!G$20="English",O48,P48)</f>
        <v>$ FOB Country of Export (CAD)</v>
      </c>
      <c r="E48" s="445"/>
      <c r="F48" s="445"/>
      <c r="G48" s="119"/>
      <c r="H48" s="119"/>
      <c r="I48" s="119"/>
      <c r="J48" s="143"/>
      <c r="K48" s="144"/>
      <c r="L48" s="66"/>
      <c r="O48" s="3" t="s">
        <v>361</v>
      </c>
      <c r="P48" s="3" t="s">
        <v>362</v>
      </c>
    </row>
    <row r="49" spans="2:19" ht="14.5" thickBot="1" x14ac:dyDescent="0.4">
      <c r="B49" s="457"/>
      <c r="C49" s="458"/>
      <c r="D49" s="446" t="str">
        <f>"$ / "&amp;IF(Intro!$G$20="English",Variables!$B$24,Variables!$C$24)</f>
        <v>$ / full unit</v>
      </c>
      <c r="E49" s="446"/>
      <c r="F49" s="446"/>
      <c r="G49" s="152" t="str">
        <f>IF(G47=0,"-",G48/G47)</f>
        <v>-</v>
      </c>
      <c r="H49" s="152" t="str">
        <f>IF(H47=0,"-",H48/H47)</f>
        <v>-</v>
      </c>
      <c r="I49" s="152" t="str">
        <f>IF(I47=0,"-",I48/I47)</f>
        <v>-</v>
      </c>
      <c r="J49" s="143"/>
      <c r="K49" s="144"/>
      <c r="L49" s="66"/>
    </row>
    <row r="50" spans="2:19" x14ac:dyDescent="0.35">
      <c r="B50" s="455" t="str">
        <f>IF(Intro!$G$20="English",O50,P50)</f>
        <v>Export sales to the United States of America</v>
      </c>
      <c r="C50" s="456"/>
      <c r="D50" s="444" t="str">
        <f>IF(Intro!$G$20="English",Variables!$B$23,Variables!$C$23)</f>
        <v>full units</v>
      </c>
      <c r="E50" s="444"/>
      <c r="F50" s="444"/>
      <c r="G50" s="120"/>
      <c r="H50" s="120"/>
      <c r="I50" s="120"/>
      <c r="J50" s="143"/>
      <c r="K50" s="144"/>
      <c r="L50" s="66"/>
      <c r="O50" s="3" t="s">
        <v>248</v>
      </c>
      <c r="P50" s="3" t="s">
        <v>249</v>
      </c>
    </row>
    <row r="51" spans="2:19" x14ac:dyDescent="0.35">
      <c r="B51" s="288"/>
      <c r="C51" s="289"/>
      <c r="D51" s="445" t="str">
        <f>D48</f>
        <v>$ FOB Country of Export (CAD)</v>
      </c>
      <c r="E51" s="445"/>
      <c r="F51" s="445"/>
      <c r="G51" s="119"/>
      <c r="H51" s="119"/>
      <c r="I51" s="119"/>
      <c r="J51" s="143"/>
      <c r="K51" s="144"/>
      <c r="L51" s="66"/>
    </row>
    <row r="52" spans="2:19" ht="14.5" thickBot="1" x14ac:dyDescent="0.4">
      <c r="B52" s="457"/>
      <c r="C52" s="458"/>
      <c r="D52" s="446" t="str">
        <f>"$ / "&amp;IF(Intro!$G$20="English",Variables!$B$24,Variables!$C$24)</f>
        <v>$ / full unit</v>
      </c>
      <c r="E52" s="446"/>
      <c r="F52" s="446"/>
      <c r="G52" s="152" t="str">
        <f>IF(G50=0,"-",G51/G50)</f>
        <v>-</v>
      </c>
      <c r="H52" s="152" t="str">
        <f>IF(H50=0,"-",H51/H50)</f>
        <v>-</v>
      </c>
      <c r="I52" s="152" t="str">
        <f>IF(I50=0,"-",I51/I50)</f>
        <v>-</v>
      </c>
      <c r="J52" s="143"/>
      <c r="K52" s="144"/>
      <c r="L52" s="66"/>
    </row>
    <row r="53" spans="2:19" x14ac:dyDescent="0.35">
      <c r="B53" s="455" t="str">
        <f>IF(Intro!$G$20="English",O53,P53)</f>
        <v>Export sales to European Union</v>
      </c>
      <c r="C53" s="456"/>
      <c r="D53" s="444" t="str">
        <f>IF(Intro!$G$20="English",Variables!$B$23,Variables!$C$23)</f>
        <v>full units</v>
      </c>
      <c r="E53" s="444"/>
      <c r="F53" s="444"/>
      <c r="G53" s="120"/>
      <c r="H53" s="120"/>
      <c r="I53" s="120"/>
      <c r="J53" s="143"/>
      <c r="K53" s="144"/>
      <c r="L53" s="66"/>
      <c r="O53" s="3" t="s">
        <v>307</v>
      </c>
      <c r="P53" s="3" t="s">
        <v>311</v>
      </c>
    </row>
    <row r="54" spans="2:19" x14ac:dyDescent="0.35">
      <c r="B54" s="288"/>
      <c r="C54" s="289"/>
      <c r="D54" s="445" t="str">
        <f>D48</f>
        <v>$ FOB Country of Export (CAD)</v>
      </c>
      <c r="E54" s="445"/>
      <c r="F54" s="445"/>
      <c r="G54" s="119"/>
      <c r="H54" s="119"/>
      <c r="I54" s="119"/>
      <c r="J54" s="143"/>
      <c r="K54" s="144"/>
      <c r="L54" s="66"/>
    </row>
    <row r="55" spans="2:19" ht="14.5" thickBot="1" x14ac:dyDescent="0.4">
      <c r="B55" s="457"/>
      <c r="C55" s="458"/>
      <c r="D55" s="446" t="str">
        <f>"$ / "&amp;IF(Intro!$G$20="English",Variables!$B$24,Variables!$C$24)</f>
        <v>$ / full unit</v>
      </c>
      <c r="E55" s="446"/>
      <c r="F55" s="446"/>
      <c r="G55" s="152" t="str">
        <f>IF(G53=0,"-",G54/G53)</f>
        <v>-</v>
      </c>
      <c r="H55" s="152" t="str">
        <f>IF(H53=0,"-",H54/H53)</f>
        <v>-</v>
      </c>
      <c r="I55" s="152" t="str">
        <f>IF(I53=0,"-",I54/I53)</f>
        <v>-</v>
      </c>
      <c r="J55" s="143"/>
      <c r="K55" s="144"/>
      <c r="L55" s="66"/>
    </row>
    <row r="56" spans="2:19" x14ac:dyDescent="0.35">
      <c r="B56" s="455" t="str">
        <f>IF(Intro!$G$20="English",O56,P56)</f>
        <v>Export sales to all other countries</v>
      </c>
      <c r="C56" s="456"/>
      <c r="D56" s="444" t="str">
        <f>IF(Intro!$G$20="English",Variables!$B$23,Variables!$C$23)</f>
        <v>full units</v>
      </c>
      <c r="E56" s="444"/>
      <c r="F56" s="444"/>
      <c r="G56" s="120"/>
      <c r="H56" s="120"/>
      <c r="I56" s="120"/>
      <c r="J56" s="143"/>
      <c r="K56" s="144"/>
      <c r="L56" s="66"/>
      <c r="M56" s="113"/>
      <c r="N56" s="113"/>
      <c r="O56" s="3" t="s">
        <v>135</v>
      </c>
      <c r="P56" s="3" t="s">
        <v>134</v>
      </c>
    </row>
    <row r="57" spans="2:19" x14ac:dyDescent="0.35">
      <c r="B57" s="288"/>
      <c r="C57" s="289"/>
      <c r="D57" s="445" t="str">
        <f>D48</f>
        <v>$ FOB Country of Export (CAD)</v>
      </c>
      <c r="E57" s="445"/>
      <c r="F57" s="445"/>
      <c r="G57" s="119"/>
      <c r="H57" s="119"/>
      <c r="I57" s="119"/>
      <c r="J57" s="143"/>
      <c r="K57" s="144"/>
      <c r="L57" s="66"/>
    </row>
    <row r="58" spans="2:19" ht="14.5" thickBot="1" x14ac:dyDescent="0.4">
      <c r="B58" s="457"/>
      <c r="C58" s="458"/>
      <c r="D58" s="446" t="str">
        <f>"$ / "&amp;IF(Intro!$G$20="English",Variables!$B$24,Variables!$C$24)</f>
        <v>$ / full unit</v>
      </c>
      <c r="E58" s="446"/>
      <c r="F58" s="446"/>
      <c r="G58" s="152" t="str">
        <f>IF(G56=0,"-",G57/G56)</f>
        <v>-</v>
      </c>
      <c r="H58" s="152" t="str">
        <f>IF(H56=0,"-",H57/H56)</f>
        <v>-</v>
      </c>
      <c r="I58" s="152" t="str">
        <f>IF(I56=0,"-",I57/I56)</f>
        <v>-</v>
      </c>
      <c r="J58" s="143"/>
      <c r="K58" s="144"/>
      <c r="L58" s="66"/>
    </row>
    <row r="59" spans="2:19" x14ac:dyDescent="0.35">
      <c r="B59" s="470" t="str">
        <f>IF(Intro!$G$20="English",O59,P59)</f>
        <v>Ending inventory</v>
      </c>
      <c r="C59" s="471"/>
      <c r="D59" s="472" t="str">
        <f>IF(Intro!$G$20="English",Variables!$B$23,Variables!$C$23)</f>
        <v>full units</v>
      </c>
      <c r="E59" s="472"/>
      <c r="F59" s="472"/>
      <c r="G59" s="121"/>
      <c r="H59" s="121"/>
      <c r="I59" s="121"/>
      <c r="J59" s="143"/>
      <c r="K59" s="144"/>
      <c r="L59" s="66"/>
      <c r="O59" s="3" t="s">
        <v>117</v>
      </c>
      <c r="P59" s="3" t="s">
        <v>266</v>
      </c>
    </row>
    <row r="60" spans="2:19" x14ac:dyDescent="0.35">
      <c r="B60" s="135"/>
      <c r="C60" s="136"/>
      <c r="D60" s="127"/>
      <c r="E60" s="127"/>
      <c r="F60" s="127"/>
      <c r="G60" s="127"/>
      <c r="H60" s="127"/>
      <c r="I60" s="127"/>
      <c r="J60" s="127"/>
      <c r="K60" s="127"/>
      <c r="L60" s="66"/>
    </row>
    <row r="61" spans="2:19" ht="14.15" customHeight="1" x14ac:dyDescent="0.35">
      <c r="B61" s="330" t="str">
        <f>IF(Intro!$G$20="English",O61,P61)</f>
        <v>List all other countries:</v>
      </c>
      <c r="C61" s="331"/>
      <c r="D61" s="435"/>
      <c r="E61" s="436"/>
      <c r="F61" s="436"/>
      <c r="G61" s="436"/>
      <c r="H61" s="436"/>
      <c r="I61" s="436"/>
      <c r="J61" s="436"/>
      <c r="K61" s="437"/>
      <c r="L61" s="66"/>
      <c r="O61" s="3" t="s">
        <v>287</v>
      </c>
      <c r="P61" s="3" t="s">
        <v>288</v>
      </c>
    </row>
    <row r="62" spans="2:19" ht="14.15" customHeight="1" x14ac:dyDescent="0.35">
      <c r="B62" s="148"/>
      <c r="C62" s="149"/>
      <c r="D62" s="438"/>
      <c r="E62" s="439"/>
      <c r="F62" s="439"/>
      <c r="G62" s="439"/>
      <c r="H62" s="439"/>
      <c r="I62" s="439"/>
      <c r="J62" s="439"/>
      <c r="K62" s="440"/>
      <c r="L62" s="66"/>
    </row>
    <row r="63" spans="2:19" ht="14.15" customHeight="1" x14ac:dyDescent="0.35">
      <c r="B63" s="254"/>
      <c r="C63" s="255"/>
      <c r="D63" s="255"/>
      <c r="E63" s="255"/>
      <c r="F63" s="255"/>
      <c r="G63" s="255"/>
      <c r="H63" s="255"/>
      <c r="I63" s="255"/>
      <c r="J63" s="255"/>
      <c r="K63" s="255"/>
      <c r="L63" s="66"/>
      <c r="S63" s="255"/>
    </row>
    <row r="64" spans="2:19" x14ac:dyDescent="0.35">
      <c r="B64" s="252"/>
      <c r="C64" s="253"/>
      <c r="D64" s="29"/>
      <c r="E64" s="30"/>
      <c r="F64" s="30"/>
      <c r="G64" s="30"/>
      <c r="H64" s="30"/>
      <c r="I64" s="30"/>
      <c r="J64" s="30"/>
      <c r="K64" s="30"/>
      <c r="L64" s="31"/>
      <c r="O64" s="32"/>
    </row>
    <row r="65" spans="2:16" x14ac:dyDescent="0.35">
      <c r="B65" s="257" t="str">
        <f>'Pro 1'!B33</f>
        <v>subassemblies</v>
      </c>
      <c r="C65" s="253"/>
      <c r="D65" s="29"/>
      <c r="E65" s="45"/>
      <c r="G65" s="418">
        <f>Variables!$B$6</f>
        <v>2023</v>
      </c>
      <c r="H65" s="418">
        <f>G65+1</f>
        <v>2024</v>
      </c>
      <c r="I65" s="418">
        <f>H65+1</f>
        <v>2025</v>
      </c>
      <c r="J65" s="473"/>
      <c r="K65" s="474"/>
      <c r="L65" s="66"/>
      <c r="O65" s="32"/>
    </row>
    <row r="66" spans="2:16" x14ac:dyDescent="0.35">
      <c r="B66" s="252"/>
      <c r="C66" s="253"/>
      <c r="D66" s="29"/>
      <c r="E66" s="45"/>
      <c r="G66" s="419"/>
      <c r="H66" s="419"/>
      <c r="I66" s="419"/>
      <c r="J66" s="473"/>
      <c r="K66" s="474"/>
      <c r="L66" s="66"/>
      <c r="O66" s="32"/>
    </row>
    <row r="67" spans="2:16" ht="14.5" thickBot="1" x14ac:dyDescent="0.4">
      <c r="B67" s="288" t="str">
        <f>IF(Intro!$G$20="English",O67,P67)</f>
        <v>Beginning inventory</v>
      </c>
      <c r="C67" s="289"/>
      <c r="D67" s="445" t="str">
        <f>IF(Intro!$G$20="English",Variables!$B$27,Variables!$C$27)</f>
        <v>units</v>
      </c>
      <c r="E67" s="445"/>
      <c r="F67" s="445"/>
      <c r="G67" s="119"/>
      <c r="H67" s="122">
        <f>G83</f>
        <v>0</v>
      </c>
      <c r="I67" s="122">
        <f>H83</f>
        <v>0</v>
      </c>
      <c r="J67" s="143"/>
      <c r="K67" s="144"/>
      <c r="L67" s="66"/>
      <c r="O67" s="3" t="s">
        <v>115</v>
      </c>
      <c r="P67" s="3" t="s">
        <v>116</v>
      </c>
    </row>
    <row r="68" spans="2:16" ht="14.25" customHeight="1" x14ac:dyDescent="0.35">
      <c r="B68" s="450" t="str">
        <f>IF(Intro!$G$20="English",O68,P68)</f>
        <v>Sales in country of production</v>
      </c>
      <c r="C68" s="451"/>
      <c r="D68" s="447" t="str">
        <f>IF(Intro!$G$20="English",Variables!$B$27,Variables!$C$27)</f>
        <v>units</v>
      </c>
      <c r="E68" s="448"/>
      <c r="F68" s="449"/>
      <c r="G68" s="120"/>
      <c r="H68" s="120"/>
      <c r="I68" s="120"/>
      <c r="J68" s="143"/>
      <c r="K68" s="144"/>
      <c r="L68" s="66"/>
      <c r="O68" s="3" t="s">
        <v>179</v>
      </c>
      <c r="P68" s="3" t="s">
        <v>34</v>
      </c>
    </row>
    <row r="69" spans="2:16" ht="28.5" customHeight="1" x14ac:dyDescent="0.35">
      <c r="B69" s="330"/>
      <c r="C69" s="452"/>
      <c r="D69" s="445" t="str">
        <f>IF(Intro!G$20="English",O69,P69)</f>
        <v>$ Ex Works (CAD)</v>
      </c>
      <c r="E69" s="445"/>
      <c r="F69" s="445"/>
      <c r="G69" s="119"/>
      <c r="H69" s="119"/>
      <c r="I69" s="119"/>
      <c r="J69" s="143"/>
      <c r="K69" s="144"/>
      <c r="L69" s="66"/>
      <c r="O69" s="3" t="s">
        <v>359</v>
      </c>
      <c r="P69" s="3" t="s">
        <v>360</v>
      </c>
    </row>
    <row r="70" spans="2:16" ht="14.5" thickBot="1" x14ac:dyDescent="0.4">
      <c r="B70" s="453"/>
      <c r="C70" s="454"/>
      <c r="D70" s="441" t="str">
        <f>"$ / "&amp;IF(Intro!$G$20="English",Variables!$B$28,Variables!$C$28)</f>
        <v>$ / unit</v>
      </c>
      <c r="E70" s="442"/>
      <c r="F70" s="443"/>
      <c r="G70" s="152" t="str">
        <f>IF(G68=0,"-",G69/G68)</f>
        <v>-</v>
      </c>
      <c r="H70" s="152" t="str">
        <f>IF(H68=0,"-",H69/H68)</f>
        <v>-</v>
      </c>
      <c r="I70" s="152" t="str">
        <f>IF(I68=0,"-",I69/I68)</f>
        <v>-</v>
      </c>
      <c r="J70" s="143"/>
      <c r="K70" s="144"/>
      <c r="L70" s="66"/>
    </row>
    <row r="71" spans="2:16" x14ac:dyDescent="0.35">
      <c r="B71" s="455" t="str">
        <f>IF(Intro!$G$20="English",O71,P71)</f>
        <v>Export sales to Canada</v>
      </c>
      <c r="C71" s="456"/>
      <c r="D71" s="444" t="str">
        <f>IF(Intro!$G$20="English",Variables!$B$27,Variables!$C$27)</f>
        <v>units</v>
      </c>
      <c r="E71" s="444"/>
      <c r="F71" s="444"/>
      <c r="G71" s="120"/>
      <c r="H71" s="120"/>
      <c r="I71" s="120"/>
      <c r="J71" s="143"/>
      <c r="K71" s="144"/>
      <c r="L71" s="66"/>
      <c r="O71" s="3" t="s">
        <v>132</v>
      </c>
      <c r="P71" s="3" t="s">
        <v>133</v>
      </c>
    </row>
    <row r="72" spans="2:16" x14ac:dyDescent="0.35">
      <c r="B72" s="288"/>
      <c r="C72" s="289"/>
      <c r="D72" s="445" t="str">
        <f>IF(Intro!G$20="English",O72,P72)</f>
        <v>$ FOB Country of Export (CAD)</v>
      </c>
      <c r="E72" s="445"/>
      <c r="F72" s="445"/>
      <c r="G72" s="119"/>
      <c r="H72" s="119"/>
      <c r="I72" s="119"/>
      <c r="J72" s="143"/>
      <c r="K72" s="144"/>
      <c r="L72" s="66"/>
      <c r="O72" s="3" t="s">
        <v>361</v>
      </c>
      <c r="P72" s="3" t="s">
        <v>362</v>
      </c>
    </row>
    <row r="73" spans="2:16" ht="14.5" thickBot="1" x14ac:dyDescent="0.4">
      <c r="B73" s="457"/>
      <c r="C73" s="458"/>
      <c r="D73" s="446" t="str">
        <f>"$ / "&amp;IF(Intro!$G$20="English",Variables!$B$28,Variables!$C$28)</f>
        <v>$ / unit</v>
      </c>
      <c r="E73" s="446"/>
      <c r="F73" s="446"/>
      <c r="G73" s="152" t="str">
        <f>IF(G71=0,"-",G72/G71)</f>
        <v>-</v>
      </c>
      <c r="H73" s="152" t="str">
        <f>IF(H71=0,"-",H72/H71)</f>
        <v>-</v>
      </c>
      <c r="I73" s="152" t="str">
        <f>IF(I71=0,"-",I72/I71)</f>
        <v>-</v>
      </c>
      <c r="J73" s="143"/>
      <c r="K73" s="144"/>
      <c r="L73" s="66"/>
    </row>
    <row r="74" spans="2:16" x14ac:dyDescent="0.35">
      <c r="B74" s="455" t="str">
        <f>IF(Intro!$G$20="English",O74,P74)</f>
        <v>Export sales to the United States of America</v>
      </c>
      <c r="C74" s="456"/>
      <c r="D74" s="444" t="str">
        <f>IF(Intro!$G$20="English",Variables!$B$27,Variables!$C$27)</f>
        <v>units</v>
      </c>
      <c r="E74" s="444"/>
      <c r="F74" s="444"/>
      <c r="G74" s="120"/>
      <c r="H74" s="120"/>
      <c r="I74" s="120"/>
      <c r="J74" s="143"/>
      <c r="K74" s="144"/>
      <c r="L74" s="66"/>
      <c r="O74" s="3" t="s">
        <v>248</v>
      </c>
      <c r="P74" s="3" t="s">
        <v>249</v>
      </c>
    </row>
    <row r="75" spans="2:16" x14ac:dyDescent="0.35">
      <c r="B75" s="288"/>
      <c r="C75" s="289"/>
      <c r="D75" s="445" t="str">
        <f>D72</f>
        <v>$ FOB Country of Export (CAD)</v>
      </c>
      <c r="E75" s="445"/>
      <c r="F75" s="445"/>
      <c r="G75" s="119"/>
      <c r="H75" s="119"/>
      <c r="I75" s="119"/>
      <c r="J75" s="143"/>
      <c r="K75" s="144"/>
      <c r="L75" s="66"/>
    </row>
    <row r="76" spans="2:16" ht="14.5" thickBot="1" x14ac:dyDescent="0.4">
      <c r="B76" s="457"/>
      <c r="C76" s="458"/>
      <c r="D76" s="446" t="str">
        <f>"$ / "&amp;IF(Intro!$G$20="English",Variables!$B$28,Variables!$C$28)</f>
        <v>$ / unit</v>
      </c>
      <c r="E76" s="446"/>
      <c r="F76" s="446"/>
      <c r="G76" s="152" t="str">
        <f>IF(G74=0,"-",G75/G74)</f>
        <v>-</v>
      </c>
      <c r="H76" s="152" t="str">
        <f>IF(H74=0,"-",H75/H74)</f>
        <v>-</v>
      </c>
      <c r="I76" s="152" t="str">
        <f>IF(I74=0,"-",I75/I74)</f>
        <v>-</v>
      </c>
      <c r="J76" s="143"/>
      <c r="K76" s="144"/>
      <c r="L76" s="66"/>
    </row>
    <row r="77" spans="2:16" x14ac:dyDescent="0.35">
      <c r="B77" s="455" t="str">
        <f>IF(Intro!$G$20="English",O77,P77)</f>
        <v>Export sales to European Union</v>
      </c>
      <c r="C77" s="456"/>
      <c r="D77" s="444" t="str">
        <f>IF(Intro!$G$20="English",Variables!$B$27,Variables!$C$27)</f>
        <v>units</v>
      </c>
      <c r="E77" s="444"/>
      <c r="F77" s="444"/>
      <c r="G77" s="120"/>
      <c r="H77" s="120"/>
      <c r="I77" s="120"/>
      <c r="J77" s="143"/>
      <c r="K77" s="144"/>
      <c r="L77" s="66"/>
      <c r="O77" s="3" t="s">
        <v>307</v>
      </c>
      <c r="P77" s="3" t="s">
        <v>311</v>
      </c>
    </row>
    <row r="78" spans="2:16" x14ac:dyDescent="0.35">
      <c r="B78" s="288"/>
      <c r="C78" s="289"/>
      <c r="D78" s="445" t="str">
        <f>D72</f>
        <v>$ FOB Country of Export (CAD)</v>
      </c>
      <c r="E78" s="445"/>
      <c r="F78" s="445"/>
      <c r="G78" s="119"/>
      <c r="H78" s="119"/>
      <c r="I78" s="119"/>
      <c r="J78" s="143"/>
      <c r="K78" s="144"/>
      <c r="L78" s="66"/>
    </row>
    <row r="79" spans="2:16" ht="14.5" thickBot="1" x14ac:dyDescent="0.4">
      <c r="B79" s="457"/>
      <c r="C79" s="458"/>
      <c r="D79" s="446" t="str">
        <f>"$ / "&amp;IF(Intro!$G$20="English",Variables!$B$28,Variables!$C$28)</f>
        <v>$ / unit</v>
      </c>
      <c r="E79" s="446"/>
      <c r="F79" s="446"/>
      <c r="G79" s="152" t="str">
        <f>IF(G77=0,"-",G78/G77)</f>
        <v>-</v>
      </c>
      <c r="H79" s="152" t="str">
        <f>IF(H77=0,"-",H78/H77)</f>
        <v>-</v>
      </c>
      <c r="I79" s="152" t="str">
        <f>IF(I77=0,"-",I78/I77)</f>
        <v>-</v>
      </c>
      <c r="J79" s="143"/>
      <c r="K79" s="144"/>
      <c r="L79" s="66"/>
    </row>
    <row r="80" spans="2:16" x14ac:dyDescent="0.35">
      <c r="B80" s="455" t="str">
        <f>IF(Intro!$G$20="English",O80,P80)</f>
        <v>Export sales to all other countries</v>
      </c>
      <c r="C80" s="456"/>
      <c r="D80" s="444" t="str">
        <f>IF(Intro!$G$20="English",Variables!$B$27,Variables!$C$27)</f>
        <v>units</v>
      </c>
      <c r="E80" s="444"/>
      <c r="F80" s="444"/>
      <c r="G80" s="120"/>
      <c r="H80" s="120"/>
      <c r="I80" s="120"/>
      <c r="J80" s="143"/>
      <c r="K80" s="144"/>
      <c r="L80" s="66"/>
      <c r="M80" s="113"/>
      <c r="N80" s="113"/>
      <c r="O80" s="3" t="s">
        <v>135</v>
      </c>
      <c r="P80" s="3" t="s">
        <v>134</v>
      </c>
    </row>
    <row r="81" spans="1:16" x14ac:dyDescent="0.35">
      <c r="B81" s="288"/>
      <c r="C81" s="289"/>
      <c r="D81" s="445" t="str">
        <f>D72</f>
        <v>$ FOB Country of Export (CAD)</v>
      </c>
      <c r="E81" s="445"/>
      <c r="F81" s="445"/>
      <c r="G81" s="119"/>
      <c r="H81" s="119"/>
      <c r="I81" s="119"/>
      <c r="J81" s="143"/>
      <c r="K81" s="144"/>
      <c r="L81" s="66"/>
    </row>
    <row r="82" spans="1:16" ht="14.5" thickBot="1" x14ac:dyDescent="0.4">
      <c r="B82" s="457"/>
      <c r="C82" s="458"/>
      <c r="D82" s="446" t="str">
        <f>"$ / "&amp;IF(Intro!$G$20="English",Variables!$B$28,Variables!$C$28)</f>
        <v>$ / unit</v>
      </c>
      <c r="E82" s="446"/>
      <c r="F82" s="446"/>
      <c r="G82" s="152" t="str">
        <f>IF(G80=0,"-",G81/G80)</f>
        <v>-</v>
      </c>
      <c r="H82" s="152" t="str">
        <f>IF(H80=0,"-",H81/H80)</f>
        <v>-</v>
      </c>
      <c r="I82" s="152" t="str">
        <f>IF(I80=0,"-",I81/I80)</f>
        <v>-</v>
      </c>
      <c r="J82" s="143"/>
      <c r="K82" s="144"/>
      <c r="L82" s="66"/>
    </row>
    <row r="83" spans="1:16" x14ac:dyDescent="0.35">
      <c r="B83" s="470" t="str">
        <f>IF(Intro!$G$20="English",O83,P83)</f>
        <v>Ending inventory</v>
      </c>
      <c r="C83" s="471"/>
      <c r="D83" s="472" t="str">
        <f>IF(Intro!$G$20="English",Variables!$B$27,Variables!$C$27)</f>
        <v>units</v>
      </c>
      <c r="E83" s="472"/>
      <c r="F83" s="472"/>
      <c r="G83" s="121"/>
      <c r="H83" s="121"/>
      <c r="I83" s="121"/>
      <c r="J83" s="143"/>
      <c r="K83" s="144"/>
      <c r="L83" s="66"/>
      <c r="O83" s="3" t="s">
        <v>117</v>
      </c>
      <c r="P83" s="3" t="s">
        <v>266</v>
      </c>
    </row>
    <row r="84" spans="1:16" x14ac:dyDescent="0.35">
      <c r="B84" s="254"/>
      <c r="C84" s="255"/>
      <c r="D84" s="127"/>
      <c r="E84" s="127"/>
      <c r="F84" s="127"/>
      <c r="G84" s="127"/>
      <c r="H84" s="127"/>
      <c r="I84" s="127"/>
      <c r="J84" s="127"/>
      <c r="K84" s="127"/>
      <c r="L84" s="66"/>
    </row>
    <row r="85" spans="1:16" ht="14.15" customHeight="1" x14ac:dyDescent="0.35">
      <c r="B85" s="330" t="str">
        <f>IF(Intro!$G$20="English",O85,P85)</f>
        <v>List all other countries:</v>
      </c>
      <c r="C85" s="331"/>
      <c r="D85" s="435"/>
      <c r="E85" s="436"/>
      <c r="F85" s="436"/>
      <c r="G85" s="436"/>
      <c r="H85" s="436"/>
      <c r="I85" s="436"/>
      <c r="J85" s="436"/>
      <c r="K85" s="437"/>
      <c r="L85" s="66"/>
      <c r="O85" s="3" t="s">
        <v>287</v>
      </c>
      <c r="P85" s="3" t="s">
        <v>288</v>
      </c>
    </row>
    <row r="86" spans="1:16" ht="14.15" customHeight="1" x14ac:dyDescent="0.35">
      <c r="B86" s="254"/>
      <c r="C86" s="255"/>
      <c r="D86" s="438"/>
      <c r="E86" s="439"/>
      <c r="F86" s="439"/>
      <c r="G86" s="439"/>
      <c r="H86" s="439"/>
      <c r="I86" s="439"/>
      <c r="J86" s="439"/>
      <c r="K86" s="440"/>
      <c r="L86" s="66"/>
    </row>
    <row r="87" spans="1:16" x14ac:dyDescent="0.35">
      <c r="B87" s="67"/>
      <c r="C87" s="68"/>
      <c r="D87" s="68"/>
      <c r="E87" s="68"/>
      <c r="F87" s="68"/>
      <c r="G87" s="68"/>
      <c r="H87" s="68"/>
      <c r="I87" s="68"/>
      <c r="J87" s="68"/>
      <c r="K87" s="68"/>
      <c r="L87" s="69"/>
    </row>
    <row r="88" spans="1:16" s="22" customFormat="1" x14ac:dyDescent="0.35">
      <c r="A88" s="21"/>
      <c r="B88" s="362" t="s">
        <v>24</v>
      </c>
      <c r="C88" s="363"/>
      <c r="D88" s="363"/>
      <c r="E88" s="363"/>
      <c r="F88" s="363"/>
      <c r="G88" s="363"/>
      <c r="H88" s="363"/>
      <c r="I88" s="363"/>
      <c r="J88" s="363"/>
      <c r="K88" s="363"/>
      <c r="L88" s="364"/>
      <c r="M88" s="71"/>
      <c r="O88" s="3"/>
    </row>
    <row r="89" spans="1:16" x14ac:dyDescent="0.35">
      <c r="B89" s="61"/>
      <c r="C89" s="45"/>
      <c r="D89" s="45"/>
      <c r="E89" s="45"/>
      <c r="F89" s="45"/>
      <c r="G89" s="45"/>
      <c r="H89" s="45"/>
      <c r="I89" s="45"/>
      <c r="J89" s="45"/>
      <c r="K89" s="45"/>
      <c r="L89" s="16"/>
    </row>
    <row r="90" spans="1:16" x14ac:dyDescent="0.35">
      <c r="B90" s="330" t="str">
        <f>IF(Intro!$G$20="English",O90,P90)</f>
        <v>Using data provided in Question 1 on the Pro 1 tab with the data provided in Question 2 above, the questionnaire calculates ending inventory as follows:</v>
      </c>
      <c r="C90" s="331"/>
      <c r="D90" s="331"/>
      <c r="E90" s="331"/>
      <c r="F90" s="331"/>
      <c r="G90" s="331"/>
      <c r="H90" s="331"/>
      <c r="I90" s="331"/>
      <c r="J90" s="331"/>
      <c r="K90" s="331"/>
      <c r="L90" s="332"/>
      <c r="O90" s="3" t="s">
        <v>136</v>
      </c>
      <c r="P90" s="3" t="s">
        <v>267</v>
      </c>
    </row>
    <row r="91" spans="1:16" x14ac:dyDescent="0.35">
      <c r="B91" s="61"/>
      <c r="C91" s="45"/>
      <c r="D91" s="45"/>
      <c r="E91" s="45"/>
      <c r="F91" s="45"/>
      <c r="G91" s="45"/>
      <c r="H91" s="45"/>
      <c r="I91" s="45"/>
      <c r="J91" s="45"/>
      <c r="K91" s="45"/>
      <c r="L91" s="16"/>
    </row>
    <row r="92" spans="1:16" x14ac:dyDescent="0.35">
      <c r="B92" s="133"/>
      <c r="C92" s="134"/>
      <c r="D92" s="29"/>
      <c r="F92" s="45"/>
      <c r="G92" s="418">
        <f>Variables!$B$6</f>
        <v>2023</v>
      </c>
      <c r="H92" s="418">
        <f>G92+1</f>
        <v>2024</v>
      </c>
      <c r="I92" s="418">
        <f>H92+1</f>
        <v>2025</v>
      </c>
      <c r="J92" s="486"/>
      <c r="K92" s="487"/>
      <c r="L92" s="66"/>
      <c r="O92" s="32"/>
    </row>
    <row r="93" spans="1:16" x14ac:dyDescent="0.35">
      <c r="B93" s="433" t="str">
        <f>B41</f>
        <v>full units</v>
      </c>
      <c r="C93" s="434"/>
      <c r="D93" s="29"/>
      <c r="F93" s="45"/>
      <c r="G93" s="419"/>
      <c r="H93" s="419"/>
      <c r="I93" s="419"/>
      <c r="J93" s="486"/>
      <c r="K93" s="487"/>
      <c r="L93" s="66"/>
      <c r="O93" s="32"/>
    </row>
    <row r="94" spans="1:16" x14ac:dyDescent="0.35">
      <c r="B94" s="480" t="str">
        <f>B59</f>
        <v>Ending inventory</v>
      </c>
      <c r="C94" s="481"/>
      <c r="D94" s="481"/>
      <c r="E94" s="482"/>
      <c r="F94" s="139" t="str">
        <f>IF(Intro!$G$20="English",Variables!$B$23,Variables!$C$23)</f>
        <v>full units</v>
      </c>
      <c r="G94" s="122">
        <f>G43+'Pro 1'!G25-G44-G47-G50-G53-G56</f>
        <v>0</v>
      </c>
      <c r="H94" s="122">
        <f>H43+'Pro 1'!H25-H44-H47-H50-H53-H56</f>
        <v>0</v>
      </c>
      <c r="I94" s="122">
        <f>I43+'Pro 1'!I25-I44-I47-I50-I53-I56</f>
        <v>0</v>
      </c>
      <c r="J94" s="143"/>
      <c r="K94" s="144"/>
      <c r="L94" s="66"/>
    </row>
    <row r="95" spans="1:16" ht="14.15" customHeight="1" x14ac:dyDescent="0.35">
      <c r="B95" s="480" t="str">
        <f>IF(Intro!$G$20="English",O95,P95)</f>
        <v>Difference between ending inventory in Question 2 above and the calculated ending inventory.</v>
      </c>
      <c r="C95" s="481"/>
      <c r="D95" s="481"/>
      <c r="E95" s="482"/>
      <c r="F95" s="475" t="str">
        <f>IF(Intro!$G$20="English",Variables!$B$23,Variables!$C$23)</f>
        <v>full units</v>
      </c>
      <c r="G95" s="483">
        <f>G59-G94</f>
        <v>0</v>
      </c>
      <c r="H95" s="483">
        <f>H59-H94</f>
        <v>0</v>
      </c>
      <c r="I95" s="483">
        <f>I59-I94</f>
        <v>0</v>
      </c>
      <c r="J95" s="478"/>
      <c r="K95" s="479"/>
      <c r="L95" s="66"/>
      <c r="O95" s="3" t="s">
        <v>159</v>
      </c>
      <c r="P95" s="3" t="s">
        <v>195</v>
      </c>
    </row>
    <row r="96" spans="1:16" x14ac:dyDescent="0.35">
      <c r="B96" s="480"/>
      <c r="C96" s="481"/>
      <c r="D96" s="481"/>
      <c r="E96" s="482"/>
      <c r="F96" s="475"/>
      <c r="G96" s="484"/>
      <c r="H96" s="484"/>
      <c r="I96" s="484"/>
      <c r="J96" s="478"/>
      <c r="K96" s="479"/>
      <c r="L96" s="66"/>
    </row>
    <row r="97" spans="1:16" x14ac:dyDescent="0.35">
      <c r="B97" s="480"/>
      <c r="C97" s="481"/>
      <c r="D97" s="481"/>
      <c r="E97" s="482"/>
      <c r="F97" s="475"/>
      <c r="G97" s="484"/>
      <c r="H97" s="484"/>
      <c r="I97" s="484"/>
      <c r="J97" s="478"/>
      <c r="K97" s="479"/>
      <c r="L97" s="66"/>
    </row>
    <row r="98" spans="1:16" x14ac:dyDescent="0.35">
      <c r="B98" s="480"/>
      <c r="C98" s="481"/>
      <c r="D98" s="481"/>
      <c r="E98" s="482"/>
      <c r="F98" s="475"/>
      <c r="G98" s="485"/>
      <c r="H98" s="485"/>
      <c r="I98" s="485"/>
      <c r="J98" s="478"/>
      <c r="K98" s="479"/>
      <c r="L98" s="66"/>
    </row>
    <row r="99" spans="1:16" x14ac:dyDescent="0.35">
      <c r="B99" s="61"/>
      <c r="C99" s="45"/>
      <c r="D99" s="45"/>
      <c r="E99" s="45"/>
      <c r="F99" s="45"/>
      <c r="G99" s="45"/>
      <c r="H99" s="45"/>
      <c r="I99" s="45"/>
      <c r="J99" s="45"/>
      <c r="K99" s="45"/>
      <c r="L99" s="16"/>
    </row>
    <row r="100" spans="1:16" x14ac:dyDescent="0.35">
      <c r="B100" s="264"/>
      <c r="C100" s="265"/>
      <c r="D100" s="29"/>
      <c r="F100" s="45"/>
      <c r="G100" s="418">
        <f>Variables!$B$6</f>
        <v>2023</v>
      </c>
      <c r="H100" s="418">
        <f>G100+1</f>
        <v>2024</v>
      </c>
      <c r="I100" s="418">
        <f>H100+1</f>
        <v>2025</v>
      </c>
      <c r="J100" s="486"/>
      <c r="K100" s="487"/>
      <c r="L100" s="66"/>
      <c r="O100" s="32"/>
    </row>
    <row r="101" spans="1:16" x14ac:dyDescent="0.35">
      <c r="B101" s="257" t="str">
        <f>B65</f>
        <v>subassemblies</v>
      </c>
      <c r="C101" s="265"/>
      <c r="D101" s="29"/>
      <c r="F101" s="45"/>
      <c r="G101" s="419"/>
      <c r="H101" s="419"/>
      <c r="I101" s="419"/>
      <c r="J101" s="486"/>
      <c r="K101" s="487"/>
      <c r="L101" s="66"/>
      <c r="O101" s="32"/>
    </row>
    <row r="102" spans="1:16" x14ac:dyDescent="0.35">
      <c r="B102" s="480" t="str">
        <f>B83</f>
        <v>Ending inventory</v>
      </c>
      <c r="C102" s="481"/>
      <c r="D102" s="481"/>
      <c r="E102" s="482"/>
      <c r="F102" s="266" t="str">
        <f>IF(Intro!$G$20="English",Variables!$B$27,Variables!$C$27)</f>
        <v>units</v>
      </c>
      <c r="G102" s="122">
        <f>G67+'Pro 1'!G35-G68-G71-G74-G77-G80</f>
        <v>0</v>
      </c>
      <c r="H102" s="122">
        <f>H67+'Pro 1'!H35-H68-H71-H74-H77-H80</f>
        <v>0</v>
      </c>
      <c r="I102" s="122">
        <f>I67+'Pro 1'!I35-I68-I71-I74-I77-I80</f>
        <v>0</v>
      </c>
      <c r="J102" s="143"/>
      <c r="K102" s="144"/>
      <c r="L102" s="66"/>
    </row>
    <row r="103" spans="1:16" ht="14.15" customHeight="1" x14ac:dyDescent="0.35">
      <c r="B103" s="480" t="str">
        <f>IF(Intro!$G$20="English",O103,P103)</f>
        <v>Difference between ending inventory in Question 2 above and the calculated ending inventory.</v>
      </c>
      <c r="C103" s="481"/>
      <c r="D103" s="481"/>
      <c r="E103" s="482"/>
      <c r="F103" s="475" t="str">
        <f>IF(Intro!$G$20="English",Variables!$B$27,Variables!$C$27)</f>
        <v>units</v>
      </c>
      <c r="G103" s="483">
        <f>G83-G102</f>
        <v>0</v>
      </c>
      <c r="H103" s="483">
        <f t="shared" ref="H103:I103" si="0">H83-H102</f>
        <v>0</v>
      </c>
      <c r="I103" s="483">
        <f t="shared" si="0"/>
        <v>0</v>
      </c>
      <c r="J103" s="478"/>
      <c r="K103" s="479"/>
      <c r="L103" s="66"/>
      <c r="O103" s="3" t="s">
        <v>159</v>
      </c>
      <c r="P103" s="3" t="s">
        <v>195</v>
      </c>
    </row>
    <row r="104" spans="1:16" x14ac:dyDescent="0.35">
      <c r="B104" s="480"/>
      <c r="C104" s="481"/>
      <c r="D104" s="481"/>
      <c r="E104" s="482"/>
      <c r="F104" s="475"/>
      <c r="G104" s="484"/>
      <c r="H104" s="484"/>
      <c r="I104" s="484"/>
      <c r="J104" s="478"/>
      <c r="K104" s="479"/>
      <c r="L104" s="66"/>
    </row>
    <row r="105" spans="1:16" x14ac:dyDescent="0.35">
      <c r="B105" s="480"/>
      <c r="C105" s="481"/>
      <c r="D105" s="481"/>
      <c r="E105" s="482"/>
      <c r="F105" s="475"/>
      <c r="G105" s="484"/>
      <c r="H105" s="484"/>
      <c r="I105" s="484"/>
      <c r="J105" s="478"/>
      <c r="K105" s="479"/>
      <c r="L105" s="66"/>
    </row>
    <row r="106" spans="1:16" x14ac:dyDescent="0.35">
      <c r="B106" s="480"/>
      <c r="C106" s="481"/>
      <c r="D106" s="481"/>
      <c r="E106" s="482"/>
      <c r="F106" s="475"/>
      <c r="G106" s="485"/>
      <c r="H106" s="485"/>
      <c r="I106" s="485"/>
      <c r="J106" s="478"/>
      <c r="K106" s="479"/>
      <c r="L106" s="66"/>
    </row>
    <row r="107" spans="1:16" x14ac:dyDescent="0.35">
      <c r="B107" s="260"/>
      <c r="C107" s="261"/>
      <c r="D107" s="261"/>
      <c r="E107" s="261"/>
      <c r="F107" s="262"/>
      <c r="G107" s="268"/>
      <c r="H107" s="268"/>
      <c r="I107" s="268"/>
      <c r="J107" s="268"/>
      <c r="K107" s="268"/>
      <c r="L107" s="66"/>
    </row>
    <row r="108" spans="1:16" x14ac:dyDescent="0.35">
      <c r="B108" s="366" t="str">
        <f>IF(Intro!$G$20="English",O108,P108)</f>
        <v>If the volume of ending inventory in Question 2 above differs from the calculated ending inventory, explain why.</v>
      </c>
      <c r="C108" s="367"/>
      <c r="D108" s="367"/>
      <c r="E108" s="367"/>
      <c r="F108" s="367"/>
      <c r="G108" s="367"/>
      <c r="H108" s="367"/>
      <c r="I108" s="367"/>
      <c r="J108" s="367"/>
      <c r="K108" s="367"/>
      <c r="L108" s="368"/>
      <c r="O108" s="38" t="s">
        <v>180</v>
      </c>
      <c r="P108" s="3" t="s">
        <v>196</v>
      </c>
    </row>
    <row r="109" spans="1:16" x14ac:dyDescent="0.35">
      <c r="B109" s="61"/>
      <c r="C109" s="45"/>
      <c r="D109" s="45"/>
      <c r="E109" s="45"/>
      <c r="F109" s="45"/>
      <c r="G109" s="45"/>
      <c r="H109" s="45"/>
      <c r="I109" s="45"/>
      <c r="J109" s="45"/>
      <c r="K109" s="45"/>
      <c r="L109" s="16"/>
    </row>
    <row r="110" spans="1:16" s="22" customFormat="1" x14ac:dyDescent="0.35">
      <c r="A110" s="21"/>
      <c r="B110" s="369"/>
      <c r="C110" s="370"/>
      <c r="D110" s="370"/>
      <c r="E110" s="370"/>
      <c r="F110" s="370"/>
      <c r="G110" s="370"/>
      <c r="H110" s="370"/>
      <c r="I110" s="370"/>
      <c r="J110" s="370"/>
      <c r="K110" s="370"/>
      <c r="L110" s="371"/>
      <c r="M110" s="39"/>
    </row>
    <row r="111" spans="1:16" s="22" customFormat="1" x14ac:dyDescent="0.35">
      <c r="A111" s="21"/>
      <c r="B111" s="369"/>
      <c r="C111" s="370"/>
      <c r="D111" s="370"/>
      <c r="E111" s="370"/>
      <c r="F111" s="370"/>
      <c r="G111" s="370"/>
      <c r="H111" s="370"/>
      <c r="I111" s="370"/>
      <c r="J111" s="370"/>
      <c r="K111" s="370"/>
      <c r="L111" s="371"/>
      <c r="M111" s="39"/>
    </row>
    <row r="112" spans="1:16" s="22" customFormat="1" x14ac:dyDescent="0.35">
      <c r="A112" s="21"/>
      <c r="B112" s="369"/>
      <c r="C112" s="370"/>
      <c r="D112" s="370"/>
      <c r="E112" s="370"/>
      <c r="F112" s="370"/>
      <c r="G112" s="370"/>
      <c r="H112" s="370"/>
      <c r="I112" s="370"/>
      <c r="J112" s="370"/>
      <c r="K112" s="370"/>
      <c r="L112" s="371"/>
      <c r="M112" s="39"/>
    </row>
    <row r="113" spans="1:16" s="22" customFormat="1" x14ac:dyDescent="0.35">
      <c r="A113" s="21"/>
      <c r="B113" s="369"/>
      <c r="C113" s="370"/>
      <c r="D113" s="370"/>
      <c r="E113" s="370"/>
      <c r="F113" s="370"/>
      <c r="G113" s="370"/>
      <c r="H113" s="370"/>
      <c r="I113" s="370"/>
      <c r="J113" s="370"/>
      <c r="K113" s="370"/>
      <c r="L113" s="371"/>
      <c r="M113" s="39"/>
    </row>
    <row r="114" spans="1:16" s="22" customFormat="1" x14ac:dyDescent="0.35">
      <c r="A114" s="21"/>
      <c r="B114" s="369"/>
      <c r="C114" s="370"/>
      <c r="D114" s="370"/>
      <c r="E114" s="370"/>
      <c r="F114" s="370"/>
      <c r="G114" s="370"/>
      <c r="H114" s="370"/>
      <c r="I114" s="370"/>
      <c r="J114" s="370"/>
      <c r="K114" s="370"/>
      <c r="L114" s="371"/>
      <c r="M114" s="39"/>
    </row>
    <row r="115" spans="1:16" s="22" customFormat="1" x14ac:dyDescent="0.35">
      <c r="A115" s="21"/>
      <c r="B115" s="369"/>
      <c r="C115" s="370"/>
      <c r="D115" s="370"/>
      <c r="E115" s="370"/>
      <c r="F115" s="370"/>
      <c r="G115" s="370"/>
      <c r="H115" s="370"/>
      <c r="I115" s="370"/>
      <c r="J115" s="370"/>
      <c r="K115" s="370"/>
      <c r="L115" s="371"/>
      <c r="M115" s="39"/>
    </row>
    <row r="116" spans="1:16" s="22" customFormat="1" x14ac:dyDescent="0.35">
      <c r="A116" s="21"/>
      <c r="B116" s="369"/>
      <c r="C116" s="370"/>
      <c r="D116" s="370"/>
      <c r="E116" s="370"/>
      <c r="F116" s="370"/>
      <c r="G116" s="370"/>
      <c r="H116" s="370"/>
      <c r="I116" s="370"/>
      <c r="J116" s="370"/>
      <c r="K116" s="370"/>
      <c r="L116" s="371"/>
      <c r="M116" s="39"/>
    </row>
    <row r="117" spans="1:16" s="22" customFormat="1" x14ac:dyDescent="0.35">
      <c r="A117" s="21"/>
      <c r="B117" s="369"/>
      <c r="C117" s="370"/>
      <c r="D117" s="370"/>
      <c r="E117" s="370"/>
      <c r="F117" s="370"/>
      <c r="G117" s="370"/>
      <c r="H117" s="370"/>
      <c r="I117" s="370"/>
      <c r="J117" s="370"/>
      <c r="K117" s="370"/>
      <c r="L117" s="371"/>
      <c r="M117" s="39"/>
    </row>
    <row r="118" spans="1:16" x14ac:dyDescent="0.35">
      <c r="B118" s="67"/>
      <c r="C118" s="68"/>
      <c r="D118" s="68"/>
      <c r="E118" s="68"/>
      <c r="F118" s="68"/>
      <c r="G118" s="68"/>
      <c r="H118" s="68"/>
      <c r="I118" s="68"/>
      <c r="J118" s="68"/>
      <c r="K118" s="68"/>
      <c r="L118" s="69"/>
    </row>
    <row r="119" spans="1:16" s="22" customFormat="1" x14ac:dyDescent="0.35">
      <c r="A119" s="21"/>
      <c r="B119" s="362" t="s">
        <v>25</v>
      </c>
      <c r="C119" s="363"/>
      <c r="D119" s="363"/>
      <c r="E119" s="363"/>
      <c r="F119" s="363"/>
      <c r="G119" s="363"/>
      <c r="H119" s="363"/>
      <c r="I119" s="363"/>
      <c r="J119" s="363"/>
      <c r="K119" s="363"/>
      <c r="L119" s="364"/>
      <c r="M119" s="71"/>
    </row>
    <row r="120" spans="1:16" x14ac:dyDescent="0.35">
      <c r="B120" s="61"/>
      <c r="C120" s="45"/>
      <c r="D120" s="45"/>
      <c r="E120" s="45"/>
      <c r="F120" s="45"/>
      <c r="G120" s="45"/>
      <c r="H120" s="45"/>
      <c r="I120" s="45"/>
      <c r="J120" s="45"/>
      <c r="K120" s="45"/>
      <c r="L120" s="16"/>
    </row>
    <row r="121" spans="1:16" x14ac:dyDescent="0.35">
      <c r="B121" s="292" t="str">
        <f>IF(Intro!$G$20="English",O121,P121)</f>
        <v>Explain any changes to your firm's export activity of the goods since January 1, 2023.</v>
      </c>
      <c r="C121" s="293"/>
      <c r="D121" s="293"/>
      <c r="E121" s="293"/>
      <c r="F121" s="293"/>
      <c r="G121" s="293"/>
      <c r="H121" s="293"/>
      <c r="I121" s="293"/>
      <c r="J121" s="293"/>
      <c r="K121" s="293"/>
      <c r="L121" s="294"/>
      <c r="O121" s="3" t="str">
        <f>"Explain any changes to your firm's export activity of the goods since January 1, "&amp;Variables!B6&amp;"."</f>
        <v>Explain any changes to your firm's export activity of the goods since January 1, 2023.</v>
      </c>
      <c r="P121" s="3"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122" spans="1:16" x14ac:dyDescent="0.35">
      <c r="B122" s="61"/>
      <c r="C122" s="45"/>
      <c r="D122" s="45"/>
      <c r="E122" s="45"/>
      <c r="F122" s="45"/>
      <c r="G122" s="45"/>
      <c r="H122" s="45"/>
      <c r="I122" s="45"/>
      <c r="J122" s="45"/>
      <c r="K122" s="45"/>
      <c r="L122" s="16"/>
    </row>
    <row r="123" spans="1:16" s="22" customFormat="1" x14ac:dyDescent="0.35">
      <c r="A123" s="21"/>
      <c r="B123" s="369"/>
      <c r="C123" s="370"/>
      <c r="D123" s="370"/>
      <c r="E123" s="370"/>
      <c r="F123" s="370"/>
      <c r="G123" s="370"/>
      <c r="H123" s="370"/>
      <c r="I123" s="370"/>
      <c r="J123" s="370"/>
      <c r="K123" s="370"/>
      <c r="L123" s="371"/>
      <c r="M123" s="39"/>
    </row>
    <row r="124" spans="1:16" s="22" customFormat="1" x14ac:dyDescent="0.35">
      <c r="A124" s="21"/>
      <c r="B124" s="369"/>
      <c r="C124" s="370"/>
      <c r="D124" s="370"/>
      <c r="E124" s="370"/>
      <c r="F124" s="370"/>
      <c r="G124" s="370"/>
      <c r="H124" s="370"/>
      <c r="I124" s="370"/>
      <c r="J124" s="370"/>
      <c r="K124" s="370"/>
      <c r="L124" s="371"/>
      <c r="M124" s="39"/>
    </row>
    <row r="125" spans="1:16" s="22" customFormat="1" x14ac:dyDescent="0.35">
      <c r="A125" s="21"/>
      <c r="B125" s="369"/>
      <c r="C125" s="370"/>
      <c r="D125" s="370"/>
      <c r="E125" s="370"/>
      <c r="F125" s="370"/>
      <c r="G125" s="370"/>
      <c r="H125" s="370"/>
      <c r="I125" s="370"/>
      <c r="J125" s="370"/>
      <c r="K125" s="370"/>
      <c r="L125" s="371"/>
      <c r="M125" s="39"/>
    </row>
    <row r="126" spans="1:16" s="22" customFormat="1" x14ac:dyDescent="0.35">
      <c r="A126" s="21"/>
      <c r="B126" s="369"/>
      <c r="C126" s="370"/>
      <c r="D126" s="370"/>
      <c r="E126" s="370"/>
      <c r="F126" s="370"/>
      <c r="G126" s="370"/>
      <c r="H126" s="370"/>
      <c r="I126" s="370"/>
      <c r="J126" s="370"/>
      <c r="K126" s="370"/>
      <c r="L126" s="371"/>
      <c r="M126" s="39"/>
    </row>
    <row r="127" spans="1:16" s="22" customFormat="1" x14ac:dyDescent="0.35">
      <c r="A127" s="21"/>
      <c r="B127" s="369"/>
      <c r="C127" s="370"/>
      <c r="D127" s="370"/>
      <c r="E127" s="370"/>
      <c r="F127" s="370"/>
      <c r="G127" s="370"/>
      <c r="H127" s="370"/>
      <c r="I127" s="370"/>
      <c r="J127" s="370"/>
      <c r="K127" s="370"/>
      <c r="L127" s="371"/>
      <c r="M127" s="39"/>
    </row>
    <row r="128" spans="1:16" s="22" customFormat="1" x14ac:dyDescent="0.35">
      <c r="A128" s="21"/>
      <c r="B128" s="369"/>
      <c r="C128" s="370"/>
      <c r="D128" s="370"/>
      <c r="E128" s="370"/>
      <c r="F128" s="370"/>
      <c r="G128" s="370"/>
      <c r="H128" s="370"/>
      <c r="I128" s="370"/>
      <c r="J128" s="370"/>
      <c r="K128" s="370"/>
      <c r="L128" s="371"/>
      <c r="M128" s="39"/>
    </row>
    <row r="129" spans="1:16" s="22" customFormat="1" x14ac:dyDescent="0.35">
      <c r="A129" s="21"/>
      <c r="B129" s="369"/>
      <c r="C129" s="370"/>
      <c r="D129" s="370"/>
      <c r="E129" s="370"/>
      <c r="F129" s="370"/>
      <c r="G129" s="370"/>
      <c r="H129" s="370"/>
      <c r="I129" s="370"/>
      <c r="J129" s="370"/>
      <c r="K129" s="370"/>
      <c r="L129" s="371"/>
      <c r="M129" s="39"/>
    </row>
    <row r="130" spans="1:16" s="22" customFormat="1" x14ac:dyDescent="0.35">
      <c r="A130" s="21"/>
      <c r="B130" s="369"/>
      <c r="C130" s="370"/>
      <c r="D130" s="370"/>
      <c r="E130" s="370"/>
      <c r="F130" s="370"/>
      <c r="G130" s="370"/>
      <c r="H130" s="370"/>
      <c r="I130" s="370"/>
      <c r="J130" s="370"/>
      <c r="K130" s="370"/>
      <c r="L130" s="371"/>
      <c r="M130" s="39"/>
    </row>
    <row r="131" spans="1:16" x14ac:dyDescent="0.35">
      <c r="B131" s="67"/>
      <c r="C131" s="68"/>
      <c r="D131" s="68"/>
      <c r="E131" s="68"/>
      <c r="F131" s="68"/>
      <c r="G131" s="68"/>
      <c r="H131" s="68"/>
      <c r="I131" s="68"/>
      <c r="J131" s="68"/>
      <c r="K131" s="68"/>
      <c r="L131" s="69"/>
    </row>
    <row r="132" spans="1:16" s="22" customFormat="1" x14ac:dyDescent="0.35">
      <c r="A132" s="21"/>
      <c r="B132" s="362" t="s">
        <v>367</v>
      </c>
      <c r="C132" s="363"/>
      <c r="D132" s="363"/>
      <c r="E132" s="363"/>
      <c r="F132" s="363"/>
      <c r="G132" s="363"/>
      <c r="H132" s="363"/>
      <c r="I132" s="363"/>
      <c r="J132" s="363"/>
      <c r="K132" s="363"/>
      <c r="L132" s="364"/>
      <c r="M132" s="71"/>
      <c r="O132" s="3"/>
    </row>
    <row r="133" spans="1:16" x14ac:dyDescent="0.35">
      <c r="B133" s="61"/>
      <c r="C133" s="45"/>
      <c r="D133" s="45"/>
      <c r="E133" s="45"/>
      <c r="F133" s="45"/>
      <c r="G133" s="45"/>
      <c r="H133" s="45"/>
      <c r="I133" s="45"/>
      <c r="J133" s="45"/>
      <c r="K133" s="45"/>
      <c r="L133" s="16"/>
    </row>
    <row r="134" spans="1:16" ht="20.25" customHeight="1" x14ac:dyDescent="0.35">
      <c r="B134" s="366" t="str">
        <f>IF(Intro!$G$20="English",O134,P134)</f>
        <v>Report your firm's volumes of finished inventory produced for the Canadian market.</v>
      </c>
      <c r="C134" s="367"/>
      <c r="D134" s="367" t="e">
        <f>IF(#REF!="English",P134,Q134)</f>
        <v>#REF!</v>
      </c>
      <c r="E134" s="367" t="e">
        <f>IF(#REF!="English",Q134,R134)</f>
        <v>#REF!</v>
      </c>
      <c r="F134" s="367" t="e">
        <f>IF(#REF!="English",R134,S134)</f>
        <v>#REF!</v>
      </c>
      <c r="G134" s="367" t="e">
        <f>IF(#REF!="English",S134,T134)</f>
        <v>#REF!</v>
      </c>
      <c r="H134" s="367" t="e">
        <f>IF(#REF!="English",T134,U134)</f>
        <v>#REF!</v>
      </c>
      <c r="I134" s="367" t="e">
        <f>IF(#REF!="English",U134,V134)</f>
        <v>#REF!</v>
      </c>
      <c r="J134" s="367" t="e">
        <f>IF(#REF!="English",V134,W134)</f>
        <v>#REF!</v>
      </c>
      <c r="K134" s="367" t="e">
        <f>IF(#REF!="English",W134,X134)</f>
        <v>#REF!</v>
      </c>
      <c r="L134" s="368" t="e">
        <f>IF(#REF!="English",X134,Y134)</f>
        <v>#REF!</v>
      </c>
      <c r="O134" s="3" t="s">
        <v>392</v>
      </c>
      <c r="P134" s="3" t="s">
        <v>393</v>
      </c>
    </row>
    <row r="135" spans="1:16" x14ac:dyDescent="0.35">
      <c r="B135" s="61"/>
      <c r="C135" s="45"/>
      <c r="D135" s="45"/>
      <c r="E135" s="45"/>
      <c r="F135" s="45"/>
      <c r="G135" s="420" t="str">
        <f>IF(Intro!$G$20="English",O135,P135)</f>
        <v>December 31</v>
      </c>
      <c r="H135" s="421"/>
      <c r="I135" s="422"/>
      <c r="J135" s="164"/>
      <c r="K135" s="164"/>
      <c r="L135" s="165"/>
      <c r="O135" s="153" t="s">
        <v>303</v>
      </c>
      <c r="P135" s="153" t="s">
        <v>304</v>
      </c>
    </row>
    <row r="136" spans="1:16" x14ac:dyDescent="0.35">
      <c r="B136" s="133"/>
      <c r="C136" s="134"/>
      <c r="D136" s="29"/>
      <c r="F136" s="45"/>
      <c r="G136" s="418">
        <f>Variables!$B$6</f>
        <v>2023</v>
      </c>
      <c r="H136" s="418">
        <f>G136+1</f>
        <v>2024</v>
      </c>
      <c r="I136" s="418">
        <f>H136+1</f>
        <v>2025</v>
      </c>
      <c r="J136" s="416"/>
      <c r="K136" s="405"/>
      <c r="L136" s="163"/>
      <c r="O136" s="32"/>
    </row>
    <row r="137" spans="1:16" x14ac:dyDescent="0.35">
      <c r="B137" s="433" t="str">
        <f>B41</f>
        <v>full units</v>
      </c>
      <c r="C137" s="434"/>
      <c r="D137" s="29"/>
      <c r="F137" s="45"/>
      <c r="G137" s="419"/>
      <c r="H137" s="419"/>
      <c r="I137" s="419"/>
      <c r="J137" s="416"/>
      <c r="K137" s="405"/>
      <c r="L137" s="163"/>
      <c r="O137" s="32"/>
    </row>
    <row r="138" spans="1:16" ht="14.25" customHeight="1" x14ac:dyDescent="0.35">
      <c r="B138" s="423" t="str">
        <f>IF(Intro!$G$20="English",O138,P138)</f>
        <v>Finished ending inventory for the Canadian market (volume)</v>
      </c>
      <c r="C138" s="424"/>
      <c r="D138" s="424"/>
      <c r="E138" s="425"/>
      <c r="F138" s="468" t="str">
        <f>IF(Intro!$G$20="English",Variables!$B$23,Variables!$C$23)</f>
        <v>full units</v>
      </c>
      <c r="G138" s="429"/>
      <c r="H138" s="429"/>
      <c r="I138" s="429"/>
      <c r="J138" s="431"/>
      <c r="K138" s="432"/>
      <c r="L138" s="163"/>
      <c r="O138" s="3" t="s">
        <v>363</v>
      </c>
      <c r="P138" s="3" t="s">
        <v>364</v>
      </c>
    </row>
    <row r="139" spans="1:16" x14ac:dyDescent="0.35">
      <c r="B139" s="426"/>
      <c r="C139" s="427"/>
      <c r="D139" s="427"/>
      <c r="E139" s="428"/>
      <c r="F139" s="469"/>
      <c r="G139" s="430"/>
      <c r="H139" s="430"/>
      <c r="I139" s="430"/>
      <c r="J139" s="431"/>
      <c r="K139" s="432"/>
      <c r="L139" s="163"/>
    </row>
    <row r="140" spans="1:16" x14ac:dyDescent="0.35">
      <c r="B140" s="260"/>
      <c r="C140" s="261"/>
      <c r="D140" s="261"/>
      <c r="E140" s="261"/>
      <c r="F140" s="262"/>
      <c r="G140" s="263"/>
      <c r="H140" s="263"/>
      <c r="I140" s="263"/>
      <c r="J140" s="256"/>
      <c r="K140" s="256"/>
      <c r="L140" s="163"/>
    </row>
    <row r="141" spans="1:16" ht="20.25" customHeight="1" x14ac:dyDescent="0.35">
      <c r="B141" s="366" t="str">
        <f>IF(Intro!$G$20="English",O141,P141)</f>
        <v>Report your firm's volume of finished inventory of subassemblies produced for the Canadian market.</v>
      </c>
      <c r="C141" s="367"/>
      <c r="D141" s="367" t="e">
        <f>IF(#REF!="English",P141,Q141)</f>
        <v>#REF!</v>
      </c>
      <c r="E141" s="367" t="e">
        <f>IF(#REF!="English",Q141,R141)</f>
        <v>#REF!</v>
      </c>
      <c r="F141" s="367" t="e">
        <f>IF(#REF!="English",R141,S141)</f>
        <v>#REF!</v>
      </c>
      <c r="G141" s="367" t="e">
        <f>IF(#REF!="English",S141,T141)</f>
        <v>#REF!</v>
      </c>
      <c r="H141" s="367" t="e">
        <f>IF(#REF!="English",T141,U141)</f>
        <v>#REF!</v>
      </c>
      <c r="I141" s="367" t="e">
        <f>IF(#REF!="English",U141,V141)</f>
        <v>#REF!</v>
      </c>
      <c r="J141" s="367" t="e">
        <f>IF(#REF!="English",V141,W141)</f>
        <v>#REF!</v>
      </c>
      <c r="K141" s="367" t="e">
        <f>IF(#REF!="English",W141,X141)</f>
        <v>#REF!</v>
      </c>
      <c r="L141" s="368" t="e">
        <f>IF(#REF!="English",X141,Y141)</f>
        <v>#REF!</v>
      </c>
      <c r="O141" s="3" t="s">
        <v>401</v>
      </c>
      <c r="P141" s="3" t="s">
        <v>402</v>
      </c>
    </row>
    <row r="142" spans="1:16" x14ac:dyDescent="0.35">
      <c r="B142" s="61"/>
      <c r="C142" s="45"/>
      <c r="D142" s="45"/>
      <c r="E142" s="45"/>
      <c r="F142" s="45"/>
      <c r="G142" s="420" t="str">
        <f>IF(Intro!$G$20="English",O142,P142)</f>
        <v>December 31</v>
      </c>
      <c r="H142" s="421"/>
      <c r="I142" s="422"/>
      <c r="J142" s="164"/>
      <c r="K142" s="164"/>
      <c r="L142" s="165"/>
      <c r="O142" s="153" t="s">
        <v>303</v>
      </c>
      <c r="P142" s="153" t="s">
        <v>304</v>
      </c>
    </row>
    <row r="143" spans="1:16" x14ac:dyDescent="0.35">
      <c r="B143" s="252"/>
      <c r="C143" s="253"/>
      <c r="D143" s="29"/>
      <c r="F143" s="45"/>
      <c r="G143" s="418">
        <f>Variables!$B$6</f>
        <v>2023</v>
      </c>
      <c r="H143" s="418">
        <f>G143+1</f>
        <v>2024</v>
      </c>
      <c r="I143" s="418">
        <f>H143+1</f>
        <v>2025</v>
      </c>
      <c r="J143" s="416"/>
      <c r="K143" s="405"/>
      <c r="L143" s="163"/>
      <c r="O143" s="32"/>
    </row>
    <row r="144" spans="1:16" x14ac:dyDescent="0.35">
      <c r="B144" s="257" t="str">
        <f>B65</f>
        <v>subassemblies</v>
      </c>
      <c r="C144" s="253"/>
      <c r="D144" s="29"/>
      <c r="F144" s="45"/>
      <c r="G144" s="419"/>
      <c r="H144" s="419"/>
      <c r="I144" s="419"/>
      <c r="J144" s="416"/>
      <c r="K144" s="405"/>
      <c r="L144" s="163"/>
      <c r="O144" s="32"/>
    </row>
    <row r="145" spans="1:16" ht="14.25" customHeight="1" x14ac:dyDescent="0.35">
      <c r="B145" s="423" t="str">
        <f>IF(Intro!$G$20="English",O145,P145)</f>
        <v>Finished ending inventory for the Canadian market (volume)</v>
      </c>
      <c r="C145" s="424"/>
      <c r="D145" s="424"/>
      <c r="E145" s="425"/>
      <c r="F145" s="468" t="str">
        <f>IF(Intro!$G$20="English",Variables!$B$27,Variables!$C$27)</f>
        <v>units</v>
      </c>
      <c r="G145" s="429"/>
      <c r="H145" s="429"/>
      <c r="I145" s="429"/>
      <c r="J145" s="431"/>
      <c r="K145" s="432"/>
      <c r="L145" s="163"/>
      <c r="O145" s="3" t="s">
        <v>363</v>
      </c>
      <c r="P145" s="3" t="s">
        <v>364</v>
      </c>
    </row>
    <row r="146" spans="1:16" x14ac:dyDescent="0.35">
      <c r="B146" s="426"/>
      <c r="C146" s="427"/>
      <c r="D146" s="427"/>
      <c r="E146" s="428"/>
      <c r="F146" s="469"/>
      <c r="G146" s="430"/>
      <c r="H146" s="430"/>
      <c r="I146" s="430"/>
      <c r="J146" s="431"/>
      <c r="K146" s="432"/>
      <c r="L146" s="163"/>
    </row>
    <row r="147" spans="1:16" x14ac:dyDescent="0.35">
      <c r="B147" s="67"/>
      <c r="C147" s="68"/>
      <c r="D147" s="68"/>
      <c r="E147" s="68"/>
      <c r="F147" s="68"/>
      <c r="G147" s="68"/>
      <c r="H147" s="68"/>
      <c r="I147" s="68"/>
      <c r="J147" s="68"/>
      <c r="K147" s="68"/>
      <c r="L147" s="69"/>
    </row>
    <row r="148" spans="1:16" s="22" customFormat="1" x14ac:dyDescent="0.35">
      <c r="A148" s="21"/>
      <c r="B148" s="362" t="s">
        <v>27</v>
      </c>
      <c r="C148" s="363"/>
      <c r="D148" s="363"/>
      <c r="E148" s="363"/>
      <c r="F148" s="363"/>
      <c r="G148" s="363"/>
      <c r="H148" s="363"/>
      <c r="I148" s="363"/>
      <c r="J148" s="363"/>
      <c r="K148" s="363"/>
      <c r="L148" s="364"/>
      <c r="M148" s="71"/>
      <c r="O148" s="3"/>
    </row>
    <row r="149" spans="1:16" x14ac:dyDescent="0.35">
      <c r="B149" s="61"/>
      <c r="C149" s="45"/>
      <c r="D149" s="45"/>
      <c r="E149" s="45"/>
      <c r="F149" s="45"/>
      <c r="G149" s="45"/>
      <c r="H149" s="45"/>
      <c r="I149" s="45"/>
      <c r="J149" s="45"/>
      <c r="K149" s="45"/>
      <c r="L149" s="16"/>
    </row>
    <row r="150" spans="1:16" x14ac:dyDescent="0.35">
      <c r="B150" s="366" t="str">
        <f>IF(Intro!$G$20="English",O150,P150)</f>
        <v>Report your firm's volumes of finished inventory held in Canada.</v>
      </c>
      <c r="C150" s="367"/>
      <c r="D150" s="367" t="e">
        <f>IF(#REF!="English",P150,Q150)</f>
        <v>#REF!</v>
      </c>
      <c r="E150" s="367" t="e">
        <f>IF(#REF!="English",Q150,R150)</f>
        <v>#REF!</v>
      </c>
      <c r="F150" s="367" t="e">
        <f>IF(#REF!="English",R150,S150)</f>
        <v>#REF!</v>
      </c>
      <c r="G150" s="367" t="e">
        <f>IF(#REF!="English",S150,T150)</f>
        <v>#REF!</v>
      </c>
      <c r="H150" s="367" t="e">
        <f>IF(#REF!="English",T150,U150)</f>
        <v>#REF!</v>
      </c>
      <c r="I150" s="367" t="e">
        <f>IF(#REF!="English",U150,V150)</f>
        <v>#REF!</v>
      </c>
      <c r="J150" s="367" t="e">
        <f>IF(#REF!="English",V150,W150)</f>
        <v>#REF!</v>
      </c>
      <c r="K150" s="367" t="e">
        <f>IF(#REF!="English",W150,X150)</f>
        <v>#REF!</v>
      </c>
      <c r="L150" s="368" t="e">
        <f>IF(#REF!="English",X150,Y150)</f>
        <v>#REF!</v>
      </c>
      <c r="O150" s="3" t="s">
        <v>394</v>
      </c>
      <c r="P150" s="129" t="s">
        <v>395</v>
      </c>
    </row>
    <row r="151" spans="1:16" x14ac:dyDescent="0.35">
      <c r="B151" s="61"/>
      <c r="C151" s="45"/>
      <c r="D151" s="45"/>
      <c r="E151" s="45"/>
      <c r="F151" s="45"/>
      <c r="G151" s="420" t="str">
        <f>IF(Intro!$G$20="English",O151,P151)</f>
        <v>December 31</v>
      </c>
      <c r="H151" s="421"/>
      <c r="I151" s="422"/>
      <c r="J151" s="164"/>
      <c r="K151" s="164"/>
      <c r="L151" s="165"/>
      <c r="O151" s="153" t="s">
        <v>303</v>
      </c>
      <c r="P151" s="153" t="s">
        <v>304</v>
      </c>
    </row>
    <row r="152" spans="1:16" x14ac:dyDescent="0.35">
      <c r="B152" s="146"/>
      <c r="C152" s="147"/>
      <c r="D152" s="29"/>
      <c r="F152" s="45"/>
      <c r="G152" s="418">
        <f>Variables!$B$6</f>
        <v>2023</v>
      </c>
      <c r="H152" s="418">
        <f>G152+1</f>
        <v>2024</v>
      </c>
      <c r="I152" s="418">
        <f>H152+1</f>
        <v>2025</v>
      </c>
      <c r="J152" s="416"/>
      <c r="K152" s="405"/>
      <c r="L152" s="163"/>
      <c r="O152" s="32"/>
    </row>
    <row r="153" spans="1:16" x14ac:dyDescent="0.35">
      <c r="B153" s="282" t="str">
        <f>B137</f>
        <v>full units</v>
      </c>
      <c r="C153" s="147"/>
      <c r="D153" s="29"/>
      <c r="F153" s="45"/>
      <c r="G153" s="419"/>
      <c r="H153" s="419"/>
      <c r="I153" s="419"/>
      <c r="J153" s="416"/>
      <c r="K153" s="405"/>
      <c r="L153" s="163"/>
      <c r="O153" s="32"/>
    </row>
    <row r="154" spans="1:16" ht="14.25" customHeight="1" x14ac:dyDescent="0.35">
      <c r="B154" s="423" t="str">
        <f>IF(Intro!$G$20="English",O154,P154)</f>
        <v>Finished ending inventory held in Canada (volume)</v>
      </c>
      <c r="C154" s="424"/>
      <c r="D154" s="424"/>
      <c r="E154" s="425"/>
      <c r="F154" s="468" t="str">
        <f>IF(Intro!$G$20="English",Variables!$B$23,Variables!$C$23)</f>
        <v>full units</v>
      </c>
      <c r="G154" s="429"/>
      <c r="H154" s="429"/>
      <c r="I154" s="429"/>
      <c r="J154" s="431"/>
      <c r="K154" s="432"/>
      <c r="L154" s="163"/>
      <c r="O154" s="3" t="s">
        <v>365</v>
      </c>
      <c r="P154" s="3" t="s">
        <v>366</v>
      </c>
    </row>
    <row r="155" spans="1:16" x14ac:dyDescent="0.35">
      <c r="B155" s="426"/>
      <c r="C155" s="427"/>
      <c r="D155" s="427"/>
      <c r="E155" s="428"/>
      <c r="F155" s="469"/>
      <c r="G155" s="430"/>
      <c r="H155" s="430"/>
      <c r="I155" s="430"/>
      <c r="J155" s="431"/>
      <c r="K155" s="432"/>
      <c r="L155" s="163"/>
    </row>
    <row r="156" spans="1:16" x14ac:dyDescent="0.35">
      <c r="B156" s="61"/>
      <c r="C156" s="45"/>
      <c r="D156" s="45"/>
      <c r="E156" s="45"/>
      <c r="F156" s="45"/>
      <c r="G156" s="45"/>
      <c r="H156" s="45"/>
      <c r="I156" s="45"/>
      <c r="J156" s="45"/>
      <c r="K156" s="45"/>
      <c r="L156" s="16"/>
    </row>
    <row r="157" spans="1:16" x14ac:dyDescent="0.35">
      <c r="B157" s="366" t="str">
        <f>IF(Intro!$G$20="English",O157,P157)</f>
        <v>Report your firm's volume of finished inventory of subassemblies held in Canada.</v>
      </c>
      <c r="C157" s="367"/>
      <c r="D157" s="367" t="e">
        <f>IF(#REF!="English",P157,Q157)</f>
        <v>#REF!</v>
      </c>
      <c r="E157" s="367" t="e">
        <f>IF(#REF!="English",Q157,R157)</f>
        <v>#REF!</v>
      </c>
      <c r="F157" s="367" t="e">
        <f>IF(#REF!="English",R157,S157)</f>
        <v>#REF!</v>
      </c>
      <c r="G157" s="367" t="e">
        <f>IF(#REF!="English",S157,T157)</f>
        <v>#REF!</v>
      </c>
      <c r="H157" s="367" t="e">
        <f>IF(#REF!="English",T157,U157)</f>
        <v>#REF!</v>
      </c>
      <c r="I157" s="367" t="e">
        <f>IF(#REF!="English",U157,V157)</f>
        <v>#REF!</v>
      </c>
      <c r="J157" s="367" t="e">
        <f>IF(#REF!="English",V157,W157)</f>
        <v>#REF!</v>
      </c>
      <c r="K157" s="367" t="e">
        <f>IF(#REF!="English",W157,X157)</f>
        <v>#REF!</v>
      </c>
      <c r="L157" s="368" t="e">
        <f>IF(#REF!="English",X157,Y157)</f>
        <v>#REF!</v>
      </c>
      <c r="O157" s="3" t="s">
        <v>403</v>
      </c>
      <c r="P157" s="129" t="s">
        <v>404</v>
      </c>
    </row>
    <row r="158" spans="1:16" x14ac:dyDescent="0.35">
      <c r="B158" s="61"/>
      <c r="C158" s="45"/>
      <c r="D158" s="45"/>
      <c r="E158" s="45"/>
      <c r="F158" s="45"/>
      <c r="G158" s="420" t="str">
        <f>IF(Intro!$G$20="English",O158,P158)</f>
        <v>December 31</v>
      </c>
      <c r="H158" s="421"/>
      <c r="I158" s="422"/>
      <c r="J158" s="164"/>
      <c r="K158" s="164"/>
      <c r="L158" s="165"/>
      <c r="O158" s="153" t="s">
        <v>303</v>
      </c>
      <c r="P158" s="153" t="s">
        <v>304</v>
      </c>
    </row>
    <row r="159" spans="1:16" x14ac:dyDescent="0.35">
      <c r="B159" s="252"/>
      <c r="C159" s="253"/>
      <c r="D159" s="29"/>
      <c r="F159" s="45"/>
      <c r="G159" s="418">
        <f>Variables!$B$6</f>
        <v>2023</v>
      </c>
      <c r="H159" s="418">
        <f>G159+1</f>
        <v>2024</v>
      </c>
      <c r="I159" s="418">
        <f>H159+1</f>
        <v>2025</v>
      </c>
      <c r="J159" s="416"/>
      <c r="K159" s="405"/>
      <c r="L159" s="163"/>
      <c r="O159" s="32"/>
    </row>
    <row r="160" spans="1:16" x14ac:dyDescent="0.35">
      <c r="B160" s="282" t="str">
        <f>B144</f>
        <v>subassemblies</v>
      </c>
      <c r="C160" s="253"/>
      <c r="D160" s="29"/>
      <c r="F160" s="45"/>
      <c r="G160" s="419"/>
      <c r="H160" s="419"/>
      <c r="I160" s="419"/>
      <c r="J160" s="416"/>
      <c r="K160" s="405"/>
      <c r="L160" s="163"/>
      <c r="O160" s="32"/>
    </row>
    <row r="161" spans="1:16" ht="14.25" customHeight="1" x14ac:dyDescent="0.35">
      <c r="B161" s="423" t="str">
        <f>IF(Intro!$G$20="English",O161,P161)</f>
        <v>Finished ending inventory held in Canada (volume)</v>
      </c>
      <c r="C161" s="424"/>
      <c r="D161" s="424"/>
      <c r="E161" s="425"/>
      <c r="F161" s="468" t="str">
        <f>F145</f>
        <v>units</v>
      </c>
      <c r="G161" s="429"/>
      <c r="H161" s="429"/>
      <c r="I161" s="429"/>
      <c r="J161" s="431"/>
      <c r="K161" s="432"/>
      <c r="L161" s="163"/>
      <c r="O161" s="3" t="s">
        <v>365</v>
      </c>
      <c r="P161" s="3" t="s">
        <v>366</v>
      </c>
    </row>
    <row r="162" spans="1:16" x14ac:dyDescent="0.35">
      <c r="B162" s="426"/>
      <c r="C162" s="427"/>
      <c r="D162" s="427"/>
      <c r="E162" s="428"/>
      <c r="F162" s="469"/>
      <c r="G162" s="430"/>
      <c r="H162" s="430"/>
      <c r="I162" s="430"/>
      <c r="J162" s="431"/>
      <c r="K162" s="432"/>
      <c r="L162" s="163"/>
    </row>
    <row r="163" spans="1:16" x14ac:dyDescent="0.35">
      <c r="B163" s="67"/>
      <c r="C163" s="68"/>
      <c r="D163" s="68"/>
      <c r="E163" s="68"/>
      <c r="F163" s="68"/>
      <c r="G163" s="68"/>
      <c r="H163" s="68"/>
      <c r="I163" s="68"/>
      <c r="J163" s="68"/>
      <c r="K163" s="68"/>
      <c r="L163" s="69"/>
    </row>
    <row r="164" spans="1:16" s="22" customFormat="1" x14ac:dyDescent="0.35">
      <c r="A164" s="21"/>
      <c r="B164" s="362" t="s">
        <v>30</v>
      </c>
      <c r="C164" s="363"/>
      <c r="D164" s="363"/>
      <c r="E164" s="363"/>
      <c r="F164" s="363"/>
      <c r="G164" s="363"/>
      <c r="H164" s="363"/>
      <c r="I164" s="363"/>
      <c r="J164" s="363"/>
      <c r="K164" s="363"/>
      <c r="L164" s="364"/>
      <c r="M164" s="71"/>
      <c r="N164" s="113"/>
    </row>
    <row r="165" spans="1:16" s="39" customFormat="1" x14ac:dyDescent="0.35">
      <c r="A165" s="62"/>
      <c r="B165" s="72"/>
      <c r="C165" s="63"/>
      <c r="D165" s="63"/>
      <c r="E165" s="63"/>
      <c r="F165" s="63"/>
      <c r="G165" s="63"/>
      <c r="H165" s="63"/>
      <c r="I165" s="63"/>
      <c r="J165" s="63"/>
      <c r="K165" s="63"/>
      <c r="L165" s="64"/>
    </row>
    <row r="166" spans="1:16" s="39" customFormat="1" ht="29.5" customHeight="1" x14ac:dyDescent="0.35">
      <c r="A166" s="62"/>
      <c r="B166" s="292" t="str">
        <f>IF(Intro!$G$20="English",O166,P166)</f>
        <v>Provide the names and addresses of the top 10 Canadian importers by value to which your firm has sold the goods since January 1, 2023.</v>
      </c>
      <c r="C166" s="293"/>
      <c r="D166" s="293"/>
      <c r="E166" s="293"/>
      <c r="F166" s="293"/>
      <c r="G166" s="293"/>
      <c r="H166" s="293"/>
      <c r="I166" s="293"/>
      <c r="J166" s="293"/>
      <c r="K166" s="293"/>
      <c r="L166" s="294"/>
      <c r="O166" s="3"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P166" s="113"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67" spans="1:16" s="39" customFormat="1" x14ac:dyDescent="0.35">
      <c r="A167" s="62"/>
      <c r="B167" s="72"/>
      <c r="C167" s="63"/>
      <c r="D167" s="63"/>
      <c r="E167" s="63"/>
      <c r="F167" s="63"/>
      <c r="G167" s="63"/>
      <c r="H167" s="63"/>
      <c r="I167" s="63"/>
      <c r="J167" s="63"/>
      <c r="K167" s="63"/>
      <c r="L167" s="64"/>
      <c r="O167" s="3" t="s">
        <v>44</v>
      </c>
      <c r="P167" s="3" t="s">
        <v>46</v>
      </c>
    </row>
    <row r="168" spans="1:16" x14ac:dyDescent="0.35">
      <c r="B168" s="101"/>
      <c r="C168" s="467" t="str">
        <f>IF(Intro!$G$20="English",O167,P167)</f>
        <v>Firm Name</v>
      </c>
      <c r="D168" s="467"/>
      <c r="E168" s="467"/>
      <c r="F168" s="467"/>
      <c r="G168" s="467" t="str">
        <f>IF(Intro!$G$20="English",O168,P168)</f>
        <v>Firm Address</v>
      </c>
      <c r="H168" s="467"/>
      <c r="I168" s="467"/>
      <c r="J168" s="467"/>
      <c r="K168" s="467"/>
      <c r="L168" s="64"/>
      <c r="O168" s="3" t="s">
        <v>9</v>
      </c>
      <c r="P168" s="3" t="s">
        <v>10</v>
      </c>
    </row>
    <row r="169" spans="1:16" x14ac:dyDescent="0.35">
      <c r="B169" s="459">
        <v>1</v>
      </c>
      <c r="C169" s="461"/>
      <c r="D169" s="462"/>
      <c r="E169" s="462"/>
      <c r="F169" s="463"/>
      <c r="G169" s="461"/>
      <c r="H169" s="462"/>
      <c r="I169" s="462"/>
      <c r="J169" s="462"/>
      <c r="K169" s="463"/>
      <c r="L169" s="64"/>
    </row>
    <row r="170" spans="1:16" x14ac:dyDescent="0.35">
      <c r="B170" s="460"/>
      <c r="C170" s="464"/>
      <c r="D170" s="465"/>
      <c r="E170" s="465"/>
      <c r="F170" s="466"/>
      <c r="G170" s="464"/>
      <c r="H170" s="465"/>
      <c r="I170" s="465"/>
      <c r="J170" s="465"/>
      <c r="K170" s="466"/>
      <c r="L170" s="64"/>
    </row>
    <row r="171" spans="1:16" x14ac:dyDescent="0.35">
      <c r="B171" s="459">
        <v>2</v>
      </c>
      <c r="C171" s="461"/>
      <c r="D171" s="462"/>
      <c r="E171" s="462"/>
      <c r="F171" s="463"/>
      <c r="G171" s="461"/>
      <c r="H171" s="462"/>
      <c r="I171" s="462"/>
      <c r="J171" s="462"/>
      <c r="K171" s="463"/>
      <c r="L171" s="64"/>
    </row>
    <row r="172" spans="1:16" x14ac:dyDescent="0.35">
      <c r="B172" s="460"/>
      <c r="C172" s="464"/>
      <c r="D172" s="465"/>
      <c r="E172" s="465"/>
      <c r="F172" s="466"/>
      <c r="G172" s="464"/>
      <c r="H172" s="465"/>
      <c r="I172" s="465"/>
      <c r="J172" s="465"/>
      <c r="K172" s="466"/>
      <c r="L172" s="64"/>
    </row>
    <row r="173" spans="1:16" x14ac:dyDescent="0.35">
      <c r="B173" s="459">
        <v>3</v>
      </c>
      <c r="C173" s="461"/>
      <c r="D173" s="462"/>
      <c r="E173" s="462"/>
      <c r="F173" s="463"/>
      <c r="G173" s="461"/>
      <c r="H173" s="462"/>
      <c r="I173" s="462"/>
      <c r="J173" s="462"/>
      <c r="K173" s="463"/>
      <c r="L173" s="64"/>
    </row>
    <row r="174" spans="1:16" x14ac:dyDescent="0.35">
      <c r="B174" s="460"/>
      <c r="C174" s="464"/>
      <c r="D174" s="465"/>
      <c r="E174" s="465"/>
      <c r="F174" s="466"/>
      <c r="G174" s="464"/>
      <c r="H174" s="465"/>
      <c r="I174" s="465"/>
      <c r="J174" s="465"/>
      <c r="K174" s="466"/>
      <c r="L174" s="64"/>
    </row>
    <row r="175" spans="1:16" x14ac:dyDescent="0.35">
      <c r="B175" s="459">
        <v>4</v>
      </c>
      <c r="C175" s="461"/>
      <c r="D175" s="462"/>
      <c r="E175" s="462"/>
      <c r="F175" s="463"/>
      <c r="G175" s="461"/>
      <c r="H175" s="462"/>
      <c r="I175" s="462"/>
      <c r="J175" s="462"/>
      <c r="K175" s="463"/>
      <c r="L175" s="64"/>
    </row>
    <row r="176" spans="1:16" x14ac:dyDescent="0.35">
      <c r="B176" s="460"/>
      <c r="C176" s="464"/>
      <c r="D176" s="465"/>
      <c r="E176" s="465"/>
      <c r="F176" s="466"/>
      <c r="G176" s="464"/>
      <c r="H176" s="465"/>
      <c r="I176" s="465"/>
      <c r="J176" s="465"/>
      <c r="K176" s="466"/>
      <c r="L176" s="64"/>
    </row>
    <row r="177" spans="1:16" x14ac:dyDescent="0.35">
      <c r="B177" s="459">
        <v>5</v>
      </c>
      <c r="C177" s="461"/>
      <c r="D177" s="462"/>
      <c r="E177" s="462"/>
      <c r="F177" s="463"/>
      <c r="G177" s="461"/>
      <c r="H177" s="462"/>
      <c r="I177" s="462"/>
      <c r="J177" s="462"/>
      <c r="K177" s="463"/>
      <c r="L177" s="64"/>
    </row>
    <row r="178" spans="1:16" x14ac:dyDescent="0.35">
      <c r="B178" s="460"/>
      <c r="C178" s="464"/>
      <c r="D178" s="465"/>
      <c r="E178" s="465"/>
      <c r="F178" s="466"/>
      <c r="G178" s="464"/>
      <c r="H178" s="465"/>
      <c r="I178" s="465"/>
      <c r="J178" s="465"/>
      <c r="K178" s="466"/>
      <c r="L178" s="64"/>
    </row>
    <row r="179" spans="1:16" x14ac:dyDescent="0.35">
      <c r="B179" s="459">
        <v>6</v>
      </c>
      <c r="C179" s="461"/>
      <c r="D179" s="462"/>
      <c r="E179" s="462"/>
      <c r="F179" s="463"/>
      <c r="G179" s="461"/>
      <c r="H179" s="462"/>
      <c r="I179" s="462"/>
      <c r="J179" s="462"/>
      <c r="K179" s="463"/>
      <c r="L179" s="64"/>
    </row>
    <row r="180" spans="1:16" x14ac:dyDescent="0.35">
      <c r="B180" s="460"/>
      <c r="C180" s="464"/>
      <c r="D180" s="465"/>
      <c r="E180" s="465"/>
      <c r="F180" s="466"/>
      <c r="G180" s="464"/>
      <c r="H180" s="465"/>
      <c r="I180" s="465"/>
      <c r="J180" s="465"/>
      <c r="K180" s="466"/>
      <c r="L180" s="64"/>
    </row>
    <row r="181" spans="1:16" x14ac:dyDescent="0.35">
      <c r="B181" s="459">
        <v>7</v>
      </c>
      <c r="C181" s="461"/>
      <c r="D181" s="462"/>
      <c r="E181" s="462"/>
      <c r="F181" s="463"/>
      <c r="G181" s="461"/>
      <c r="H181" s="462"/>
      <c r="I181" s="462"/>
      <c r="J181" s="462"/>
      <c r="K181" s="463"/>
      <c r="L181" s="64"/>
    </row>
    <row r="182" spans="1:16" x14ac:dyDescent="0.35">
      <c r="B182" s="460"/>
      <c r="C182" s="464"/>
      <c r="D182" s="465"/>
      <c r="E182" s="465"/>
      <c r="F182" s="466"/>
      <c r="G182" s="464"/>
      <c r="H182" s="465"/>
      <c r="I182" s="465"/>
      <c r="J182" s="465"/>
      <c r="K182" s="466"/>
      <c r="L182" s="64"/>
    </row>
    <row r="183" spans="1:16" x14ac:dyDescent="0.35">
      <c r="B183" s="459">
        <v>8</v>
      </c>
      <c r="C183" s="461"/>
      <c r="D183" s="462"/>
      <c r="E183" s="462"/>
      <c r="F183" s="463"/>
      <c r="G183" s="461"/>
      <c r="H183" s="462"/>
      <c r="I183" s="462"/>
      <c r="J183" s="462"/>
      <c r="K183" s="463"/>
      <c r="L183" s="64"/>
    </row>
    <row r="184" spans="1:16" x14ac:dyDescent="0.35">
      <c r="B184" s="460"/>
      <c r="C184" s="464"/>
      <c r="D184" s="465"/>
      <c r="E184" s="465"/>
      <c r="F184" s="466"/>
      <c r="G184" s="464"/>
      <c r="H184" s="465"/>
      <c r="I184" s="465"/>
      <c r="J184" s="465"/>
      <c r="K184" s="466"/>
      <c r="L184" s="64"/>
    </row>
    <row r="185" spans="1:16" x14ac:dyDescent="0.35">
      <c r="B185" s="459">
        <v>9</v>
      </c>
      <c r="C185" s="461"/>
      <c r="D185" s="462"/>
      <c r="E185" s="462"/>
      <c r="F185" s="463"/>
      <c r="G185" s="461"/>
      <c r="H185" s="462"/>
      <c r="I185" s="462"/>
      <c r="J185" s="462"/>
      <c r="K185" s="463"/>
      <c r="L185" s="64"/>
    </row>
    <row r="186" spans="1:16" x14ac:dyDescent="0.35">
      <c r="B186" s="460"/>
      <c r="C186" s="464"/>
      <c r="D186" s="465"/>
      <c r="E186" s="465"/>
      <c r="F186" s="466"/>
      <c r="G186" s="464"/>
      <c r="H186" s="465"/>
      <c r="I186" s="465"/>
      <c r="J186" s="465"/>
      <c r="K186" s="466"/>
      <c r="L186" s="64"/>
    </row>
    <row r="187" spans="1:16" x14ac:dyDescent="0.35">
      <c r="B187" s="459">
        <v>10</v>
      </c>
      <c r="C187" s="461"/>
      <c r="D187" s="462"/>
      <c r="E187" s="462"/>
      <c r="F187" s="463"/>
      <c r="G187" s="461"/>
      <c r="H187" s="462"/>
      <c r="I187" s="462"/>
      <c r="J187" s="462"/>
      <c r="K187" s="463"/>
      <c r="L187" s="64"/>
    </row>
    <row r="188" spans="1:16" x14ac:dyDescent="0.35">
      <c r="B188" s="460"/>
      <c r="C188" s="464"/>
      <c r="D188" s="465"/>
      <c r="E188" s="465"/>
      <c r="F188" s="466"/>
      <c r="G188" s="464"/>
      <c r="H188" s="465"/>
      <c r="I188" s="465"/>
      <c r="J188" s="465"/>
      <c r="K188" s="466"/>
      <c r="L188" s="64"/>
    </row>
    <row r="189" spans="1:16" s="39" customFormat="1" x14ac:dyDescent="0.35">
      <c r="A189" s="62"/>
      <c r="B189" s="73"/>
      <c r="C189" s="74"/>
      <c r="D189" s="74"/>
      <c r="E189" s="74"/>
      <c r="F189" s="74"/>
      <c r="G189" s="74"/>
      <c r="H189" s="74"/>
      <c r="I189" s="74"/>
      <c r="J189" s="74"/>
      <c r="K189" s="74"/>
      <c r="L189" s="75"/>
    </row>
    <row r="190" spans="1:16" s="22" customFormat="1" x14ac:dyDescent="0.35">
      <c r="A190" s="21"/>
      <c r="B190" s="362" t="s">
        <v>31</v>
      </c>
      <c r="C190" s="363"/>
      <c r="D190" s="363"/>
      <c r="E190" s="363"/>
      <c r="F190" s="363"/>
      <c r="G190" s="363"/>
      <c r="H190" s="363"/>
      <c r="I190" s="363"/>
      <c r="J190" s="363"/>
      <c r="K190" s="363"/>
      <c r="L190" s="364"/>
      <c r="M190" s="71"/>
    </row>
    <row r="191" spans="1:16" x14ac:dyDescent="0.35">
      <c r="B191" s="61"/>
      <c r="C191" s="45"/>
      <c r="D191" s="45"/>
      <c r="E191" s="45"/>
      <c r="F191" s="45"/>
      <c r="G191" s="45"/>
      <c r="H191" s="45"/>
      <c r="I191" s="45"/>
      <c r="J191" s="45"/>
      <c r="K191" s="45"/>
      <c r="L191" s="16"/>
    </row>
    <row r="192" spans="1:16" x14ac:dyDescent="0.35">
      <c r="B192" s="292" t="str">
        <f>IF(Intro!$G$20="English",O192,P192)</f>
        <v>Explain how often your firm has completed a certification process for a Canadian purchaser since January 1, 2023. If your firm has failed a certification process, indicate the reasons why.</v>
      </c>
      <c r="C192" s="293"/>
      <c r="D192" s="293"/>
      <c r="E192" s="293"/>
      <c r="F192" s="293"/>
      <c r="G192" s="293"/>
      <c r="H192" s="293"/>
      <c r="I192" s="293"/>
      <c r="J192" s="293"/>
      <c r="K192" s="293"/>
      <c r="L192" s="294"/>
      <c r="O192" s="3"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P192" s="3"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193" spans="1:16" x14ac:dyDescent="0.35">
      <c r="B193" s="292"/>
      <c r="C193" s="293"/>
      <c r="D193" s="293"/>
      <c r="E193" s="293"/>
      <c r="F193" s="293"/>
      <c r="G193" s="293"/>
      <c r="H193" s="293"/>
      <c r="I193" s="293"/>
      <c r="J193" s="293"/>
      <c r="K193" s="293"/>
      <c r="L193" s="294"/>
    </row>
    <row r="194" spans="1:16" x14ac:dyDescent="0.35">
      <c r="B194" s="61"/>
      <c r="C194" s="45"/>
      <c r="D194" s="45"/>
      <c r="E194" s="45"/>
      <c r="F194" s="45"/>
      <c r="G194" s="45"/>
      <c r="H194" s="45"/>
      <c r="I194" s="45"/>
      <c r="J194" s="45"/>
      <c r="K194" s="45"/>
      <c r="L194" s="16"/>
    </row>
    <row r="195" spans="1:16" s="22" customFormat="1" x14ac:dyDescent="0.35">
      <c r="A195" s="21"/>
      <c r="B195" s="369"/>
      <c r="C195" s="370"/>
      <c r="D195" s="370"/>
      <c r="E195" s="370"/>
      <c r="F195" s="370"/>
      <c r="G195" s="370"/>
      <c r="H195" s="370"/>
      <c r="I195" s="370"/>
      <c r="J195" s="370"/>
      <c r="K195" s="370"/>
      <c r="L195" s="371"/>
      <c r="M195" s="39"/>
    </row>
    <row r="196" spans="1:16" s="22" customFormat="1" x14ac:dyDescent="0.35">
      <c r="A196" s="21"/>
      <c r="B196" s="369"/>
      <c r="C196" s="370"/>
      <c r="D196" s="370"/>
      <c r="E196" s="370"/>
      <c r="F196" s="370"/>
      <c r="G196" s="370"/>
      <c r="H196" s="370"/>
      <c r="I196" s="370"/>
      <c r="J196" s="370"/>
      <c r="K196" s="370"/>
      <c r="L196" s="371"/>
      <c r="M196" s="39"/>
    </row>
    <row r="197" spans="1:16" s="22" customFormat="1" x14ac:dyDescent="0.35">
      <c r="A197" s="21"/>
      <c r="B197" s="369"/>
      <c r="C197" s="370"/>
      <c r="D197" s="370"/>
      <c r="E197" s="370"/>
      <c r="F197" s="370"/>
      <c r="G197" s="370"/>
      <c r="H197" s="370"/>
      <c r="I197" s="370"/>
      <c r="J197" s="370"/>
      <c r="K197" s="370"/>
      <c r="L197" s="371"/>
      <c r="M197" s="39"/>
    </row>
    <row r="198" spans="1:16" s="22" customFormat="1" x14ac:dyDescent="0.35">
      <c r="A198" s="21"/>
      <c r="B198" s="369"/>
      <c r="C198" s="370"/>
      <c r="D198" s="370"/>
      <c r="E198" s="370"/>
      <c r="F198" s="370"/>
      <c r="G198" s="370"/>
      <c r="H198" s="370"/>
      <c r="I198" s="370"/>
      <c r="J198" s="370"/>
      <c r="K198" s="370"/>
      <c r="L198" s="371"/>
      <c r="M198" s="39"/>
    </row>
    <row r="199" spans="1:16" s="22" customFormat="1" x14ac:dyDescent="0.35">
      <c r="A199" s="21"/>
      <c r="B199" s="369"/>
      <c r="C199" s="370"/>
      <c r="D199" s="370"/>
      <c r="E199" s="370"/>
      <c r="F199" s="370"/>
      <c r="G199" s="370"/>
      <c r="H199" s="370"/>
      <c r="I199" s="370"/>
      <c r="J199" s="370"/>
      <c r="K199" s="370"/>
      <c r="L199" s="371"/>
      <c r="M199" s="39"/>
    </row>
    <row r="200" spans="1:16" s="22" customFormat="1" x14ac:dyDescent="0.35">
      <c r="A200" s="21"/>
      <c r="B200" s="369"/>
      <c r="C200" s="370"/>
      <c r="D200" s="370"/>
      <c r="E200" s="370"/>
      <c r="F200" s="370"/>
      <c r="G200" s="370"/>
      <c r="H200" s="370"/>
      <c r="I200" s="370"/>
      <c r="J200" s="370"/>
      <c r="K200" s="370"/>
      <c r="L200" s="371"/>
      <c r="M200" s="39"/>
    </row>
    <row r="201" spans="1:16" s="22" customFormat="1" x14ac:dyDescent="0.35">
      <c r="A201" s="21"/>
      <c r="B201" s="369"/>
      <c r="C201" s="370"/>
      <c r="D201" s="370"/>
      <c r="E201" s="370"/>
      <c r="F201" s="370"/>
      <c r="G201" s="370"/>
      <c r="H201" s="370"/>
      <c r="I201" s="370"/>
      <c r="J201" s="370"/>
      <c r="K201" s="370"/>
      <c r="L201" s="371"/>
      <c r="M201" s="39"/>
    </row>
    <row r="202" spans="1:16" s="22" customFormat="1" x14ac:dyDescent="0.35">
      <c r="A202" s="21"/>
      <c r="B202" s="369"/>
      <c r="C202" s="370"/>
      <c r="D202" s="370"/>
      <c r="E202" s="370"/>
      <c r="F202" s="370"/>
      <c r="G202" s="370"/>
      <c r="H202" s="370"/>
      <c r="I202" s="370"/>
      <c r="J202" s="370"/>
      <c r="K202" s="370"/>
      <c r="L202" s="371"/>
      <c r="M202" s="39"/>
    </row>
    <row r="203" spans="1:16" x14ac:dyDescent="0.35">
      <c r="B203" s="67"/>
      <c r="C203" s="68"/>
      <c r="D203" s="68"/>
      <c r="E203" s="68"/>
      <c r="F203" s="68"/>
      <c r="G203" s="68"/>
      <c r="H203" s="68"/>
      <c r="I203" s="68"/>
      <c r="J203" s="68"/>
      <c r="K203" s="68"/>
      <c r="L203" s="69"/>
    </row>
    <row r="204" spans="1:16" s="9" customFormat="1" x14ac:dyDescent="0.35">
      <c r="A204" s="24"/>
      <c r="B204" s="46"/>
      <c r="C204" s="47"/>
      <c r="D204" s="47"/>
      <c r="E204" s="48"/>
      <c r="F204" s="48"/>
      <c r="G204" s="48"/>
      <c r="H204" s="48"/>
      <c r="I204" s="48"/>
      <c r="J204" s="48"/>
      <c r="K204" s="48"/>
      <c r="L204" s="49"/>
      <c r="O204" s="25"/>
      <c r="P204" s="25"/>
    </row>
    <row r="205" spans="1:16" s="22" customFormat="1" x14ac:dyDescent="0.35">
      <c r="A205" s="21"/>
      <c r="B205" s="362" t="s">
        <v>32</v>
      </c>
      <c r="C205" s="363"/>
      <c r="D205" s="363"/>
      <c r="E205" s="363"/>
      <c r="F205" s="363"/>
      <c r="G205" s="363"/>
      <c r="H205" s="363"/>
      <c r="I205" s="363"/>
      <c r="J205" s="363"/>
      <c r="K205" s="363"/>
      <c r="L205" s="364"/>
      <c r="M205" s="71"/>
    </row>
    <row r="206" spans="1:16" x14ac:dyDescent="0.35">
      <c r="B206" s="61"/>
      <c r="C206" s="45"/>
      <c r="D206" s="45"/>
      <c r="E206" s="45"/>
      <c r="F206" s="45"/>
      <c r="G206" s="45"/>
      <c r="H206" s="45"/>
      <c r="I206" s="45"/>
      <c r="J206" s="45"/>
      <c r="K206" s="45"/>
      <c r="L206" s="16"/>
    </row>
    <row r="207" spans="1:16" x14ac:dyDescent="0.35">
      <c r="B207" s="330" t="str">
        <f>IF(Intro!$G$20="English",O207,P207)</f>
        <v>Describe your firm’s plans to manage inventory levels in the next two years. Provide the rationale and assumptions underlying these strategies and objectives.</v>
      </c>
      <c r="C207" s="331"/>
      <c r="D207" s="331"/>
      <c r="E207" s="331"/>
      <c r="F207" s="331"/>
      <c r="G207" s="331"/>
      <c r="H207" s="331"/>
      <c r="I207" s="331"/>
      <c r="J207" s="331"/>
      <c r="K207" s="331"/>
      <c r="L207" s="332"/>
      <c r="O207" s="3" t="s">
        <v>181</v>
      </c>
      <c r="P207" s="3" t="s">
        <v>118</v>
      </c>
    </row>
    <row r="208" spans="1:16" x14ac:dyDescent="0.35">
      <c r="B208" s="61"/>
      <c r="C208" s="45"/>
      <c r="D208" s="45"/>
      <c r="E208" s="45"/>
      <c r="F208" s="45"/>
      <c r="G208" s="45"/>
      <c r="H208" s="45"/>
      <c r="I208" s="45"/>
      <c r="J208" s="45"/>
      <c r="K208" s="45"/>
      <c r="L208" s="16"/>
    </row>
    <row r="209" spans="1:16" s="22" customFormat="1" x14ac:dyDescent="0.35">
      <c r="A209" s="21"/>
      <c r="B209" s="369"/>
      <c r="C209" s="370"/>
      <c r="D209" s="370"/>
      <c r="E209" s="370"/>
      <c r="F209" s="370"/>
      <c r="G209" s="370"/>
      <c r="H209" s="370"/>
      <c r="I209" s="370"/>
      <c r="J209" s="370"/>
      <c r="K209" s="370"/>
      <c r="L209" s="371"/>
      <c r="M209" s="39"/>
    </row>
    <row r="210" spans="1:16" s="22" customFormat="1" x14ac:dyDescent="0.35">
      <c r="A210" s="21"/>
      <c r="B210" s="369"/>
      <c r="C210" s="370"/>
      <c r="D210" s="370"/>
      <c r="E210" s="370"/>
      <c r="F210" s="370"/>
      <c r="G210" s="370"/>
      <c r="H210" s="370"/>
      <c r="I210" s="370"/>
      <c r="J210" s="370"/>
      <c r="K210" s="370"/>
      <c r="L210" s="371"/>
      <c r="M210" s="39"/>
    </row>
    <row r="211" spans="1:16" s="22" customFormat="1" x14ac:dyDescent="0.35">
      <c r="A211" s="21"/>
      <c r="B211" s="369"/>
      <c r="C211" s="370"/>
      <c r="D211" s="370"/>
      <c r="E211" s="370"/>
      <c r="F211" s="370"/>
      <c r="G211" s="370"/>
      <c r="H211" s="370"/>
      <c r="I211" s="370"/>
      <c r="J211" s="370"/>
      <c r="K211" s="370"/>
      <c r="L211" s="371"/>
      <c r="M211" s="39"/>
    </row>
    <row r="212" spans="1:16" s="22" customFormat="1" x14ac:dyDescent="0.35">
      <c r="A212" s="21"/>
      <c r="B212" s="369"/>
      <c r="C212" s="370"/>
      <c r="D212" s="370"/>
      <c r="E212" s="370"/>
      <c r="F212" s="370"/>
      <c r="G212" s="370"/>
      <c r="H212" s="370"/>
      <c r="I212" s="370"/>
      <c r="J212" s="370"/>
      <c r="K212" s="370"/>
      <c r="L212" s="371"/>
      <c r="M212" s="39"/>
    </row>
    <row r="213" spans="1:16" s="22" customFormat="1" x14ac:dyDescent="0.35">
      <c r="A213" s="21"/>
      <c r="B213" s="369"/>
      <c r="C213" s="370"/>
      <c r="D213" s="370"/>
      <c r="E213" s="370"/>
      <c r="F213" s="370"/>
      <c r="G213" s="370"/>
      <c r="H213" s="370"/>
      <c r="I213" s="370"/>
      <c r="J213" s="370"/>
      <c r="K213" s="370"/>
      <c r="L213" s="371"/>
      <c r="M213" s="39"/>
    </row>
    <row r="214" spans="1:16" s="22" customFormat="1" x14ac:dyDescent="0.35">
      <c r="A214" s="21"/>
      <c r="B214" s="369"/>
      <c r="C214" s="370"/>
      <c r="D214" s="370"/>
      <c r="E214" s="370"/>
      <c r="F214" s="370"/>
      <c r="G214" s="370"/>
      <c r="H214" s="370"/>
      <c r="I214" s="370"/>
      <c r="J214" s="370"/>
      <c r="K214" s="370"/>
      <c r="L214" s="371"/>
      <c r="M214" s="39"/>
    </row>
    <row r="215" spans="1:16" s="22" customFormat="1" x14ac:dyDescent="0.35">
      <c r="A215" s="21"/>
      <c r="B215" s="369"/>
      <c r="C215" s="370"/>
      <c r="D215" s="370"/>
      <c r="E215" s="370"/>
      <c r="F215" s="370"/>
      <c r="G215" s="370"/>
      <c r="H215" s="370"/>
      <c r="I215" s="370"/>
      <c r="J215" s="370"/>
      <c r="K215" s="370"/>
      <c r="L215" s="371"/>
      <c r="M215" s="39"/>
    </row>
    <row r="216" spans="1:16" s="22" customFormat="1" x14ac:dyDescent="0.35">
      <c r="A216" s="21"/>
      <c r="B216" s="369"/>
      <c r="C216" s="370"/>
      <c r="D216" s="370"/>
      <c r="E216" s="370"/>
      <c r="F216" s="370"/>
      <c r="G216" s="370"/>
      <c r="H216" s="370"/>
      <c r="I216" s="370"/>
      <c r="J216" s="370"/>
      <c r="K216" s="370"/>
      <c r="L216" s="371"/>
      <c r="M216" s="39"/>
    </row>
    <row r="217" spans="1:16" x14ac:dyDescent="0.35">
      <c r="B217" s="67"/>
      <c r="C217" s="68"/>
      <c r="D217" s="68"/>
      <c r="E217" s="68"/>
      <c r="F217" s="68"/>
      <c r="G217" s="68"/>
      <c r="H217" s="68"/>
      <c r="I217" s="68"/>
      <c r="J217" s="68"/>
      <c r="K217" s="68"/>
      <c r="L217" s="69"/>
    </row>
    <row r="218" spans="1:16" s="22" customFormat="1" x14ac:dyDescent="0.35">
      <c r="A218" s="21"/>
      <c r="B218" s="362" t="s">
        <v>33</v>
      </c>
      <c r="C218" s="363"/>
      <c r="D218" s="363"/>
      <c r="E218" s="363"/>
      <c r="F218" s="363"/>
      <c r="G218" s="363"/>
      <c r="H218" s="363"/>
      <c r="I218" s="363"/>
      <c r="J218" s="363"/>
      <c r="K218" s="363"/>
      <c r="L218" s="364"/>
      <c r="M218" s="71"/>
    </row>
    <row r="219" spans="1:16" x14ac:dyDescent="0.35">
      <c r="B219" s="61"/>
      <c r="C219" s="45"/>
      <c r="D219" s="45"/>
      <c r="E219" s="45"/>
      <c r="F219" s="45"/>
      <c r="G219" s="45"/>
      <c r="H219" s="45"/>
      <c r="I219" s="45"/>
      <c r="J219" s="45"/>
      <c r="K219" s="45"/>
      <c r="L219" s="16"/>
    </row>
    <row r="220" spans="1:16" x14ac:dyDescent="0.35">
      <c r="B220" s="292" t="str">
        <f>IF(Intro!$G$20="English",O220,P220)</f>
        <v>Provide your firm’s strategies and objectives for the next two years with respect to the pricing of the goods. Provide the rationale and assumptions underlying these strategies and objectives.</v>
      </c>
      <c r="C220" s="293"/>
      <c r="D220" s="293"/>
      <c r="E220" s="293"/>
      <c r="F220" s="293"/>
      <c r="G220" s="293"/>
      <c r="H220" s="293"/>
      <c r="I220" s="293"/>
      <c r="J220" s="293"/>
      <c r="K220" s="293"/>
      <c r="L220" s="294"/>
      <c r="O220" s="3" t="s">
        <v>130</v>
      </c>
      <c r="P220" s="3" t="s">
        <v>119</v>
      </c>
    </row>
    <row r="221" spans="1:16" x14ac:dyDescent="0.35">
      <c r="B221" s="292"/>
      <c r="C221" s="293"/>
      <c r="D221" s="293"/>
      <c r="E221" s="293"/>
      <c r="F221" s="293"/>
      <c r="G221" s="293"/>
      <c r="H221" s="293"/>
      <c r="I221" s="293"/>
      <c r="J221" s="293"/>
      <c r="K221" s="293"/>
      <c r="L221" s="294"/>
    </row>
    <row r="222" spans="1:16" x14ac:dyDescent="0.35">
      <c r="B222" s="61"/>
      <c r="C222" s="45"/>
      <c r="D222" s="45"/>
      <c r="E222" s="45"/>
      <c r="F222" s="45"/>
      <c r="G222" s="45"/>
      <c r="H222" s="45"/>
      <c r="I222" s="45"/>
      <c r="J222" s="45"/>
      <c r="K222" s="45"/>
      <c r="L222" s="16"/>
    </row>
    <row r="223" spans="1:16" s="22" customFormat="1" x14ac:dyDescent="0.35">
      <c r="A223" s="21"/>
      <c r="B223" s="369"/>
      <c r="C223" s="370"/>
      <c r="D223" s="370"/>
      <c r="E223" s="370"/>
      <c r="F223" s="370"/>
      <c r="G223" s="370"/>
      <c r="H223" s="370"/>
      <c r="I223" s="370"/>
      <c r="J223" s="370"/>
      <c r="K223" s="370"/>
      <c r="L223" s="371"/>
      <c r="M223" s="39"/>
    </row>
    <row r="224" spans="1:16" s="22" customFormat="1" x14ac:dyDescent="0.35">
      <c r="A224" s="21"/>
      <c r="B224" s="369"/>
      <c r="C224" s="370"/>
      <c r="D224" s="370"/>
      <c r="E224" s="370"/>
      <c r="F224" s="370"/>
      <c r="G224" s="370"/>
      <c r="H224" s="370"/>
      <c r="I224" s="370"/>
      <c r="J224" s="370"/>
      <c r="K224" s="370"/>
      <c r="L224" s="371"/>
      <c r="M224" s="39"/>
    </row>
    <row r="225" spans="1:16" s="22" customFormat="1" x14ac:dyDescent="0.35">
      <c r="A225" s="21"/>
      <c r="B225" s="369"/>
      <c r="C225" s="370"/>
      <c r="D225" s="370"/>
      <c r="E225" s="370"/>
      <c r="F225" s="370"/>
      <c r="G225" s="370"/>
      <c r="H225" s="370"/>
      <c r="I225" s="370"/>
      <c r="J225" s="370"/>
      <c r="K225" s="370"/>
      <c r="L225" s="371"/>
      <c r="M225" s="39"/>
    </row>
    <row r="226" spans="1:16" s="22" customFormat="1" x14ac:dyDescent="0.35">
      <c r="A226" s="21"/>
      <c r="B226" s="369"/>
      <c r="C226" s="370"/>
      <c r="D226" s="370"/>
      <c r="E226" s="370"/>
      <c r="F226" s="370"/>
      <c r="G226" s="370"/>
      <c r="H226" s="370"/>
      <c r="I226" s="370"/>
      <c r="J226" s="370"/>
      <c r="K226" s="370"/>
      <c r="L226" s="371"/>
      <c r="M226" s="39"/>
    </row>
    <row r="227" spans="1:16" s="22" customFormat="1" x14ac:dyDescent="0.35">
      <c r="A227" s="21"/>
      <c r="B227" s="369"/>
      <c r="C227" s="370"/>
      <c r="D227" s="370"/>
      <c r="E227" s="370"/>
      <c r="F227" s="370"/>
      <c r="G227" s="370"/>
      <c r="H227" s="370"/>
      <c r="I227" s="370"/>
      <c r="J227" s="370"/>
      <c r="K227" s="370"/>
      <c r="L227" s="371"/>
      <c r="M227" s="39"/>
    </row>
    <row r="228" spans="1:16" s="22" customFormat="1" x14ac:dyDescent="0.35">
      <c r="A228" s="21"/>
      <c r="B228" s="369"/>
      <c r="C228" s="370"/>
      <c r="D228" s="370"/>
      <c r="E228" s="370"/>
      <c r="F228" s="370"/>
      <c r="G228" s="370"/>
      <c r="H228" s="370"/>
      <c r="I228" s="370"/>
      <c r="J228" s="370"/>
      <c r="K228" s="370"/>
      <c r="L228" s="371"/>
      <c r="M228" s="39"/>
    </row>
    <row r="229" spans="1:16" s="22" customFormat="1" x14ac:dyDescent="0.35">
      <c r="A229" s="21"/>
      <c r="B229" s="369"/>
      <c r="C229" s="370"/>
      <c r="D229" s="370"/>
      <c r="E229" s="370"/>
      <c r="F229" s="370"/>
      <c r="G229" s="370"/>
      <c r="H229" s="370"/>
      <c r="I229" s="370"/>
      <c r="J229" s="370"/>
      <c r="K229" s="370"/>
      <c r="L229" s="371"/>
      <c r="M229" s="39"/>
    </row>
    <row r="230" spans="1:16" s="22" customFormat="1" x14ac:dyDescent="0.35">
      <c r="A230" s="21"/>
      <c r="B230" s="369"/>
      <c r="C230" s="370"/>
      <c r="D230" s="370"/>
      <c r="E230" s="370"/>
      <c r="F230" s="370"/>
      <c r="G230" s="370"/>
      <c r="H230" s="370"/>
      <c r="I230" s="370"/>
      <c r="J230" s="370"/>
      <c r="K230" s="370"/>
      <c r="L230" s="371"/>
      <c r="M230" s="39"/>
    </row>
    <row r="231" spans="1:16" x14ac:dyDescent="0.35">
      <c r="B231" s="67"/>
      <c r="C231" s="68"/>
      <c r="D231" s="68"/>
      <c r="E231" s="68"/>
      <c r="F231" s="68"/>
      <c r="G231" s="68"/>
      <c r="H231" s="68"/>
      <c r="I231" s="68"/>
      <c r="J231" s="68"/>
      <c r="K231" s="68"/>
      <c r="L231" s="69"/>
    </row>
    <row r="232" spans="1:16" s="22" customFormat="1" x14ac:dyDescent="0.35">
      <c r="A232" s="21"/>
      <c r="B232" s="362" t="s">
        <v>308</v>
      </c>
      <c r="C232" s="363"/>
      <c r="D232" s="363"/>
      <c r="E232" s="363"/>
      <c r="F232" s="363"/>
      <c r="G232" s="363"/>
      <c r="H232" s="363"/>
      <c r="I232" s="363"/>
      <c r="J232" s="363"/>
      <c r="K232" s="363"/>
      <c r="L232" s="364"/>
      <c r="M232" s="71"/>
    </row>
    <row r="233" spans="1:16" x14ac:dyDescent="0.35">
      <c r="B233" s="61"/>
      <c r="C233" s="45"/>
      <c r="D233" s="45"/>
      <c r="E233" s="45"/>
      <c r="F233" s="45"/>
      <c r="G233" s="45"/>
      <c r="H233" s="45"/>
      <c r="I233" s="45"/>
      <c r="J233" s="45"/>
      <c r="K233" s="45"/>
      <c r="L233" s="16"/>
    </row>
    <row r="234" spans="1:16" x14ac:dyDescent="0.35">
      <c r="B234" s="292" t="str">
        <f>IF(Intro!$G$20="English",O234,P234)</f>
        <v>Provide your firm’s strategies and objectives for the next two years with respect to the export sales of the goods. Provide the rationale and assumptions underlying these strategies and objectives.</v>
      </c>
      <c r="C234" s="293"/>
      <c r="D234" s="293"/>
      <c r="E234" s="293"/>
      <c r="F234" s="293"/>
      <c r="G234" s="293"/>
      <c r="H234" s="293"/>
      <c r="I234" s="293"/>
      <c r="J234" s="293"/>
      <c r="K234" s="293"/>
      <c r="L234" s="294"/>
      <c r="O234" s="3" t="s">
        <v>120</v>
      </c>
      <c r="P234" s="3" t="s">
        <v>121</v>
      </c>
    </row>
    <row r="235" spans="1:16" x14ac:dyDescent="0.35">
      <c r="B235" s="292"/>
      <c r="C235" s="293"/>
      <c r="D235" s="293"/>
      <c r="E235" s="293"/>
      <c r="F235" s="293"/>
      <c r="G235" s="293"/>
      <c r="H235" s="293"/>
      <c r="I235" s="293"/>
      <c r="J235" s="293"/>
      <c r="K235" s="293"/>
      <c r="L235" s="294"/>
    </row>
    <row r="236" spans="1:16" x14ac:dyDescent="0.35">
      <c r="B236" s="61"/>
      <c r="C236" s="45"/>
      <c r="D236" s="45"/>
      <c r="E236" s="45"/>
      <c r="F236" s="45"/>
      <c r="G236" s="45"/>
      <c r="H236" s="45"/>
      <c r="I236" s="45"/>
      <c r="J236" s="45"/>
      <c r="K236" s="45"/>
      <c r="L236" s="16"/>
    </row>
    <row r="237" spans="1:16" s="22" customFormat="1" x14ac:dyDescent="0.35">
      <c r="A237" s="21"/>
      <c r="B237" s="369"/>
      <c r="C237" s="370"/>
      <c r="D237" s="370"/>
      <c r="E237" s="370"/>
      <c r="F237" s="370"/>
      <c r="G237" s="370"/>
      <c r="H237" s="370"/>
      <c r="I237" s="370"/>
      <c r="J237" s="370"/>
      <c r="K237" s="370"/>
      <c r="L237" s="371"/>
      <c r="M237" s="39"/>
    </row>
    <row r="238" spans="1:16" s="22" customFormat="1" x14ac:dyDescent="0.35">
      <c r="A238" s="21"/>
      <c r="B238" s="369"/>
      <c r="C238" s="370"/>
      <c r="D238" s="370"/>
      <c r="E238" s="370"/>
      <c r="F238" s="370"/>
      <c r="G238" s="370"/>
      <c r="H238" s="370"/>
      <c r="I238" s="370"/>
      <c r="J238" s="370"/>
      <c r="K238" s="370"/>
      <c r="L238" s="371"/>
      <c r="M238" s="39"/>
    </row>
    <row r="239" spans="1:16" s="22" customFormat="1" x14ac:dyDescent="0.35">
      <c r="A239" s="21"/>
      <c r="B239" s="369"/>
      <c r="C239" s="370"/>
      <c r="D239" s="370"/>
      <c r="E239" s="370"/>
      <c r="F239" s="370"/>
      <c r="G239" s="370"/>
      <c r="H239" s="370"/>
      <c r="I239" s="370"/>
      <c r="J239" s="370"/>
      <c r="K239" s="370"/>
      <c r="L239" s="371"/>
      <c r="M239" s="39"/>
    </row>
    <row r="240" spans="1:16" s="22" customFormat="1" x14ac:dyDescent="0.35">
      <c r="A240" s="21"/>
      <c r="B240" s="369"/>
      <c r="C240" s="370"/>
      <c r="D240" s="370"/>
      <c r="E240" s="370"/>
      <c r="F240" s="370"/>
      <c r="G240" s="370"/>
      <c r="H240" s="370"/>
      <c r="I240" s="370"/>
      <c r="J240" s="370"/>
      <c r="K240" s="370"/>
      <c r="L240" s="371"/>
      <c r="M240" s="39"/>
    </row>
    <row r="241" spans="1:14" s="22" customFormat="1" x14ac:dyDescent="0.35">
      <c r="A241" s="21"/>
      <c r="B241" s="369"/>
      <c r="C241" s="370"/>
      <c r="D241" s="370"/>
      <c r="E241" s="370"/>
      <c r="F241" s="370"/>
      <c r="G241" s="370"/>
      <c r="H241" s="370"/>
      <c r="I241" s="370"/>
      <c r="J241" s="370"/>
      <c r="K241" s="370"/>
      <c r="L241" s="371"/>
      <c r="M241" s="39"/>
    </row>
    <row r="242" spans="1:14" s="22" customFormat="1" x14ac:dyDescent="0.35">
      <c r="A242" s="21"/>
      <c r="B242" s="369"/>
      <c r="C242" s="370"/>
      <c r="D242" s="370"/>
      <c r="E242" s="370"/>
      <c r="F242" s="370"/>
      <c r="G242" s="370"/>
      <c r="H242" s="370"/>
      <c r="I242" s="370"/>
      <c r="J242" s="370"/>
      <c r="K242" s="370"/>
      <c r="L242" s="371"/>
      <c r="M242" s="39"/>
    </row>
    <row r="243" spans="1:14" s="22" customFormat="1" x14ac:dyDescent="0.35">
      <c r="A243" s="21"/>
      <c r="B243" s="369"/>
      <c r="C243" s="370"/>
      <c r="D243" s="370"/>
      <c r="E243" s="370"/>
      <c r="F243" s="370"/>
      <c r="G243" s="370"/>
      <c r="H243" s="370"/>
      <c r="I243" s="370"/>
      <c r="J243" s="370"/>
      <c r="K243" s="370"/>
      <c r="L243" s="371"/>
      <c r="M243" s="39"/>
    </row>
    <row r="244" spans="1:14" s="22" customFormat="1" x14ac:dyDescent="0.35">
      <c r="A244" s="21"/>
      <c r="B244" s="369"/>
      <c r="C244" s="370"/>
      <c r="D244" s="370"/>
      <c r="E244" s="370"/>
      <c r="F244" s="370"/>
      <c r="G244" s="370"/>
      <c r="H244" s="370"/>
      <c r="I244" s="370"/>
      <c r="J244" s="370"/>
      <c r="K244" s="370"/>
      <c r="L244" s="371"/>
      <c r="M244" s="39"/>
    </row>
    <row r="245" spans="1:14" x14ac:dyDescent="0.35">
      <c r="B245" s="67"/>
      <c r="C245" s="68"/>
      <c r="D245" s="68"/>
      <c r="E245" s="68"/>
      <c r="F245" s="68"/>
      <c r="G245" s="68"/>
      <c r="H245" s="68"/>
      <c r="I245" s="68"/>
      <c r="J245" s="68"/>
      <c r="K245" s="68"/>
      <c r="L245" s="69"/>
    </row>
    <row r="246" spans="1:14" s="41" customFormat="1" x14ac:dyDescent="0.35">
      <c r="A246" s="70"/>
      <c r="B246" s="24"/>
      <c r="C246" s="24"/>
      <c r="N246" s="40"/>
    </row>
    <row r="247" spans="1:14" s="41" customFormat="1" x14ac:dyDescent="0.35">
      <c r="A247" s="70"/>
      <c r="B247" s="24"/>
      <c r="C247" s="24"/>
      <c r="N247" s="40"/>
    </row>
    <row r="248" spans="1:14" s="41" customFormat="1" x14ac:dyDescent="0.35">
      <c r="A248" s="70"/>
      <c r="B248" s="24"/>
      <c r="C248" s="24"/>
      <c r="N248" s="40"/>
    </row>
    <row r="249" spans="1:14" s="41" customFormat="1" x14ac:dyDescent="0.35">
      <c r="A249" s="70"/>
      <c r="B249" s="24"/>
      <c r="C249" s="24"/>
      <c r="N249" s="40"/>
    </row>
    <row r="250" spans="1:14" s="41" customFormat="1" x14ac:dyDescent="0.35">
      <c r="A250" s="70"/>
      <c r="B250" s="24"/>
      <c r="C250" s="24"/>
      <c r="N250" s="40"/>
    </row>
    <row r="251" spans="1:14" s="41" customFormat="1" x14ac:dyDescent="0.35">
      <c r="A251" s="70"/>
      <c r="B251" s="24"/>
      <c r="C251" s="24"/>
      <c r="N251" s="40"/>
    </row>
    <row r="252" spans="1:14" s="41" customFormat="1" x14ac:dyDescent="0.35">
      <c r="A252" s="70"/>
      <c r="B252" s="24"/>
      <c r="C252" s="24"/>
      <c r="N252" s="40"/>
    </row>
  </sheetData>
  <sheetProtection algorithmName="SHA-512" hashValue="pwF+kSDRlwdHGaJ9ScIB3fgJWjxLL/ns8/FQzi8DKFXLJqJl0fmtOoPjVvnW5v5+/WOEEPPDayrvcCpDkes44g==" saltValue="8hY48G8tcpPqtDs5UoLDCA==" spinCount="100000" sheet="1" objects="1" scenarios="1" selectLockedCells="1"/>
  <mergeCells count="234">
    <mergeCell ref="J95:J98"/>
    <mergeCell ref="K95:K98"/>
    <mergeCell ref="J100:J101"/>
    <mergeCell ref="K100:K101"/>
    <mergeCell ref="B88:L88"/>
    <mergeCell ref="B90:L90"/>
    <mergeCell ref="G92:G93"/>
    <mergeCell ref="G95:G98"/>
    <mergeCell ref="H95:H98"/>
    <mergeCell ref="I95:I98"/>
    <mergeCell ref="G100:G101"/>
    <mergeCell ref="H100:H101"/>
    <mergeCell ref="I100:I101"/>
    <mergeCell ref="J103:J106"/>
    <mergeCell ref="K103:K106"/>
    <mergeCell ref="D77:F77"/>
    <mergeCell ref="D78:F78"/>
    <mergeCell ref="D79:F79"/>
    <mergeCell ref="B102:E102"/>
    <mergeCell ref="B103:E106"/>
    <mergeCell ref="F103:F106"/>
    <mergeCell ref="G103:G106"/>
    <mergeCell ref="H103:H106"/>
    <mergeCell ref="I103:I106"/>
    <mergeCell ref="H92:H93"/>
    <mergeCell ref="I92:I93"/>
    <mergeCell ref="J92:J93"/>
    <mergeCell ref="K92:K93"/>
    <mergeCell ref="B94:E94"/>
    <mergeCell ref="B95:E98"/>
    <mergeCell ref="F95:F98"/>
    <mergeCell ref="B80:C82"/>
    <mergeCell ref="D80:F80"/>
    <mergeCell ref="D81:F81"/>
    <mergeCell ref="D82:F82"/>
    <mergeCell ref="B83:C83"/>
    <mergeCell ref="D83:F83"/>
    <mergeCell ref="B12:L12"/>
    <mergeCell ref="B13:L13"/>
    <mergeCell ref="B14:L14"/>
    <mergeCell ref="B15:L15"/>
    <mergeCell ref="B16:L16"/>
    <mergeCell ref="B17:L17"/>
    <mergeCell ref="B4:L4"/>
    <mergeCell ref="B5:L5"/>
    <mergeCell ref="B6:L6"/>
    <mergeCell ref="B8:L8"/>
    <mergeCell ref="B9:L9"/>
    <mergeCell ref="B10:L10"/>
    <mergeCell ref="B30:F31"/>
    <mergeCell ref="G30:G31"/>
    <mergeCell ref="H30:H31"/>
    <mergeCell ref="B32:F33"/>
    <mergeCell ref="G32:G33"/>
    <mergeCell ref="H32:H33"/>
    <mergeCell ref="B23:L23"/>
    <mergeCell ref="B24:L24"/>
    <mergeCell ref="B26:L26"/>
    <mergeCell ref="B28:F29"/>
    <mergeCell ref="G28:G29"/>
    <mergeCell ref="H28:H29"/>
    <mergeCell ref="B43:C43"/>
    <mergeCell ref="D43:F43"/>
    <mergeCell ref="B44:C46"/>
    <mergeCell ref="D44:F44"/>
    <mergeCell ref="D45:F45"/>
    <mergeCell ref="B34:F35"/>
    <mergeCell ref="G34:G35"/>
    <mergeCell ref="H34:H35"/>
    <mergeCell ref="B37:L37"/>
    <mergeCell ref="B39:L39"/>
    <mergeCell ref="G41:G42"/>
    <mergeCell ref="H41:H42"/>
    <mergeCell ref="I41:I42"/>
    <mergeCell ref="J41:J42"/>
    <mergeCell ref="K41:K42"/>
    <mergeCell ref="B47:C49"/>
    <mergeCell ref="D47:F47"/>
    <mergeCell ref="D48:F48"/>
    <mergeCell ref="D49:F49"/>
    <mergeCell ref="B50:C52"/>
    <mergeCell ref="D50:F50"/>
    <mergeCell ref="D51:F51"/>
    <mergeCell ref="D52:F52"/>
    <mergeCell ref="B53:C55"/>
    <mergeCell ref="D53:F53"/>
    <mergeCell ref="D54:F54"/>
    <mergeCell ref="D55:F55"/>
    <mergeCell ref="B74:C76"/>
    <mergeCell ref="D74:F74"/>
    <mergeCell ref="D75:F75"/>
    <mergeCell ref="D76:F76"/>
    <mergeCell ref="B77:C79"/>
    <mergeCell ref="B56:C58"/>
    <mergeCell ref="D56:F56"/>
    <mergeCell ref="D57:F57"/>
    <mergeCell ref="D58:F58"/>
    <mergeCell ref="B59:C59"/>
    <mergeCell ref="D59:F59"/>
    <mergeCell ref="B61:C61"/>
    <mergeCell ref="B67:C67"/>
    <mergeCell ref="D61:K62"/>
    <mergeCell ref="G65:G66"/>
    <mergeCell ref="H65:H66"/>
    <mergeCell ref="I65:I66"/>
    <mergeCell ref="J65:J66"/>
    <mergeCell ref="K65:K66"/>
    <mergeCell ref="D67:F67"/>
    <mergeCell ref="B177:B178"/>
    <mergeCell ref="C177:F178"/>
    <mergeCell ref="G177:K178"/>
    <mergeCell ref="B171:B172"/>
    <mergeCell ref="C171:F172"/>
    <mergeCell ref="G171:K172"/>
    <mergeCell ref="B173:B174"/>
    <mergeCell ref="C173:F174"/>
    <mergeCell ref="G173:K174"/>
    <mergeCell ref="B175:B176"/>
    <mergeCell ref="C175:F176"/>
    <mergeCell ref="G175:K176"/>
    <mergeCell ref="B234:L235"/>
    <mergeCell ref="B237:L244"/>
    <mergeCell ref="B205:L205"/>
    <mergeCell ref="B207:L207"/>
    <mergeCell ref="B209:L216"/>
    <mergeCell ref="B218:L218"/>
    <mergeCell ref="B220:L221"/>
    <mergeCell ref="B223:L230"/>
    <mergeCell ref="B187:B188"/>
    <mergeCell ref="C187:F188"/>
    <mergeCell ref="G187:K188"/>
    <mergeCell ref="B190:L190"/>
    <mergeCell ref="B192:L193"/>
    <mergeCell ref="B195:L202"/>
    <mergeCell ref="B232:L232"/>
    <mergeCell ref="B134:L134"/>
    <mergeCell ref="G136:G137"/>
    <mergeCell ref="H136:H137"/>
    <mergeCell ref="I136:I137"/>
    <mergeCell ref="J136:J137"/>
    <mergeCell ref="K136:K137"/>
    <mergeCell ref="K138:K139"/>
    <mergeCell ref="B164:L164"/>
    <mergeCell ref="B166:L166"/>
    <mergeCell ref="B145:E146"/>
    <mergeCell ref="F145:F146"/>
    <mergeCell ref="G145:G146"/>
    <mergeCell ref="H145:H146"/>
    <mergeCell ref="I145:I146"/>
    <mergeCell ref="J145:J146"/>
    <mergeCell ref="K145:K146"/>
    <mergeCell ref="B150:L150"/>
    <mergeCell ref="G152:G153"/>
    <mergeCell ref="H152:H153"/>
    <mergeCell ref="F154:F155"/>
    <mergeCell ref="G154:G155"/>
    <mergeCell ref="B157:L157"/>
    <mergeCell ref="G158:I158"/>
    <mergeCell ref="G159:G160"/>
    <mergeCell ref="C168:F168"/>
    <mergeCell ref="G168:K168"/>
    <mergeCell ref="B169:B170"/>
    <mergeCell ref="C169:F170"/>
    <mergeCell ref="G169:K170"/>
    <mergeCell ref="B138:E139"/>
    <mergeCell ref="F138:F139"/>
    <mergeCell ref="G138:G139"/>
    <mergeCell ref="H138:H139"/>
    <mergeCell ref="I138:I139"/>
    <mergeCell ref="J138:J139"/>
    <mergeCell ref="B148:L148"/>
    <mergeCell ref="B161:E162"/>
    <mergeCell ref="F161:F162"/>
    <mergeCell ref="G161:G162"/>
    <mergeCell ref="H161:H162"/>
    <mergeCell ref="I161:I162"/>
    <mergeCell ref="J161:J162"/>
    <mergeCell ref="K161:K162"/>
    <mergeCell ref="G143:G144"/>
    <mergeCell ref="H143:H144"/>
    <mergeCell ref="I143:I144"/>
    <mergeCell ref="J143:J144"/>
    <mergeCell ref="K143:K144"/>
    <mergeCell ref="B183:B184"/>
    <mergeCell ref="C183:F184"/>
    <mergeCell ref="G183:K184"/>
    <mergeCell ref="B185:B186"/>
    <mergeCell ref="C185:F186"/>
    <mergeCell ref="G185:K186"/>
    <mergeCell ref="B179:B180"/>
    <mergeCell ref="C179:F180"/>
    <mergeCell ref="G179:K180"/>
    <mergeCell ref="B181:B182"/>
    <mergeCell ref="C181:F182"/>
    <mergeCell ref="G181:K182"/>
    <mergeCell ref="B20:L20"/>
    <mergeCell ref="B21:L21"/>
    <mergeCell ref="B18:L18"/>
    <mergeCell ref="B41:C41"/>
    <mergeCell ref="B93:C93"/>
    <mergeCell ref="B137:C137"/>
    <mergeCell ref="B85:C85"/>
    <mergeCell ref="D85:K86"/>
    <mergeCell ref="D46:F46"/>
    <mergeCell ref="D71:F71"/>
    <mergeCell ref="D72:F72"/>
    <mergeCell ref="D73:F73"/>
    <mergeCell ref="D68:F68"/>
    <mergeCell ref="D69:F69"/>
    <mergeCell ref="D70:F70"/>
    <mergeCell ref="B108:L108"/>
    <mergeCell ref="B110:L117"/>
    <mergeCell ref="B119:L119"/>
    <mergeCell ref="B121:L121"/>
    <mergeCell ref="G135:I135"/>
    <mergeCell ref="B123:L130"/>
    <mergeCell ref="B132:L132"/>
    <mergeCell ref="B68:C70"/>
    <mergeCell ref="B71:C73"/>
    <mergeCell ref="H159:H160"/>
    <mergeCell ref="I159:I160"/>
    <mergeCell ref="J159:J160"/>
    <mergeCell ref="K159:K160"/>
    <mergeCell ref="B141:L141"/>
    <mergeCell ref="G142:I142"/>
    <mergeCell ref="G151:I151"/>
    <mergeCell ref="I152:I153"/>
    <mergeCell ref="J152:J153"/>
    <mergeCell ref="K152:K153"/>
    <mergeCell ref="B154:E155"/>
    <mergeCell ref="H154:H155"/>
    <mergeCell ref="I154:I155"/>
    <mergeCell ref="J154:J155"/>
    <mergeCell ref="K154:K155"/>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H28:H35 G43 G44:K45 G47:K48 G50:K51 G56:K57 G59:K59 G53:K54 G145:K146 G138:K140 G154:K155 G161:K162 G67 G68:K69 G71:K72 G74:K75 G80:K81 G83:K83 G77:K78" xr:uid="{8CC97C59-FBBA-4552-B604-9FC064CAC7E7}">
      <formula1>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58:K58 G49:K49 G46:K46 H43:K43 G52:K52 G55:K55 G82:K82 G73:K73 G70:K70 H67:K67 G76:K76 G79:K79" xr:uid="{1C56A0EF-CF07-4F10-BE11-23DF122A65C5}">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37 B123 B110 B195 B209 B223 G168" xr:uid="{37B98E4A-9AA9-412B-AA2E-35ECAF10BFDD}">
      <formula1>1000</formula1>
    </dataValidation>
  </dataValidations>
  <printOptions horizontalCentered="1"/>
  <pageMargins left="0.25" right="0.25" top="0.75" bottom="0.75" header="0.3" footer="0.3"/>
  <pageSetup scale="63" fitToHeight="0" orientation="portrait" r:id="rId1"/>
  <headerFooter>
    <oddFooter>&amp;L&amp;A</oddFooter>
  </headerFooter>
  <rowBreaks count="4" manualBreakCount="4">
    <brk id="36" min="1" max="11" man="1"/>
    <brk id="87" min="1" max="11" man="1"/>
    <brk id="147" min="1" max="11" man="1"/>
    <brk id="204"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3"/>
  <sheetViews>
    <sheetView showGridLines="0" zoomScaleNormal="100" workbookViewId="0"/>
  </sheetViews>
  <sheetFormatPr defaultColWidth="9.453125" defaultRowHeight="14" x14ac:dyDescent="0.35"/>
  <cols>
    <col min="1" max="1" width="1.54296875" style="21" customWidth="1"/>
    <col min="2" max="2" width="12.1796875" style="1" customWidth="1"/>
    <col min="3" max="3" width="5.54296875" style="1" customWidth="1"/>
    <col min="4" max="4" width="18.54296875" style="1" customWidth="1"/>
    <col min="5" max="12" width="15.453125" style="1" customWidth="1"/>
    <col min="13" max="13" width="6.453125" style="3" customWidth="1"/>
    <col min="14" max="14" width="9.453125" style="3" customWidth="1"/>
    <col min="15" max="15" width="10.54296875" style="3" hidden="1" customWidth="1"/>
    <col min="16" max="16" width="8.54296875" style="3" hidden="1" customWidth="1"/>
    <col min="17" max="17" width="9.453125" style="3" customWidth="1"/>
    <col min="18" max="16384" width="9.453125" style="3"/>
  </cols>
  <sheetData>
    <row r="1" spans="1:16" ht="14.25" customHeight="1" x14ac:dyDescent="0.35">
      <c r="O1" s="3" t="s">
        <v>276</v>
      </c>
      <c r="P1" s="3" t="s">
        <v>276</v>
      </c>
    </row>
    <row r="2" spans="1:16" x14ac:dyDescent="0.35">
      <c r="B2" s="23" t="str">
        <f>'Pro 1'!B2</f>
        <v>PROTECTED</v>
      </c>
      <c r="C2" s="23"/>
      <c r="D2" s="23"/>
      <c r="O2" s="22" t="s">
        <v>61</v>
      </c>
      <c r="P2" s="22" t="s">
        <v>73</v>
      </c>
    </row>
    <row r="3" spans="1:16" x14ac:dyDescent="0.35">
      <c r="B3" s="5"/>
      <c r="C3" s="5"/>
      <c r="D3" s="5"/>
      <c r="O3" s="8"/>
      <c r="P3" s="8"/>
    </row>
    <row r="4" spans="1:16" s="8" customFormat="1" x14ac:dyDescent="0.35">
      <c r="A4" s="24"/>
      <c r="B4" s="335" t="str">
        <f>Info!B4</f>
        <v>FOREIGN PRODUCERS' QUESTIONNAIRE</v>
      </c>
      <c r="C4" s="336"/>
      <c r="D4" s="336"/>
      <c r="E4" s="336"/>
      <c r="F4" s="336"/>
      <c r="G4" s="336"/>
      <c r="H4" s="336"/>
      <c r="I4" s="336"/>
      <c r="J4" s="336"/>
      <c r="K4" s="336"/>
      <c r="L4" s="337"/>
      <c r="M4" s="10"/>
      <c r="N4" s="10"/>
      <c r="O4" s="9"/>
      <c r="P4" s="9"/>
    </row>
    <row r="5" spans="1:16" s="8" customFormat="1" x14ac:dyDescent="0.35">
      <c r="A5" s="24"/>
      <c r="B5" s="338" t="str">
        <f>Info!B5</f>
        <v>GC-2026-001</v>
      </c>
      <c r="C5" s="339"/>
      <c r="D5" s="339"/>
      <c r="E5" s="339"/>
      <c r="F5" s="339"/>
      <c r="G5" s="339"/>
      <c r="H5" s="339"/>
      <c r="I5" s="339"/>
      <c r="J5" s="339"/>
      <c r="K5" s="339"/>
      <c r="L5" s="340"/>
      <c r="M5" s="10"/>
      <c r="N5" s="10"/>
      <c r="O5" s="9"/>
      <c r="P5" s="9"/>
    </row>
    <row r="6" spans="1:16" s="9" customFormat="1" ht="14.15" customHeight="1" x14ac:dyDescent="0.35">
      <c r="A6" s="24"/>
      <c r="B6" s="341" t="str">
        <f>Info!B6</f>
        <v>WOOD GOODS - SOLID AND ENGINEERED WOOD CABINETS AND VANITIES</v>
      </c>
      <c r="C6" s="342"/>
      <c r="D6" s="342"/>
      <c r="E6" s="342"/>
      <c r="F6" s="342"/>
      <c r="G6" s="342"/>
      <c r="H6" s="342"/>
      <c r="I6" s="342"/>
      <c r="J6" s="342"/>
      <c r="K6" s="342"/>
      <c r="L6" s="343"/>
      <c r="O6" s="25"/>
      <c r="P6" s="25"/>
    </row>
    <row r="7" spans="1:16" s="9" customFormat="1" x14ac:dyDescent="0.35">
      <c r="A7" s="24"/>
      <c r="B7" s="26"/>
      <c r="C7" s="26"/>
      <c r="D7" s="26"/>
      <c r="E7" s="27"/>
      <c r="F7" s="27"/>
      <c r="G7" s="27"/>
      <c r="H7" s="27"/>
      <c r="I7" s="27"/>
      <c r="J7" s="27"/>
      <c r="K7" s="27"/>
      <c r="L7" s="27"/>
      <c r="O7" s="25"/>
      <c r="P7" s="25"/>
    </row>
    <row r="8" spans="1:16" x14ac:dyDescent="0.35">
      <c r="B8" s="398" t="str">
        <f>IF(Intro!$G$20="English",O8,P8)</f>
        <v>PROTECTED COMMENTS</v>
      </c>
      <c r="C8" s="399"/>
      <c r="D8" s="399"/>
      <c r="E8" s="399"/>
      <c r="F8" s="399"/>
      <c r="G8" s="399"/>
      <c r="H8" s="399"/>
      <c r="I8" s="399"/>
      <c r="J8" s="399"/>
      <c r="K8" s="399"/>
      <c r="L8" s="400"/>
      <c r="O8" s="3" t="s">
        <v>57</v>
      </c>
      <c r="P8" s="3" t="s">
        <v>160</v>
      </c>
    </row>
    <row r="9" spans="1:16" x14ac:dyDescent="0.35">
      <c r="B9" s="28"/>
      <c r="C9" s="29"/>
      <c r="D9" s="29"/>
      <c r="E9" s="30"/>
      <c r="F9" s="30"/>
      <c r="G9" s="30"/>
      <c r="H9" s="30"/>
      <c r="I9" s="30"/>
      <c r="J9" s="30"/>
      <c r="K9" s="30"/>
      <c r="L9" s="31"/>
    </row>
    <row r="10" spans="1:16" x14ac:dyDescent="0.35">
      <c r="B10" s="292" t="str">
        <f>AddPub!B10</f>
        <v>Should your firm wish to add any comments related to its responses, submit them here. Be sure to indicate the question number being commented on.</v>
      </c>
      <c r="C10" s="293"/>
      <c r="D10" s="293"/>
      <c r="E10" s="293"/>
      <c r="F10" s="293"/>
      <c r="G10" s="293"/>
      <c r="H10" s="293"/>
      <c r="I10" s="293"/>
      <c r="J10" s="293"/>
      <c r="K10" s="293"/>
      <c r="L10" s="294"/>
      <c r="O10" s="32"/>
      <c r="P10" s="32"/>
    </row>
    <row r="11" spans="1:16" x14ac:dyDescent="0.35">
      <c r="B11" s="54"/>
      <c r="C11" s="29"/>
      <c r="D11" s="29"/>
      <c r="E11" s="30"/>
      <c r="F11" s="30"/>
      <c r="G11" s="30"/>
      <c r="H11" s="30"/>
      <c r="I11" s="30"/>
      <c r="J11" s="30"/>
      <c r="K11" s="30"/>
      <c r="L11" s="31"/>
      <c r="O11" s="32"/>
    </row>
    <row r="12" spans="1:16" x14ac:dyDescent="0.35">
      <c r="B12" s="97"/>
      <c r="C12" s="29"/>
      <c r="D12" s="103" t="str">
        <f>AddPub!D12</f>
        <v>Tab and Question</v>
      </c>
      <c r="E12" s="396" t="str">
        <f>AddPub!E12</f>
        <v>Comments</v>
      </c>
      <c r="F12" s="396"/>
      <c r="G12" s="396"/>
      <c r="H12" s="396"/>
      <c r="I12" s="396"/>
      <c r="J12" s="396"/>
      <c r="K12" s="396"/>
      <c r="L12" s="397"/>
      <c r="O12" s="32"/>
    </row>
    <row r="13" spans="1:16" x14ac:dyDescent="0.35">
      <c r="A13" s="70"/>
      <c r="B13" s="386" t="str">
        <f>AddPub!B13</f>
        <v>Comment 1</v>
      </c>
      <c r="C13" s="387"/>
      <c r="D13" s="390"/>
      <c r="E13" s="392"/>
      <c r="F13" s="392"/>
      <c r="G13" s="392"/>
      <c r="H13" s="392"/>
      <c r="I13" s="392"/>
      <c r="J13" s="392"/>
      <c r="K13" s="392"/>
      <c r="L13" s="393"/>
      <c r="O13" s="32"/>
    </row>
    <row r="14" spans="1:16" x14ac:dyDescent="0.35">
      <c r="A14" s="70"/>
      <c r="B14" s="386"/>
      <c r="C14" s="387"/>
      <c r="D14" s="390"/>
      <c r="E14" s="392"/>
      <c r="F14" s="392"/>
      <c r="G14" s="392"/>
      <c r="H14" s="392"/>
      <c r="I14" s="392"/>
      <c r="J14" s="392"/>
      <c r="K14" s="392"/>
      <c r="L14" s="393"/>
      <c r="O14" s="32"/>
    </row>
    <row r="15" spans="1:16" x14ac:dyDescent="0.35">
      <c r="A15" s="70"/>
      <c r="B15" s="386"/>
      <c r="C15" s="387"/>
      <c r="D15" s="390"/>
      <c r="E15" s="392"/>
      <c r="F15" s="392"/>
      <c r="G15" s="392"/>
      <c r="H15" s="392"/>
      <c r="I15" s="392"/>
      <c r="J15" s="392"/>
      <c r="K15" s="392"/>
      <c r="L15" s="393"/>
      <c r="O15" s="32"/>
    </row>
    <row r="16" spans="1:16" x14ac:dyDescent="0.35">
      <c r="A16" s="70"/>
      <c r="B16" s="386"/>
      <c r="C16" s="387"/>
      <c r="D16" s="390"/>
      <c r="E16" s="392"/>
      <c r="F16" s="392"/>
      <c r="G16" s="392"/>
      <c r="H16" s="392"/>
      <c r="I16" s="392"/>
      <c r="J16" s="392"/>
      <c r="K16" s="392"/>
      <c r="L16" s="393"/>
      <c r="O16" s="32"/>
    </row>
    <row r="17" spans="1:15" x14ac:dyDescent="0.35">
      <c r="A17" s="70"/>
      <c r="B17" s="386"/>
      <c r="C17" s="387"/>
      <c r="D17" s="390"/>
      <c r="E17" s="392"/>
      <c r="F17" s="392"/>
      <c r="G17" s="392"/>
      <c r="H17" s="392"/>
      <c r="I17" s="392"/>
      <c r="J17" s="392"/>
      <c r="K17" s="392"/>
      <c r="L17" s="393"/>
      <c r="O17" s="32"/>
    </row>
    <row r="18" spans="1:15" x14ac:dyDescent="0.35">
      <c r="A18" s="70"/>
      <c r="B18" s="386"/>
      <c r="C18" s="387"/>
      <c r="D18" s="390"/>
      <c r="E18" s="392"/>
      <c r="F18" s="392"/>
      <c r="G18" s="392"/>
      <c r="H18" s="392"/>
      <c r="I18" s="392"/>
      <c r="J18" s="392"/>
      <c r="K18" s="392"/>
      <c r="L18" s="393"/>
      <c r="O18" s="32"/>
    </row>
    <row r="19" spans="1:15" x14ac:dyDescent="0.35">
      <c r="A19" s="70"/>
      <c r="B19" s="386"/>
      <c r="C19" s="387"/>
      <c r="D19" s="390"/>
      <c r="E19" s="392"/>
      <c r="F19" s="392"/>
      <c r="G19" s="392"/>
      <c r="H19" s="392"/>
      <c r="I19" s="392"/>
      <c r="J19" s="392"/>
      <c r="K19" s="392"/>
      <c r="L19" s="393"/>
      <c r="O19" s="32"/>
    </row>
    <row r="20" spans="1:15" x14ac:dyDescent="0.35">
      <c r="A20" s="70"/>
      <c r="B20" s="386"/>
      <c r="C20" s="387"/>
      <c r="D20" s="390"/>
      <c r="E20" s="392"/>
      <c r="F20" s="392"/>
      <c r="G20" s="392"/>
      <c r="H20" s="392"/>
      <c r="I20" s="392"/>
      <c r="J20" s="392"/>
      <c r="K20" s="392"/>
      <c r="L20" s="393"/>
      <c r="O20" s="32"/>
    </row>
    <row r="21" spans="1:15" x14ac:dyDescent="0.35">
      <c r="A21" s="70"/>
      <c r="B21" s="386"/>
      <c r="C21" s="387"/>
      <c r="D21" s="390"/>
      <c r="E21" s="392"/>
      <c r="F21" s="392"/>
      <c r="G21" s="392"/>
      <c r="H21" s="392"/>
      <c r="I21" s="392"/>
      <c r="J21" s="392"/>
      <c r="K21" s="392"/>
      <c r="L21" s="393"/>
      <c r="O21" s="32"/>
    </row>
    <row r="22" spans="1:15" x14ac:dyDescent="0.35">
      <c r="A22" s="70"/>
      <c r="B22" s="386"/>
      <c r="C22" s="387"/>
      <c r="D22" s="390"/>
      <c r="E22" s="392"/>
      <c r="F22" s="392"/>
      <c r="G22" s="392"/>
      <c r="H22" s="392"/>
      <c r="I22" s="392"/>
      <c r="J22" s="392"/>
      <c r="K22" s="392"/>
      <c r="L22" s="393"/>
      <c r="O22" s="32"/>
    </row>
    <row r="23" spans="1:15" ht="14.25" customHeight="1" x14ac:dyDescent="0.35">
      <c r="A23" s="70"/>
      <c r="B23" s="386" t="str">
        <f>AddPub!B23</f>
        <v>Comment 2</v>
      </c>
      <c r="C23" s="387"/>
      <c r="D23" s="390"/>
      <c r="E23" s="392"/>
      <c r="F23" s="392"/>
      <c r="G23" s="392"/>
      <c r="H23" s="392"/>
      <c r="I23" s="392"/>
      <c r="J23" s="392"/>
      <c r="K23" s="392"/>
      <c r="L23" s="393"/>
      <c r="O23" s="32"/>
    </row>
    <row r="24" spans="1:15" x14ac:dyDescent="0.35">
      <c r="A24" s="70"/>
      <c r="B24" s="386"/>
      <c r="C24" s="387"/>
      <c r="D24" s="390"/>
      <c r="E24" s="392"/>
      <c r="F24" s="392"/>
      <c r="G24" s="392"/>
      <c r="H24" s="392"/>
      <c r="I24" s="392"/>
      <c r="J24" s="392"/>
      <c r="K24" s="392"/>
      <c r="L24" s="393"/>
    </row>
    <row r="25" spans="1:15" x14ac:dyDescent="0.35">
      <c r="A25" s="70"/>
      <c r="B25" s="386"/>
      <c r="C25" s="387"/>
      <c r="D25" s="390"/>
      <c r="E25" s="392"/>
      <c r="F25" s="392"/>
      <c r="G25" s="392"/>
      <c r="H25" s="392"/>
      <c r="I25" s="392"/>
      <c r="J25" s="392"/>
      <c r="K25" s="392"/>
      <c r="L25" s="393"/>
    </row>
    <row r="26" spans="1:15" x14ac:dyDescent="0.35">
      <c r="A26" s="70"/>
      <c r="B26" s="386"/>
      <c r="C26" s="387"/>
      <c r="D26" s="390"/>
      <c r="E26" s="392"/>
      <c r="F26" s="392"/>
      <c r="G26" s="392"/>
      <c r="H26" s="392"/>
      <c r="I26" s="392"/>
      <c r="J26" s="392"/>
      <c r="K26" s="392"/>
      <c r="L26" s="393"/>
      <c r="O26" s="32"/>
    </row>
    <row r="27" spans="1:15" x14ac:dyDescent="0.35">
      <c r="A27" s="70"/>
      <c r="B27" s="386"/>
      <c r="C27" s="387"/>
      <c r="D27" s="390"/>
      <c r="E27" s="392"/>
      <c r="F27" s="392"/>
      <c r="G27" s="392"/>
      <c r="H27" s="392"/>
      <c r="I27" s="392"/>
      <c r="J27" s="392"/>
      <c r="K27" s="392"/>
      <c r="L27" s="393"/>
      <c r="O27" s="32"/>
    </row>
    <row r="28" spans="1:15" x14ac:dyDescent="0.35">
      <c r="A28" s="70"/>
      <c r="B28" s="386"/>
      <c r="C28" s="387"/>
      <c r="D28" s="390"/>
      <c r="E28" s="392"/>
      <c r="F28" s="392"/>
      <c r="G28" s="392"/>
      <c r="H28" s="392"/>
      <c r="I28" s="392"/>
      <c r="J28" s="392"/>
      <c r="K28" s="392"/>
      <c r="L28" s="393"/>
    </row>
    <row r="29" spans="1:15" x14ac:dyDescent="0.35">
      <c r="A29" s="70"/>
      <c r="B29" s="386"/>
      <c r="C29" s="387"/>
      <c r="D29" s="390"/>
      <c r="E29" s="392"/>
      <c r="F29" s="392"/>
      <c r="G29" s="392"/>
      <c r="H29" s="392"/>
      <c r="I29" s="392"/>
      <c r="J29" s="392"/>
      <c r="K29" s="392"/>
      <c r="L29" s="393"/>
      <c r="O29" s="32"/>
    </row>
    <row r="30" spans="1:15" x14ac:dyDescent="0.35">
      <c r="A30" s="70"/>
      <c r="B30" s="386"/>
      <c r="C30" s="387"/>
      <c r="D30" s="390"/>
      <c r="E30" s="392"/>
      <c r="F30" s="392"/>
      <c r="G30" s="392"/>
      <c r="H30" s="392"/>
      <c r="I30" s="392"/>
      <c r="J30" s="392"/>
      <c r="K30" s="392"/>
      <c r="L30" s="393"/>
      <c r="O30" s="32"/>
    </row>
    <row r="31" spans="1:15" x14ac:dyDescent="0.35">
      <c r="A31" s="70"/>
      <c r="B31" s="386"/>
      <c r="C31" s="387"/>
      <c r="D31" s="390"/>
      <c r="E31" s="392"/>
      <c r="F31" s="392"/>
      <c r="G31" s="392"/>
      <c r="H31" s="392"/>
      <c r="I31" s="392"/>
      <c r="J31" s="392"/>
      <c r="K31" s="392"/>
      <c r="L31" s="393"/>
      <c r="O31" s="32"/>
    </row>
    <row r="32" spans="1:15" x14ac:dyDescent="0.35">
      <c r="A32" s="70"/>
      <c r="B32" s="386"/>
      <c r="C32" s="387"/>
      <c r="D32" s="390"/>
      <c r="E32" s="392"/>
      <c r="F32" s="392"/>
      <c r="G32" s="392"/>
      <c r="H32" s="392"/>
      <c r="I32" s="392"/>
      <c r="J32" s="392"/>
      <c r="K32" s="392"/>
      <c r="L32" s="393"/>
      <c r="O32" s="32"/>
    </row>
    <row r="33" spans="1:15" ht="14.25" customHeight="1" x14ac:dyDescent="0.35">
      <c r="A33" s="70"/>
      <c r="B33" s="386" t="str">
        <f>AddPub!B33</f>
        <v>Comment 3</v>
      </c>
      <c r="C33" s="387"/>
      <c r="D33" s="390"/>
      <c r="E33" s="392"/>
      <c r="F33" s="392"/>
      <c r="G33" s="392"/>
      <c r="H33" s="392"/>
      <c r="I33" s="392"/>
      <c r="J33" s="392"/>
      <c r="K33" s="392"/>
      <c r="L33" s="393"/>
      <c r="O33" s="32"/>
    </row>
    <row r="34" spans="1:15" x14ac:dyDescent="0.35">
      <c r="A34" s="70"/>
      <c r="B34" s="386"/>
      <c r="C34" s="387"/>
      <c r="D34" s="390"/>
      <c r="E34" s="392"/>
      <c r="F34" s="392"/>
      <c r="G34" s="392"/>
      <c r="H34" s="392"/>
      <c r="I34" s="392"/>
      <c r="J34" s="392"/>
      <c r="K34" s="392"/>
      <c r="L34" s="393"/>
    </row>
    <row r="35" spans="1:15" x14ac:dyDescent="0.35">
      <c r="A35" s="70"/>
      <c r="B35" s="386"/>
      <c r="C35" s="387"/>
      <c r="D35" s="390"/>
      <c r="E35" s="392"/>
      <c r="F35" s="392"/>
      <c r="G35" s="392"/>
      <c r="H35" s="392"/>
      <c r="I35" s="392"/>
      <c r="J35" s="392"/>
      <c r="K35" s="392"/>
      <c r="L35" s="393"/>
    </row>
    <row r="36" spans="1:15" x14ac:dyDescent="0.35">
      <c r="A36" s="70"/>
      <c r="B36" s="386"/>
      <c r="C36" s="387"/>
      <c r="D36" s="390"/>
      <c r="E36" s="392"/>
      <c r="F36" s="392"/>
      <c r="G36" s="392"/>
      <c r="H36" s="392"/>
      <c r="I36" s="392"/>
      <c r="J36" s="392"/>
      <c r="K36" s="392"/>
      <c r="L36" s="393"/>
      <c r="O36" s="32"/>
    </row>
    <row r="37" spans="1:15" x14ac:dyDescent="0.35">
      <c r="A37" s="70"/>
      <c r="B37" s="386"/>
      <c r="C37" s="387"/>
      <c r="D37" s="390"/>
      <c r="E37" s="392"/>
      <c r="F37" s="392"/>
      <c r="G37" s="392"/>
      <c r="H37" s="392"/>
      <c r="I37" s="392"/>
      <c r="J37" s="392"/>
      <c r="K37" s="392"/>
      <c r="L37" s="393"/>
      <c r="O37" s="32"/>
    </row>
    <row r="38" spans="1:15" x14ac:dyDescent="0.35">
      <c r="A38" s="70"/>
      <c r="B38" s="386"/>
      <c r="C38" s="387"/>
      <c r="D38" s="390"/>
      <c r="E38" s="392"/>
      <c r="F38" s="392"/>
      <c r="G38" s="392"/>
      <c r="H38" s="392"/>
      <c r="I38" s="392"/>
      <c r="J38" s="392"/>
      <c r="K38" s="392"/>
      <c r="L38" s="393"/>
      <c r="O38" s="32"/>
    </row>
    <row r="39" spans="1:15" x14ac:dyDescent="0.35">
      <c r="A39" s="70"/>
      <c r="B39" s="386"/>
      <c r="C39" s="387"/>
      <c r="D39" s="390"/>
      <c r="E39" s="392"/>
      <c r="F39" s="392"/>
      <c r="G39" s="392"/>
      <c r="H39" s="392"/>
      <c r="I39" s="392"/>
      <c r="J39" s="392"/>
      <c r="K39" s="392"/>
      <c r="L39" s="393"/>
      <c r="O39" s="32"/>
    </row>
    <row r="40" spans="1:15" x14ac:dyDescent="0.35">
      <c r="A40" s="70"/>
      <c r="B40" s="386"/>
      <c r="C40" s="387"/>
      <c r="D40" s="390"/>
      <c r="E40" s="392"/>
      <c r="F40" s="392"/>
      <c r="G40" s="392"/>
      <c r="H40" s="392"/>
      <c r="I40" s="392"/>
      <c r="J40" s="392"/>
      <c r="K40" s="392"/>
      <c r="L40" s="393"/>
      <c r="O40" s="32"/>
    </row>
    <row r="41" spans="1:15" x14ac:dyDescent="0.35">
      <c r="A41" s="70"/>
      <c r="B41" s="386"/>
      <c r="C41" s="387"/>
      <c r="D41" s="390"/>
      <c r="E41" s="392"/>
      <c r="F41" s="392"/>
      <c r="G41" s="392"/>
      <c r="H41" s="392"/>
      <c r="I41" s="392"/>
      <c r="J41" s="392"/>
      <c r="K41" s="392"/>
      <c r="L41" s="393"/>
      <c r="O41" s="32"/>
    </row>
    <row r="42" spans="1:15" x14ac:dyDescent="0.35">
      <c r="A42" s="70"/>
      <c r="B42" s="386"/>
      <c r="C42" s="387"/>
      <c r="D42" s="390"/>
      <c r="E42" s="392"/>
      <c r="F42" s="392"/>
      <c r="G42" s="392"/>
      <c r="H42" s="392"/>
      <c r="I42" s="392"/>
      <c r="J42" s="392"/>
      <c r="K42" s="392"/>
      <c r="L42" s="393"/>
      <c r="O42" s="32"/>
    </row>
    <row r="43" spans="1:15" ht="14.25" customHeight="1" x14ac:dyDescent="0.35">
      <c r="A43" s="70"/>
      <c r="B43" s="386" t="str">
        <f>AddPub!B43</f>
        <v>Comment 4</v>
      </c>
      <c r="C43" s="387"/>
      <c r="D43" s="390"/>
      <c r="E43" s="392"/>
      <c r="F43" s="392"/>
      <c r="G43" s="392"/>
      <c r="H43" s="392"/>
      <c r="I43" s="392"/>
      <c r="J43" s="392"/>
      <c r="K43" s="392"/>
      <c r="L43" s="393"/>
      <c r="O43" s="32"/>
    </row>
    <row r="44" spans="1:15" x14ac:dyDescent="0.35">
      <c r="A44" s="70"/>
      <c r="B44" s="386"/>
      <c r="C44" s="387"/>
      <c r="D44" s="390"/>
      <c r="E44" s="392"/>
      <c r="F44" s="392"/>
      <c r="G44" s="392"/>
      <c r="H44" s="392"/>
      <c r="I44" s="392"/>
      <c r="J44" s="392"/>
      <c r="K44" s="392"/>
      <c r="L44" s="393"/>
      <c r="O44" s="32"/>
    </row>
    <row r="45" spans="1:15" x14ac:dyDescent="0.35">
      <c r="A45" s="70"/>
      <c r="B45" s="386"/>
      <c r="C45" s="387"/>
      <c r="D45" s="390"/>
      <c r="E45" s="392"/>
      <c r="F45" s="392"/>
      <c r="G45" s="392"/>
      <c r="H45" s="392"/>
      <c r="I45" s="392"/>
      <c r="J45" s="392"/>
      <c r="K45" s="392"/>
      <c r="L45" s="393"/>
      <c r="O45" s="32"/>
    </row>
    <row r="46" spans="1:15" x14ac:dyDescent="0.35">
      <c r="A46" s="70"/>
      <c r="B46" s="386"/>
      <c r="C46" s="387"/>
      <c r="D46" s="390"/>
      <c r="E46" s="392"/>
      <c r="F46" s="392"/>
      <c r="G46" s="392"/>
      <c r="H46" s="392"/>
      <c r="I46" s="392"/>
      <c r="J46" s="392"/>
      <c r="K46" s="392"/>
      <c r="L46" s="393"/>
      <c r="O46" s="32"/>
    </row>
    <row r="47" spans="1:15" x14ac:dyDescent="0.35">
      <c r="A47" s="70"/>
      <c r="B47" s="386"/>
      <c r="C47" s="387"/>
      <c r="D47" s="390"/>
      <c r="E47" s="392"/>
      <c r="F47" s="392"/>
      <c r="G47" s="392"/>
      <c r="H47" s="392"/>
      <c r="I47" s="392"/>
      <c r="J47" s="392"/>
      <c r="K47" s="392"/>
      <c r="L47" s="393"/>
      <c r="O47" s="32"/>
    </row>
    <row r="48" spans="1:15" x14ac:dyDescent="0.35">
      <c r="A48" s="70"/>
      <c r="B48" s="386"/>
      <c r="C48" s="387"/>
      <c r="D48" s="390"/>
      <c r="E48" s="392"/>
      <c r="F48" s="392"/>
      <c r="G48" s="392"/>
      <c r="H48" s="392"/>
      <c r="I48" s="392"/>
      <c r="J48" s="392"/>
      <c r="K48" s="392"/>
      <c r="L48" s="393"/>
      <c r="O48" s="32"/>
    </row>
    <row r="49" spans="1:15" x14ac:dyDescent="0.35">
      <c r="A49" s="70"/>
      <c r="B49" s="386"/>
      <c r="C49" s="387"/>
      <c r="D49" s="390"/>
      <c r="E49" s="392"/>
      <c r="F49" s="392"/>
      <c r="G49" s="392"/>
      <c r="H49" s="392"/>
      <c r="I49" s="392"/>
      <c r="J49" s="392"/>
      <c r="K49" s="392"/>
      <c r="L49" s="393"/>
      <c r="O49" s="32"/>
    </row>
    <row r="50" spans="1:15" x14ac:dyDescent="0.35">
      <c r="A50" s="70"/>
      <c r="B50" s="386"/>
      <c r="C50" s="387"/>
      <c r="D50" s="390"/>
      <c r="E50" s="392"/>
      <c r="F50" s="392"/>
      <c r="G50" s="392"/>
      <c r="H50" s="392"/>
      <c r="I50" s="392"/>
      <c r="J50" s="392"/>
      <c r="K50" s="392"/>
      <c r="L50" s="393"/>
      <c r="O50" s="32"/>
    </row>
    <row r="51" spans="1:15" x14ac:dyDescent="0.35">
      <c r="A51" s="70"/>
      <c r="B51" s="386"/>
      <c r="C51" s="387"/>
      <c r="D51" s="390"/>
      <c r="E51" s="392"/>
      <c r="F51" s="392"/>
      <c r="G51" s="392"/>
      <c r="H51" s="392"/>
      <c r="I51" s="392"/>
      <c r="J51" s="392"/>
      <c r="K51" s="392"/>
      <c r="L51" s="393"/>
      <c r="O51" s="32"/>
    </row>
    <row r="52" spans="1:15" x14ac:dyDescent="0.35">
      <c r="A52" s="70"/>
      <c r="B52" s="386"/>
      <c r="C52" s="387"/>
      <c r="D52" s="390"/>
      <c r="E52" s="392"/>
      <c r="F52" s="392"/>
      <c r="G52" s="392"/>
      <c r="H52" s="392"/>
      <c r="I52" s="392"/>
      <c r="J52" s="392"/>
      <c r="K52" s="392"/>
      <c r="L52" s="393"/>
      <c r="O52" s="32"/>
    </row>
    <row r="53" spans="1:15" ht="14.25" customHeight="1" x14ac:dyDescent="0.35">
      <c r="A53" s="70"/>
      <c r="B53" s="386" t="str">
        <f>AddPub!B53</f>
        <v>Comment 5</v>
      </c>
      <c r="C53" s="387"/>
      <c r="D53" s="390"/>
      <c r="E53" s="392"/>
      <c r="F53" s="392"/>
      <c r="G53" s="392"/>
      <c r="H53" s="392"/>
      <c r="I53" s="392"/>
      <c r="J53" s="392"/>
      <c r="K53" s="392"/>
      <c r="L53" s="393"/>
      <c r="O53" s="32"/>
    </row>
    <row r="54" spans="1:15" x14ac:dyDescent="0.35">
      <c r="A54" s="70"/>
      <c r="B54" s="386"/>
      <c r="C54" s="387"/>
      <c r="D54" s="390"/>
      <c r="E54" s="392"/>
      <c r="F54" s="392"/>
      <c r="G54" s="392"/>
      <c r="H54" s="392"/>
      <c r="I54" s="392"/>
      <c r="J54" s="392"/>
      <c r="K54" s="392"/>
      <c r="L54" s="393"/>
      <c r="O54" s="32"/>
    </row>
    <row r="55" spans="1:15" x14ac:dyDescent="0.35">
      <c r="A55" s="70"/>
      <c r="B55" s="386"/>
      <c r="C55" s="387"/>
      <c r="D55" s="390"/>
      <c r="E55" s="392"/>
      <c r="F55" s="392"/>
      <c r="G55" s="392"/>
      <c r="H55" s="392"/>
      <c r="I55" s="392"/>
      <c r="J55" s="392"/>
      <c r="K55" s="392"/>
      <c r="L55" s="393"/>
      <c r="O55" s="32"/>
    </row>
    <row r="56" spans="1:15" x14ac:dyDescent="0.35">
      <c r="A56" s="70"/>
      <c r="B56" s="386"/>
      <c r="C56" s="387"/>
      <c r="D56" s="390"/>
      <c r="E56" s="392"/>
      <c r="F56" s="392"/>
      <c r="G56" s="392"/>
      <c r="H56" s="392"/>
      <c r="I56" s="392"/>
      <c r="J56" s="392"/>
      <c r="K56" s="392"/>
      <c r="L56" s="393"/>
      <c r="O56" s="32"/>
    </row>
    <row r="57" spans="1:15" x14ac:dyDescent="0.35">
      <c r="A57" s="70"/>
      <c r="B57" s="386"/>
      <c r="C57" s="387"/>
      <c r="D57" s="390"/>
      <c r="E57" s="392"/>
      <c r="F57" s="392"/>
      <c r="G57" s="392"/>
      <c r="H57" s="392"/>
      <c r="I57" s="392"/>
      <c r="J57" s="392"/>
      <c r="K57" s="392"/>
      <c r="L57" s="393"/>
      <c r="O57" s="32"/>
    </row>
    <row r="58" spans="1:15" x14ac:dyDescent="0.35">
      <c r="A58" s="70"/>
      <c r="B58" s="386"/>
      <c r="C58" s="387"/>
      <c r="D58" s="390"/>
      <c r="E58" s="392"/>
      <c r="F58" s="392"/>
      <c r="G58" s="392"/>
      <c r="H58" s="392"/>
      <c r="I58" s="392"/>
      <c r="J58" s="392"/>
      <c r="K58" s="392"/>
      <c r="L58" s="393"/>
      <c r="O58" s="32"/>
    </row>
    <row r="59" spans="1:15" x14ac:dyDescent="0.35">
      <c r="A59" s="70"/>
      <c r="B59" s="386"/>
      <c r="C59" s="387"/>
      <c r="D59" s="390"/>
      <c r="E59" s="392"/>
      <c r="F59" s="392"/>
      <c r="G59" s="392"/>
      <c r="H59" s="392"/>
      <c r="I59" s="392"/>
      <c r="J59" s="392"/>
      <c r="K59" s="392"/>
      <c r="L59" s="393"/>
      <c r="O59" s="32"/>
    </row>
    <row r="60" spans="1:15" x14ac:dyDescent="0.35">
      <c r="A60" s="70"/>
      <c r="B60" s="386"/>
      <c r="C60" s="387"/>
      <c r="D60" s="390"/>
      <c r="E60" s="392"/>
      <c r="F60" s="392"/>
      <c r="G60" s="392"/>
      <c r="H60" s="392"/>
      <c r="I60" s="392"/>
      <c r="J60" s="392"/>
      <c r="K60" s="392"/>
      <c r="L60" s="393"/>
      <c r="O60" s="32"/>
    </row>
    <row r="61" spans="1:15" x14ac:dyDescent="0.35">
      <c r="A61" s="70"/>
      <c r="B61" s="386"/>
      <c r="C61" s="387"/>
      <c r="D61" s="390"/>
      <c r="E61" s="392"/>
      <c r="F61" s="392"/>
      <c r="G61" s="392"/>
      <c r="H61" s="392"/>
      <c r="I61" s="392"/>
      <c r="J61" s="392"/>
      <c r="K61" s="392"/>
      <c r="L61" s="393"/>
      <c r="O61" s="32"/>
    </row>
    <row r="62" spans="1:15" x14ac:dyDescent="0.35">
      <c r="A62" s="70"/>
      <c r="B62" s="388"/>
      <c r="C62" s="389"/>
      <c r="D62" s="391"/>
      <c r="E62" s="394"/>
      <c r="F62" s="394"/>
      <c r="G62" s="394"/>
      <c r="H62" s="394"/>
      <c r="I62" s="394"/>
      <c r="J62" s="394"/>
      <c r="K62" s="394"/>
      <c r="L62" s="395"/>
      <c r="O62" s="32"/>
    </row>
    <row r="63" spans="1:15" s="41" customFormat="1" x14ac:dyDescent="0.35">
      <c r="A63" s="70"/>
      <c r="B63" s="24"/>
      <c r="N63" s="40"/>
    </row>
  </sheetData>
  <sheetProtection algorithmName="SHA-512" hashValue="bKjnEESH1d9fBAK9HaBQWhdQnXDJhr7xsi11uNDDGx4zeIWKx2RAeZkJ1l5leinOZYFuDCSm24ue6eVQFN9KsQ==" saltValue="eawA6XDSMgUg6GYE1q/Y6w==" spinCount="100000" sheet="1" objects="1" scenarios="1" selectLockedCells="1"/>
  <mergeCells count="21">
    <mergeCell ref="B4:L4"/>
    <mergeCell ref="B5:L5"/>
    <mergeCell ref="B6:L6"/>
    <mergeCell ref="B10:L10"/>
    <mergeCell ref="B8:L8"/>
    <mergeCell ref="B53:C62"/>
    <mergeCell ref="D53:D62"/>
    <mergeCell ref="E53:L62"/>
    <mergeCell ref="E12:L12"/>
    <mergeCell ref="B33:C42"/>
    <mergeCell ref="D33:D42"/>
    <mergeCell ref="E33:L42"/>
    <mergeCell ref="B43:C52"/>
    <mergeCell ref="D43:D52"/>
    <mergeCell ref="E43:L52"/>
    <mergeCell ref="B13:C22"/>
    <mergeCell ref="D13:D22"/>
    <mergeCell ref="E13:L22"/>
    <mergeCell ref="B23:C32"/>
    <mergeCell ref="D23:D32"/>
    <mergeCell ref="E23:L3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4A1B656C-AE23-47CB-AC6C-A835B98CBE90}">
      <formula1>1000</formula1>
    </dataValidation>
    <dataValidation allowBlank="1" showInputMessage="1" showErrorMessage="1" sqref="D13:D62" xr:uid="{ACCE56F1-88F3-4AE0-97D0-DE4638D5B552}"/>
  </dataValidations>
  <printOptions horizontalCentered="1"/>
  <pageMargins left="0.25" right="0.25" top="0.75" bottom="0.75" header="0.3" footer="0.3"/>
  <pageSetup scale="63" fitToHeight="0" orientation="portrait" r:id="rId1"/>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P54"/>
  <sheetViews>
    <sheetView showGridLines="0" zoomScaleNormal="100" workbookViewId="0"/>
  </sheetViews>
  <sheetFormatPr defaultColWidth="9.453125" defaultRowHeight="14" x14ac:dyDescent="0.35"/>
  <cols>
    <col min="1" max="1" width="1.54296875" style="21" customWidth="1"/>
    <col min="2" max="12" width="14.54296875" style="1" customWidth="1"/>
    <col min="13" max="13" width="6.453125" style="3" customWidth="1"/>
    <col min="14" max="14" width="9.453125" style="3" customWidth="1"/>
    <col min="15" max="16" width="15.54296875" style="3" hidden="1" customWidth="1"/>
    <col min="17" max="17" width="9.453125" style="3" customWidth="1"/>
    <col min="18" max="16384" width="9.453125" style="3"/>
  </cols>
  <sheetData>
    <row r="1" spans="1:16" x14ac:dyDescent="0.35">
      <c r="O1" s="3" t="s">
        <v>276</v>
      </c>
      <c r="P1" s="3" t="s">
        <v>276</v>
      </c>
    </row>
    <row r="2" spans="1:16" x14ac:dyDescent="0.35">
      <c r="B2" s="23" t="s">
        <v>0</v>
      </c>
      <c r="C2" s="23"/>
      <c r="D2" s="23"/>
      <c r="O2" s="22" t="s">
        <v>61</v>
      </c>
      <c r="P2" s="22" t="s">
        <v>73</v>
      </c>
    </row>
    <row r="3" spans="1:16" x14ac:dyDescent="0.35">
      <c r="B3" s="5"/>
      <c r="C3" s="5"/>
      <c r="D3" s="5"/>
      <c r="O3" s="8"/>
      <c r="P3" s="8"/>
    </row>
    <row r="4" spans="1:16" s="8" customFormat="1" x14ac:dyDescent="0.35">
      <c r="A4" s="24"/>
      <c r="B4" s="335" t="str">
        <f>Info!B4</f>
        <v>FOREIGN PRODUCERS' QUESTIONNAIRE</v>
      </c>
      <c r="C4" s="336"/>
      <c r="D4" s="336"/>
      <c r="E4" s="336"/>
      <c r="F4" s="336"/>
      <c r="G4" s="336"/>
      <c r="H4" s="336"/>
      <c r="I4" s="336"/>
      <c r="J4" s="336"/>
      <c r="K4" s="336"/>
      <c r="L4" s="337"/>
      <c r="M4" s="10"/>
      <c r="N4" s="10"/>
      <c r="O4" s="9"/>
      <c r="P4" s="9"/>
    </row>
    <row r="5" spans="1:16" s="8" customFormat="1" x14ac:dyDescent="0.35">
      <c r="A5" s="24"/>
      <c r="B5" s="338" t="str">
        <f>Info!B5</f>
        <v>GC-2026-001</v>
      </c>
      <c r="C5" s="339"/>
      <c r="D5" s="339"/>
      <c r="E5" s="339"/>
      <c r="F5" s="339"/>
      <c r="G5" s="339"/>
      <c r="H5" s="339"/>
      <c r="I5" s="339"/>
      <c r="J5" s="339"/>
      <c r="K5" s="339"/>
      <c r="L5" s="340"/>
      <c r="M5" s="10"/>
      <c r="N5" s="10"/>
      <c r="O5" s="9"/>
      <c r="P5" s="9"/>
    </row>
    <row r="6" spans="1:16" s="9" customFormat="1" x14ac:dyDescent="0.35">
      <c r="A6" s="24"/>
      <c r="B6" s="341" t="str">
        <f>Info!B6</f>
        <v>WOOD GOODS - SOLID AND ENGINEERED WOOD CABINETS AND VANITIES</v>
      </c>
      <c r="C6" s="342"/>
      <c r="D6" s="342"/>
      <c r="E6" s="342"/>
      <c r="F6" s="342"/>
      <c r="G6" s="342"/>
      <c r="H6" s="342"/>
      <c r="I6" s="342"/>
      <c r="J6" s="342"/>
      <c r="K6" s="342"/>
      <c r="L6" s="343"/>
      <c r="O6" s="25"/>
      <c r="P6" s="25"/>
    </row>
    <row r="7" spans="1:16" s="9" customFormat="1" x14ac:dyDescent="0.35">
      <c r="A7" s="24"/>
      <c r="B7" s="26"/>
      <c r="C7" s="26"/>
      <c r="D7" s="26"/>
      <c r="E7" s="27"/>
      <c r="F7" s="27"/>
      <c r="G7" s="27"/>
      <c r="H7" s="27"/>
      <c r="I7" s="27"/>
      <c r="J7" s="27"/>
      <c r="K7" s="27"/>
      <c r="L7" s="27"/>
      <c r="O7" s="25"/>
      <c r="P7" s="25"/>
    </row>
    <row r="8" spans="1:16" x14ac:dyDescent="0.35">
      <c r="B8" s="398" t="str">
        <f>IF(Intro!$G$20="English",O8,P8)</f>
        <v>CONFIRMATION OF REPORTED DATA</v>
      </c>
      <c r="C8" s="399"/>
      <c r="D8" s="399"/>
      <c r="E8" s="399"/>
      <c r="F8" s="399"/>
      <c r="G8" s="399"/>
      <c r="H8" s="399"/>
      <c r="I8" s="399"/>
      <c r="J8" s="399"/>
      <c r="K8" s="399"/>
      <c r="L8" s="400"/>
      <c r="O8" s="3" t="s">
        <v>20</v>
      </c>
      <c r="P8" s="3" t="s">
        <v>35</v>
      </c>
    </row>
    <row r="9" spans="1:16" x14ac:dyDescent="0.35">
      <c r="B9" s="398" t="str">
        <f>IF(Intro!$G$20="English",O9,P9)</f>
        <v>GENERAL</v>
      </c>
      <c r="C9" s="399"/>
      <c r="D9" s="399"/>
      <c r="E9" s="399"/>
      <c r="F9" s="399"/>
      <c r="G9" s="399"/>
      <c r="H9" s="399"/>
      <c r="I9" s="399"/>
      <c r="J9" s="399"/>
      <c r="K9" s="399"/>
      <c r="L9" s="400"/>
      <c r="O9" s="95" t="s">
        <v>242</v>
      </c>
      <c r="P9" s="95" t="s">
        <v>243</v>
      </c>
    </row>
    <row r="10" spans="1:16" x14ac:dyDescent="0.35">
      <c r="B10" s="61"/>
      <c r="C10" s="45"/>
      <c r="D10" s="45"/>
      <c r="E10" s="45"/>
      <c r="F10" s="45"/>
      <c r="G10" s="45"/>
      <c r="H10" s="45"/>
      <c r="I10" s="45"/>
      <c r="J10" s="45"/>
      <c r="K10" s="45"/>
      <c r="L10" s="16"/>
    </row>
    <row r="11" spans="1:16" x14ac:dyDescent="0.35">
      <c r="B11" s="61"/>
      <c r="C11" s="45"/>
      <c r="D11" s="45"/>
      <c r="E11" s="45"/>
      <c r="F11" s="45"/>
      <c r="G11" s="45"/>
      <c r="H11" s="45"/>
      <c r="I11" s="45"/>
      <c r="J11" s="128" t="str">
        <f>IF(Intro!$G$20="English",O11,P11)</f>
        <v>Select Yes or No</v>
      </c>
      <c r="K11" s="45"/>
      <c r="L11" s="16"/>
      <c r="O11" s="3" t="s">
        <v>138</v>
      </c>
      <c r="P11" s="3" t="s">
        <v>262</v>
      </c>
    </row>
    <row r="12" spans="1:16" s="39" customFormat="1" x14ac:dyDescent="0.35">
      <c r="A12" s="62"/>
      <c r="B12" s="288" t="str">
        <f>IF(Intro!$G$20="English",O12,P12)</f>
        <v>Confirm that all data reported in this questionnaire pertain to the goods as defined in the "Intro" tab.</v>
      </c>
      <c r="C12" s="289"/>
      <c r="D12" s="289"/>
      <c r="E12" s="289"/>
      <c r="F12" s="289"/>
      <c r="G12" s="289"/>
      <c r="H12" s="289"/>
      <c r="I12" s="289"/>
      <c r="J12" s="117"/>
      <c r="K12" s="63"/>
      <c r="L12" s="64"/>
      <c r="O12" s="39" t="s">
        <v>268</v>
      </c>
      <c r="P12" s="39" t="s">
        <v>269</v>
      </c>
    </row>
    <row r="13" spans="1:16" s="39" customFormat="1" ht="15" customHeight="1" x14ac:dyDescent="0.35">
      <c r="A13" s="62"/>
      <c r="B13" s="409" t="str">
        <f>IF(Intro!$G$20="English",O13,P13)</f>
        <v>Confirm that all volumes reported in this questionnaire are in full units.</v>
      </c>
      <c r="C13" s="410"/>
      <c r="D13" s="410"/>
      <c r="E13" s="410"/>
      <c r="F13" s="410"/>
      <c r="G13" s="410"/>
      <c r="H13" s="410"/>
      <c r="I13" s="410"/>
      <c r="J13" s="106"/>
      <c r="K13" s="65"/>
      <c r="L13" s="66"/>
      <c r="O13" s="39" t="str">
        <f>"Confirm that all volumes reported in this questionnaire are in "&amp;(Variables!B23)&amp;"."</f>
        <v>Confirm that all volumes reported in this questionnaire are in full units.</v>
      </c>
      <c r="P13" s="39" t="str">
        <f>"Confirmez que tous les volumes déclarés dans ce questionnaire sont en "&amp;(Variables!C23)&amp;"."</f>
        <v>Confirmez que tous les volumes déclarés dans ce questionnaire sont en unités complètes.</v>
      </c>
    </row>
    <row r="14" spans="1:16" s="39" customFormat="1" x14ac:dyDescent="0.35">
      <c r="A14" s="62"/>
      <c r="B14" s="409" t="str">
        <f>IF(Intro!$G$20="English",O14,P14)</f>
        <v>Confirm that all values reported in this questionnaire are in Canadian dollars.</v>
      </c>
      <c r="C14" s="410"/>
      <c r="D14" s="410"/>
      <c r="E14" s="410" t="e">
        <f>IF(SUM(#REF!)&lt;&gt;0,"X","-")</f>
        <v>#REF!</v>
      </c>
      <c r="F14" s="410" t="e">
        <f>IF(SUM(#REF!)&lt;&gt;0,"X","-")</f>
        <v>#REF!</v>
      </c>
      <c r="G14" s="410" t="e">
        <f>IF(SUM(#REF!)&lt;&gt;0,"X","-")</f>
        <v>#REF!</v>
      </c>
      <c r="H14" s="410" t="e">
        <f>IF(SUM(#REF!)&lt;&gt;0,"X","-")</f>
        <v>#REF!</v>
      </c>
      <c r="I14" s="410" t="e">
        <f>IF(SUM(#REF!)&lt;&gt;0,"X","-")</f>
        <v>#REF!</v>
      </c>
      <c r="J14" s="106"/>
      <c r="K14" s="65"/>
      <c r="L14" s="66"/>
      <c r="O14" s="39" t="s">
        <v>161</v>
      </c>
      <c r="P14" s="39" t="s">
        <v>162</v>
      </c>
    </row>
    <row r="15" spans="1:16" s="39" customFormat="1" x14ac:dyDescent="0.35">
      <c r="A15" s="62"/>
      <c r="B15" s="409" t="str">
        <f>IF(Intro!$G$20="English",O15,P15)</f>
        <v>Confirm that all information is reported on a calendar-year basis.</v>
      </c>
      <c r="C15" s="410"/>
      <c r="D15" s="410"/>
      <c r="E15" s="410" t="e">
        <f>IF(SUM(#REF!)&lt;&gt;0,"X","-")</f>
        <v>#REF!</v>
      </c>
      <c r="F15" s="410" t="e">
        <f>IF(SUM(#REF!)&lt;&gt;0,"X","-")</f>
        <v>#REF!</v>
      </c>
      <c r="G15" s="410" t="e">
        <f>IF(SUM(#REF!)&lt;&gt;0,"X","-")</f>
        <v>#REF!</v>
      </c>
      <c r="H15" s="410" t="e">
        <f>IF(SUM(#REF!)&lt;&gt;0,"X","-")</f>
        <v>#REF!</v>
      </c>
      <c r="I15" s="410" t="e">
        <f>IF(SUM(#REF!)&lt;&gt;0,"X","-")</f>
        <v>#REF!</v>
      </c>
      <c r="J15" s="106"/>
      <c r="K15" s="63"/>
      <c r="L15" s="64"/>
      <c r="O15" s="39" t="s">
        <v>58</v>
      </c>
      <c r="P15" s="39" t="s">
        <v>59</v>
      </c>
    </row>
    <row r="16" spans="1:16" x14ac:dyDescent="0.35">
      <c r="B16" s="61"/>
      <c r="C16" s="45"/>
      <c r="D16" s="45"/>
      <c r="E16" s="45"/>
      <c r="F16" s="45"/>
      <c r="G16" s="45"/>
      <c r="H16" s="45"/>
      <c r="I16" s="45"/>
      <c r="J16" s="45"/>
      <c r="K16" s="45"/>
      <c r="L16" s="16"/>
    </row>
    <row r="17" spans="1:16" x14ac:dyDescent="0.35">
      <c r="B17" s="292" t="str">
        <f>IF(Intro!$G$20="English",O17,P17)</f>
        <v>If no, explain.</v>
      </c>
      <c r="C17" s="283"/>
      <c r="D17" s="283"/>
      <c r="E17" s="283"/>
      <c r="F17" s="283"/>
      <c r="G17" s="283"/>
      <c r="H17" s="283"/>
      <c r="I17" s="283"/>
      <c r="J17" s="283"/>
      <c r="K17" s="283"/>
      <c r="L17" s="294"/>
      <c r="O17" s="110" t="s">
        <v>255</v>
      </c>
      <c r="P17" s="9" t="s">
        <v>256</v>
      </c>
    </row>
    <row r="18" spans="1:16" s="39" customFormat="1" x14ac:dyDescent="0.35">
      <c r="A18" s="62"/>
      <c r="B18" s="72"/>
      <c r="C18" s="111"/>
      <c r="D18" s="111"/>
      <c r="E18" s="111"/>
      <c r="F18" s="111"/>
      <c r="G18" s="111"/>
      <c r="H18" s="111"/>
      <c r="I18" s="111"/>
      <c r="J18" s="111"/>
      <c r="K18" s="111"/>
      <c r="L18" s="64"/>
      <c r="O18" s="9"/>
      <c r="P18" s="9"/>
    </row>
    <row r="19" spans="1:16" s="22" customFormat="1" x14ac:dyDescent="0.35">
      <c r="A19" s="21"/>
      <c r="B19" s="369"/>
      <c r="C19" s="494"/>
      <c r="D19" s="494"/>
      <c r="E19" s="494"/>
      <c r="F19" s="494"/>
      <c r="G19" s="494"/>
      <c r="H19" s="494"/>
      <c r="I19" s="494"/>
      <c r="J19" s="494"/>
      <c r="K19" s="494"/>
      <c r="L19" s="371"/>
      <c r="M19" s="39"/>
      <c r="O19" s="10"/>
      <c r="P19" s="10"/>
    </row>
    <row r="20" spans="1:16" s="22" customFormat="1" x14ac:dyDescent="0.35">
      <c r="A20" s="21"/>
      <c r="B20" s="369"/>
      <c r="C20" s="494"/>
      <c r="D20" s="494"/>
      <c r="E20" s="494"/>
      <c r="F20" s="494"/>
      <c r="G20" s="494"/>
      <c r="H20" s="494"/>
      <c r="I20" s="494"/>
      <c r="J20" s="494"/>
      <c r="K20" s="494"/>
      <c r="L20" s="371"/>
      <c r="M20" s="39"/>
      <c r="O20" s="10"/>
      <c r="P20" s="10"/>
    </row>
    <row r="21" spans="1:16" s="22" customFormat="1" x14ac:dyDescent="0.35">
      <c r="A21" s="21"/>
      <c r="B21" s="369"/>
      <c r="C21" s="494"/>
      <c r="D21" s="494"/>
      <c r="E21" s="494"/>
      <c r="F21" s="494"/>
      <c r="G21" s="494"/>
      <c r="H21" s="494"/>
      <c r="I21" s="494"/>
      <c r="J21" s="494"/>
      <c r="K21" s="494"/>
      <c r="L21" s="371"/>
      <c r="M21" s="39"/>
      <c r="O21" s="10"/>
      <c r="P21" s="10"/>
    </row>
    <row r="22" spans="1:16" s="22" customFormat="1" x14ac:dyDescent="0.35">
      <c r="A22" s="21"/>
      <c r="B22" s="369"/>
      <c r="C22" s="494"/>
      <c r="D22" s="494"/>
      <c r="E22" s="494"/>
      <c r="F22" s="494"/>
      <c r="G22" s="494"/>
      <c r="H22" s="494"/>
      <c r="I22" s="494"/>
      <c r="J22" s="494"/>
      <c r="K22" s="494"/>
      <c r="L22" s="371"/>
      <c r="M22" s="39"/>
      <c r="O22" s="10"/>
      <c r="P22" s="10"/>
    </row>
    <row r="23" spans="1:16" s="22" customFormat="1" x14ac:dyDescent="0.35">
      <c r="A23" s="21"/>
      <c r="B23" s="369"/>
      <c r="C23" s="494"/>
      <c r="D23" s="494"/>
      <c r="E23" s="494"/>
      <c r="F23" s="494"/>
      <c r="G23" s="494"/>
      <c r="H23" s="494"/>
      <c r="I23" s="494"/>
      <c r="J23" s="494"/>
      <c r="K23" s="494"/>
      <c r="L23" s="371"/>
      <c r="M23" s="39"/>
      <c r="O23" s="10"/>
      <c r="P23" s="10"/>
    </row>
    <row r="24" spans="1:16" s="22" customFormat="1" x14ac:dyDescent="0.35">
      <c r="A24" s="21"/>
      <c r="B24" s="369"/>
      <c r="C24" s="494"/>
      <c r="D24" s="494"/>
      <c r="E24" s="494"/>
      <c r="F24" s="494"/>
      <c r="G24" s="494"/>
      <c r="H24" s="494"/>
      <c r="I24" s="494"/>
      <c r="J24" s="494"/>
      <c r="K24" s="494"/>
      <c r="L24" s="371"/>
      <c r="M24" s="39"/>
      <c r="O24" s="10"/>
      <c r="P24" s="10"/>
    </row>
    <row r="25" spans="1:16" s="22" customFormat="1" x14ac:dyDescent="0.35">
      <c r="A25" s="21"/>
      <c r="B25" s="369"/>
      <c r="C25" s="494"/>
      <c r="D25" s="494"/>
      <c r="E25" s="494"/>
      <c r="F25" s="494"/>
      <c r="G25" s="494"/>
      <c r="H25" s="494"/>
      <c r="I25" s="494"/>
      <c r="J25" s="494"/>
      <c r="K25" s="494"/>
      <c r="L25" s="371"/>
      <c r="M25" s="39"/>
      <c r="O25" s="10"/>
      <c r="P25" s="10"/>
    </row>
    <row r="26" spans="1:16" s="22" customFormat="1" x14ac:dyDescent="0.35">
      <c r="A26" s="21"/>
      <c r="B26" s="369"/>
      <c r="C26" s="494"/>
      <c r="D26" s="494"/>
      <c r="E26" s="494"/>
      <c r="F26" s="494"/>
      <c r="G26" s="494"/>
      <c r="H26" s="494"/>
      <c r="I26" s="494"/>
      <c r="J26" s="494"/>
      <c r="K26" s="494"/>
      <c r="L26" s="371"/>
      <c r="M26" s="39"/>
      <c r="O26" s="10"/>
      <c r="P26" s="10"/>
    </row>
    <row r="27" spans="1:16" x14ac:dyDescent="0.35">
      <c r="B27" s="61"/>
      <c r="L27" s="16"/>
    </row>
    <row r="28" spans="1:16" x14ac:dyDescent="0.35">
      <c r="B28" s="398" t="str">
        <f>IF(Intro!$G$20="English",O28,P28)</f>
        <v>PRODUCTION AND SALES</v>
      </c>
      <c r="C28" s="399"/>
      <c r="D28" s="399"/>
      <c r="E28" s="399"/>
      <c r="F28" s="399"/>
      <c r="G28" s="399"/>
      <c r="H28" s="399"/>
      <c r="I28" s="399"/>
      <c r="J28" s="399"/>
      <c r="K28" s="399"/>
      <c r="L28" s="400"/>
      <c r="O28" s="95" t="s">
        <v>244</v>
      </c>
      <c r="P28" s="95" t="s">
        <v>245</v>
      </c>
    </row>
    <row r="29" spans="1:16" x14ac:dyDescent="0.35">
      <c r="B29" s="61"/>
      <c r="C29" s="45"/>
      <c r="D29" s="45"/>
      <c r="E29" s="45"/>
      <c r="F29" s="45"/>
      <c r="G29" s="45"/>
      <c r="H29" s="45"/>
      <c r="I29" s="45"/>
      <c r="J29" s="45"/>
      <c r="K29" s="45"/>
      <c r="L29" s="16"/>
    </row>
    <row r="30" spans="1:16" ht="14.25" customHeight="1" x14ac:dyDescent="0.35">
      <c r="B30" s="292" t="str">
        <f>IF(Intro!$G$20="English",O30,P30)</f>
        <v>Note: Public/non-confidential information in this table is automatically generated from the information provided in the "Pro 1" and "Pro 2" tabs. Any changes to this public summary must therefore be made in the "Pro 1" and "Pro 2" tabs.</v>
      </c>
      <c r="C30" s="293"/>
      <c r="D30" s="293"/>
      <c r="E30" s="293"/>
      <c r="F30" s="293"/>
      <c r="G30" s="293"/>
      <c r="H30" s="293"/>
      <c r="I30" s="293"/>
      <c r="J30" s="293"/>
      <c r="K30" s="293"/>
      <c r="L30" s="294"/>
      <c r="O30" s="3" t="s">
        <v>67</v>
      </c>
      <c r="P30" s="3" t="s">
        <v>68</v>
      </c>
    </row>
    <row r="31" spans="1:16" x14ac:dyDescent="0.35">
      <c r="B31" s="292"/>
      <c r="C31" s="293"/>
      <c r="D31" s="293"/>
      <c r="E31" s="293"/>
      <c r="F31" s="293"/>
      <c r="G31" s="293"/>
      <c r="H31" s="293"/>
      <c r="I31" s="293"/>
      <c r="J31" s="293"/>
      <c r="K31" s="293"/>
      <c r="L31" s="294"/>
    </row>
    <row r="32" spans="1:16" x14ac:dyDescent="0.35">
      <c r="B32" s="61"/>
      <c r="C32" s="45"/>
      <c r="D32" s="45"/>
      <c r="E32" s="45"/>
      <c r="F32" s="45"/>
      <c r="G32" s="45"/>
      <c r="H32" s="45"/>
      <c r="I32" s="45"/>
      <c r="J32" s="45"/>
      <c r="K32" s="45"/>
      <c r="L32" s="16"/>
    </row>
    <row r="33" spans="1:16" x14ac:dyDescent="0.35">
      <c r="B33" s="282" t="str">
        <f>'Pro 1'!B23</f>
        <v>full units</v>
      </c>
      <c r="C33" s="29"/>
      <c r="D33" s="29"/>
      <c r="E33" s="414">
        <f>Variables!B6</f>
        <v>2023</v>
      </c>
      <c r="F33" s="414">
        <f>E33+1</f>
        <v>2024</v>
      </c>
      <c r="G33" s="414">
        <f>F33+1</f>
        <v>2025</v>
      </c>
      <c r="H33" s="45"/>
      <c r="I33" s="45"/>
      <c r="J33" s="65"/>
      <c r="K33" s="65"/>
      <c r="L33" s="66"/>
      <c r="O33" s="32"/>
    </row>
    <row r="34" spans="1:16" x14ac:dyDescent="0.35">
      <c r="B34" s="97"/>
      <c r="C34" s="29"/>
      <c r="D34" s="29"/>
      <c r="E34" s="414"/>
      <c r="F34" s="414"/>
      <c r="G34" s="414"/>
      <c r="H34" s="45"/>
      <c r="I34" s="45"/>
      <c r="J34" s="65"/>
      <c r="K34" s="65"/>
      <c r="L34" s="66"/>
      <c r="O34" s="32"/>
    </row>
    <row r="35" spans="1:16" s="39" customFormat="1" x14ac:dyDescent="0.35">
      <c r="A35" s="62"/>
      <c r="B35" s="409" t="str">
        <f>'Pro 1'!B25</f>
        <v xml:space="preserve">Production </v>
      </c>
      <c r="C35" s="410"/>
      <c r="D35" s="410"/>
      <c r="E35" s="107" t="str">
        <f>IF('Pro 1'!G25&lt;&gt;0,"X","-")</f>
        <v>-</v>
      </c>
      <c r="F35" s="108" t="str">
        <f>IF('Pro 1'!H25&lt;&gt;0,"X","-")</f>
        <v>-</v>
      </c>
      <c r="G35" s="108" t="str">
        <f>IF('Pro 1'!I25&lt;&gt;0,"X","-")</f>
        <v>-</v>
      </c>
      <c r="H35" s="45"/>
      <c r="I35" s="45"/>
      <c r="J35" s="65"/>
      <c r="K35" s="65"/>
      <c r="L35" s="66"/>
    </row>
    <row r="36" spans="1:16" s="39" customFormat="1" ht="14.5" customHeight="1" x14ac:dyDescent="0.35">
      <c r="A36" s="62"/>
      <c r="B36" s="409" t="str">
        <f>'Pro 2'!B44</f>
        <v>Sales in country of production</v>
      </c>
      <c r="C36" s="410"/>
      <c r="D36" s="410"/>
      <c r="E36" s="107" t="str">
        <f>IF(SUM('Pro 2'!G44:G45)&lt;&gt;0,"X","-")</f>
        <v>-</v>
      </c>
      <c r="F36" s="108" t="str">
        <f>IF(SUM('Pro 2'!H44:H45)&lt;&gt;0,"X","-")</f>
        <v>-</v>
      </c>
      <c r="G36" s="108" t="str">
        <f>IF(SUM('Pro 2'!I44:I45)&lt;&gt;0,"X","-")</f>
        <v>-</v>
      </c>
      <c r="H36" s="45"/>
      <c r="I36" s="45"/>
      <c r="J36" s="65"/>
      <c r="K36" s="65"/>
      <c r="L36" s="66"/>
    </row>
    <row r="37" spans="1:16" s="39" customFormat="1" ht="14.5" customHeight="1" x14ac:dyDescent="0.35">
      <c r="A37" s="62"/>
      <c r="B37" s="409" t="str">
        <f>'Pro 2'!B47</f>
        <v>Export sales to Canada</v>
      </c>
      <c r="C37" s="410"/>
      <c r="D37" s="410"/>
      <c r="E37" s="107" t="str">
        <f>IF(SUM('Pro 2'!G47:G48)&lt;&gt;0,"X","-")</f>
        <v>-</v>
      </c>
      <c r="F37" s="108" t="str">
        <f>IF(SUM('Pro 2'!H47:H48)&lt;&gt;0,"X","-")</f>
        <v>-</v>
      </c>
      <c r="G37" s="108" t="str">
        <f>IF(SUM('Pro 2'!I47:I48)&lt;&gt;0,"X","-")</f>
        <v>-</v>
      </c>
      <c r="H37" s="45"/>
      <c r="I37" s="45"/>
      <c r="J37" s="65"/>
      <c r="K37" s="65"/>
      <c r="L37" s="66"/>
    </row>
    <row r="38" spans="1:16" s="39" customFormat="1" ht="14.5" customHeight="1" x14ac:dyDescent="0.35">
      <c r="A38" s="62"/>
      <c r="B38" s="409" t="str">
        <f>'Pro 2'!B50</f>
        <v>Export sales to the United States of America</v>
      </c>
      <c r="C38" s="410"/>
      <c r="D38" s="410"/>
      <c r="E38" s="108" t="str">
        <f>IF(SUM('Pro 2'!G50:G51)&lt;&gt;0,"X","-")</f>
        <v>-</v>
      </c>
      <c r="F38" s="108" t="str">
        <f>IF(SUM('Pro 2'!H50:H51)&lt;&gt;0,"X","-")</f>
        <v>-</v>
      </c>
      <c r="G38" s="108" t="str">
        <f>IF(SUM('Pro 2'!I50:I51)&lt;&gt;0,"X","-")</f>
        <v>-</v>
      </c>
      <c r="H38" s="45"/>
      <c r="I38" s="45"/>
      <c r="J38" s="65"/>
      <c r="K38" s="65"/>
      <c r="L38" s="66"/>
    </row>
    <row r="39" spans="1:16" s="39" customFormat="1" ht="14.5" customHeight="1" x14ac:dyDescent="0.35">
      <c r="A39" s="62"/>
      <c r="B39" s="288" t="str">
        <f>'Pro 2'!B53</f>
        <v>Export sales to European Union</v>
      </c>
      <c r="C39" s="289"/>
      <c r="D39" s="289"/>
      <c r="E39" s="118" t="str">
        <f>IF(SUM('Pro 2'!G53:G54)&lt;&gt;0,"X","-")</f>
        <v>-</v>
      </c>
      <c r="F39" s="118" t="str">
        <f>IF(SUM('Pro 2'!H53:H54)&lt;&gt;0,"X","-")</f>
        <v>-</v>
      </c>
      <c r="G39" s="118" t="str">
        <f>IF(SUM('Pro 2'!I53:I54)&lt;&gt;0,"X","-")</f>
        <v>-</v>
      </c>
      <c r="H39" s="45"/>
      <c r="I39" s="45"/>
      <c r="J39" s="65"/>
      <c r="K39" s="65"/>
      <c r="L39" s="66"/>
    </row>
    <row r="40" spans="1:16" s="39" customFormat="1" ht="14.5" customHeight="1" x14ac:dyDescent="0.35">
      <c r="A40" s="62"/>
      <c r="B40" s="288" t="str">
        <f>'Pro 2'!B56</f>
        <v>Export sales to all other countries</v>
      </c>
      <c r="C40" s="289"/>
      <c r="D40" s="289"/>
      <c r="E40" s="118" t="str">
        <f>IF(SUM('Pro 2'!G56:G57)&lt;&gt;0,"X","-")</f>
        <v>-</v>
      </c>
      <c r="F40" s="118" t="str">
        <f>IF(SUM('Pro 2'!H56:H57)&lt;&gt;0,"X","-")</f>
        <v>-</v>
      </c>
      <c r="G40" s="118" t="str">
        <f>IF(SUM('Pro 2'!I56:I57)&lt;&gt;0,"X","-")</f>
        <v>-</v>
      </c>
      <c r="H40" s="45"/>
      <c r="I40" s="45"/>
      <c r="J40" s="65"/>
      <c r="K40" s="65"/>
      <c r="L40" s="66"/>
    </row>
    <row r="41" spans="1:16" s="39" customFormat="1" ht="14.5" customHeight="1" x14ac:dyDescent="0.35">
      <c r="A41" s="62"/>
      <c r="B41" s="288" t="str">
        <f>IF(Intro!$G$20="English",O41,P41)</f>
        <v>Export markets</v>
      </c>
      <c r="C41" s="289"/>
      <c r="D41" s="289"/>
      <c r="E41" s="488" t="str">
        <f>IF('Pro 2'!D61="","-",'Pro 2'!D61)</f>
        <v>-</v>
      </c>
      <c r="F41" s="489"/>
      <c r="G41" s="489"/>
      <c r="H41" s="489"/>
      <c r="I41" s="490"/>
      <c r="J41" s="65"/>
      <c r="K41" s="65"/>
      <c r="L41" s="66"/>
      <c r="O41" s="39" t="s">
        <v>289</v>
      </c>
      <c r="P41" s="39" t="s">
        <v>290</v>
      </c>
    </row>
    <row r="42" spans="1:16" s="39" customFormat="1" ht="14.5" customHeight="1" x14ac:dyDescent="0.35">
      <c r="A42" s="62"/>
      <c r="B42" s="288"/>
      <c r="C42" s="289"/>
      <c r="D42" s="289"/>
      <c r="E42" s="491"/>
      <c r="F42" s="492"/>
      <c r="G42" s="492"/>
      <c r="H42" s="492"/>
      <c r="I42" s="493"/>
      <c r="J42" s="65"/>
      <c r="K42" s="65"/>
      <c r="L42" s="66"/>
    </row>
    <row r="43" spans="1:16" x14ac:dyDescent="0.35">
      <c r="B43" s="61"/>
      <c r="C43" s="45"/>
      <c r="D43" s="45"/>
      <c r="E43" s="45"/>
      <c r="F43" s="45"/>
      <c r="G43" s="45"/>
      <c r="H43" s="45"/>
      <c r="I43" s="45"/>
      <c r="J43" s="45"/>
      <c r="K43" s="45"/>
      <c r="L43" s="16"/>
    </row>
    <row r="44" spans="1:16" x14ac:dyDescent="0.35">
      <c r="B44" s="257" t="str">
        <f>'Pro 1'!B33</f>
        <v>subassemblies</v>
      </c>
      <c r="C44" s="29"/>
      <c r="D44" s="29"/>
      <c r="E44" s="414">
        <f>Variables!B6</f>
        <v>2023</v>
      </c>
      <c r="F44" s="414">
        <f>E44+1</f>
        <v>2024</v>
      </c>
      <c r="G44" s="414">
        <f>F44+1</f>
        <v>2025</v>
      </c>
      <c r="H44" s="45"/>
      <c r="I44" s="45"/>
      <c r="J44" s="65"/>
      <c r="K44" s="65"/>
      <c r="L44" s="66"/>
      <c r="O44" s="32"/>
    </row>
    <row r="45" spans="1:16" x14ac:dyDescent="0.35">
      <c r="B45" s="252"/>
      <c r="C45" s="29"/>
      <c r="D45" s="29"/>
      <c r="E45" s="414"/>
      <c r="F45" s="414"/>
      <c r="G45" s="414"/>
      <c r="H45" s="45"/>
      <c r="I45" s="45"/>
      <c r="J45" s="65"/>
      <c r="K45" s="65"/>
      <c r="L45" s="66"/>
      <c r="O45" s="32"/>
    </row>
    <row r="46" spans="1:16" s="39" customFormat="1" x14ac:dyDescent="0.35">
      <c r="A46" s="62"/>
      <c r="B46" s="409" t="str">
        <f t="shared" ref="B46:B52" si="0">B35</f>
        <v xml:space="preserve">Production </v>
      </c>
      <c r="C46" s="410"/>
      <c r="D46" s="410"/>
      <c r="E46" s="108" t="str">
        <f>IF('Pro 1'!G35&lt;&gt;0,"X","-")</f>
        <v>-</v>
      </c>
      <c r="F46" s="108" t="str">
        <f>IF('Pro 1'!H35&lt;&gt;0,"X","-")</f>
        <v>-</v>
      </c>
      <c r="G46" s="108" t="str">
        <f>IF('Pro 1'!I35&lt;&gt;0,"X","-")</f>
        <v>-</v>
      </c>
      <c r="H46" s="45"/>
      <c r="I46" s="45"/>
      <c r="J46" s="65"/>
      <c r="K46" s="65"/>
      <c r="L46" s="66"/>
    </row>
    <row r="47" spans="1:16" s="39" customFormat="1" ht="14.5" customHeight="1" x14ac:dyDescent="0.35">
      <c r="A47" s="62"/>
      <c r="B47" s="409" t="str">
        <f t="shared" si="0"/>
        <v>Sales in country of production</v>
      </c>
      <c r="C47" s="410"/>
      <c r="D47" s="410"/>
      <c r="E47" s="108" t="str">
        <f>IF(SUM('Pro 2'!G68:G69)&lt;&gt;0,"X","-")</f>
        <v>-</v>
      </c>
      <c r="F47" s="108" t="str">
        <f>IF(SUM('Pro 2'!H68:H69)&lt;&gt;0,"X","-")</f>
        <v>-</v>
      </c>
      <c r="G47" s="108" t="str">
        <f>IF(SUM('Pro 2'!I68:I69)&lt;&gt;0,"X","-")</f>
        <v>-</v>
      </c>
      <c r="H47" s="45"/>
      <c r="I47" s="45"/>
      <c r="J47" s="65"/>
      <c r="K47" s="65"/>
      <c r="L47" s="66"/>
    </row>
    <row r="48" spans="1:16" s="39" customFormat="1" ht="14.5" customHeight="1" x14ac:dyDescent="0.35">
      <c r="A48" s="62"/>
      <c r="B48" s="409" t="str">
        <f t="shared" si="0"/>
        <v>Export sales to Canada</v>
      </c>
      <c r="C48" s="410"/>
      <c r="D48" s="410"/>
      <c r="E48" s="108" t="str">
        <f>IF(SUM('Pro 2'!G71:G72)&lt;&gt;0,"X","-")</f>
        <v>-</v>
      </c>
      <c r="F48" s="108" t="str">
        <f>IF(SUM('Pro 2'!H71:H72)&lt;&gt;0,"X","-")</f>
        <v>-</v>
      </c>
      <c r="G48" s="108" t="str">
        <f>IF(SUM('Pro 2'!I71:I72)&lt;&gt;0,"X","-")</f>
        <v>-</v>
      </c>
      <c r="H48" s="45"/>
      <c r="I48" s="45"/>
      <c r="J48" s="65"/>
      <c r="K48" s="65"/>
      <c r="L48" s="66"/>
    </row>
    <row r="49" spans="1:16" s="39" customFormat="1" ht="14.5" customHeight="1" x14ac:dyDescent="0.35">
      <c r="A49" s="62"/>
      <c r="B49" s="409" t="str">
        <f t="shared" si="0"/>
        <v>Export sales to the United States of America</v>
      </c>
      <c r="C49" s="410"/>
      <c r="D49" s="410"/>
      <c r="E49" s="108" t="str">
        <f>IF(SUM('Pro 2'!G74:G75)&lt;&gt;0,"X","-")</f>
        <v>-</v>
      </c>
      <c r="F49" s="108" t="str">
        <f>IF(SUM('Pro 2'!H74:H75)&lt;&gt;0,"X","-")</f>
        <v>-</v>
      </c>
      <c r="G49" s="108" t="str">
        <f>IF(SUM('Pro 2'!I74:I75)&lt;&gt;0,"X","-")</f>
        <v>-</v>
      </c>
      <c r="H49" s="45"/>
      <c r="I49" s="45"/>
      <c r="J49" s="65"/>
      <c r="K49" s="65"/>
      <c r="L49" s="66"/>
    </row>
    <row r="50" spans="1:16" s="39" customFormat="1" ht="14.5" customHeight="1" x14ac:dyDescent="0.35">
      <c r="A50" s="62"/>
      <c r="B50" s="288" t="str">
        <f t="shared" si="0"/>
        <v>Export sales to European Union</v>
      </c>
      <c r="C50" s="289"/>
      <c r="D50" s="289"/>
      <c r="E50" s="108" t="str">
        <f>IF(SUM('Pro 2'!G77:G78)&lt;&gt;0,"X","-")</f>
        <v>-</v>
      </c>
      <c r="F50" s="108" t="str">
        <f>IF(SUM('Pro 2'!H77:H78)&lt;&gt;0,"X","-")</f>
        <v>-</v>
      </c>
      <c r="G50" s="108" t="str">
        <f>IF(SUM('Pro 2'!I77:I78)&lt;&gt;0,"X","-")</f>
        <v>-</v>
      </c>
      <c r="H50" s="45"/>
      <c r="I50" s="45"/>
      <c r="J50" s="65"/>
      <c r="K50" s="65"/>
      <c r="L50" s="66"/>
    </row>
    <row r="51" spans="1:16" s="39" customFormat="1" ht="14.5" customHeight="1" x14ac:dyDescent="0.35">
      <c r="A51" s="62"/>
      <c r="B51" s="288" t="str">
        <f t="shared" si="0"/>
        <v>Export sales to all other countries</v>
      </c>
      <c r="C51" s="289"/>
      <c r="D51" s="289"/>
      <c r="E51" s="108" t="str">
        <f>IF(SUM('Pro 2'!G80:G81)&lt;&gt;0,"X","-")</f>
        <v>-</v>
      </c>
      <c r="F51" s="108" t="str">
        <f>IF(SUM('Pro 2'!H80:H81)&lt;&gt;0,"X","-")</f>
        <v>-</v>
      </c>
      <c r="G51" s="108" t="str">
        <f>IF(SUM('Pro 2'!I80:I81)&lt;&gt;0,"X","-")</f>
        <v>-</v>
      </c>
      <c r="H51" s="45"/>
      <c r="I51" s="45"/>
      <c r="J51" s="65"/>
      <c r="K51" s="65"/>
      <c r="L51" s="66"/>
    </row>
    <row r="52" spans="1:16" s="39" customFormat="1" ht="14.5" customHeight="1" x14ac:dyDescent="0.35">
      <c r="A52" s="62"/>
      <c r="B52" s="288" t="str">
        <f t="shared" si="0"/>
        <v>Export markets</v>
      </c>
      <c r="C52" s="289"/>
      <c r="D52" s="289"/>
      <c r="E52" s="488" t="str">
        <f>IF('Pro 2'!D85="","-",'Pro 2'!D85)</f>
        <v>-</v>
      </c>
      <c r="F52" s="489"/>
      <c r="G52" s="489"/>
      <c r="H52" s="489"/>
      <c r="I52" s="490"/>
      <c r="J52" s="65"/>
      <c r="K52" s="65"/>
      <c r="L52" s="66"/>
      <c r="O52" s="39" t="s">
        <v>289</v>
      </c>
      <c r="P52" s="39" t="s">
        <v>290</v>
      </c>
    </row>
    <row r="53" spans="1:16" s="39" customFormat="1" ht="14.5" customHeight="1" x14ac:dyDescent="0.35">
      <c r="A53" s="62"/>
      <c r="B53" s="288"/>
      <c r="C53" s="289"/>
      <c r="D53" s="289"/>
      <c r="E53" s="491"/>
      <c r="F53" s="492"/>
      <c r="G53" s="492"/>
      <c r="H53" s="492"/>
      <c r="I53" s="493"/>
      <c r="J53" s="65"/>
      <c r="K53" s="65"/>
      <c r="L53" s="66"/>
    </row>
    <row r="54" spans="1:16" x14ac:dyDescent="0.35">
      <c r="B54" s="67"/>
      <c r="C54" s="68"/>
      <c r="D54" s="68"/>
      <c r="E54" s="68"/>
      <c r="F54" s="68"/>
      <c r="G54" s="68"/>
      <c r="H54" s="68"/>
      <c r="I54" s="68"/>
      <c r="J54" s="68"/>
      <c r="K54" s="68"/>
      <c r="L54" s="69"/>
    </row>
  </sheetData>
  <sheetProtection algorithmName="SHA-512" hashValue="URJSbzh+pU1saMiKJz45zl+DIrSaPdaPRqX9cJ69YW/8uC/FtEe4b3f3j0Wb2TNe/xtNVwkbNVwaJFTjPFGm5Q==" saltValue="AwYrNYCc3RPjdlZ++qXZgw==" spinCount="100000" sheet="1" objects="1" scenarios="1" selectLockedCells="1"/>
  <mergeCells count="35">
    <mergeCell ref="B4:L4"/>
    <mergeCell ref="B5:L5"/>
    <mergeCell ref="B6:L6"/>
    <mergeCell ref="B35:D35"/>
    <mergeCell ref="B28:L28"/>
    <mergeCell ref="B13:I13"/>
    <mergeCell ref="B14:I14"/>
    <mergeCell ref="B15:I15"/>
    <mergeCell ref="B8:L8"/>
    <mergeCell ref="B9:L9"/>
    <mergeCell ref="B30:L31"/>
    <mergeCell ref="B12:I12"/>
    <mergeCell ref="E33:E34"/>
    <mergeCell ref="F33:F34"/>
    <mergeCell ref="B17:L17"/>
    <mergeCell ref="B19:L26"/>
    <mergeCell ref="G33:G34"/>
    <mergeCell ref="B39:D39"/>
    <mergeCell ref="B41:D42"/>
    <mergeCell ref="E41:I42"/>
    <mergeCell ref="B36:D36"/>
    <mergeCell ref="B37:D37"/>
    <mergeCell ref="B38:D38"/>
    <mergeCell ref="B40:D40"/>
    <mergeCell ref="E44:E45"/>
    <mergeCell ref="F44:F45"/>
    <mergeCell ref="G44:G45"/>
    <mergeCell ref="B46:D46"/>
    <mergeCell ref="B47:D47"/>
    <mergeCell ref="E52:I53"/>
    <mergeCell ref="B48:D48"/>
    <mergeCell ref="B49:D49"/>
    <mergeCell ref="B50:D50"/>
    <mergeCell ref="B51:D51"/>
    <mergeCell ref="B52:D53"/>
  </mergeCells>
  <dataValidations disablePrompts="1"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CA26D1B0-2633-4A00-9E35-5BD98D65B30D}">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E61A41A-F8F1-4036-8525-35A56D4FED5D}">
          <x14:formula1>
            <xm:f>Variables!$D$29:$D$30</xm:f>
          </x14:formula1>
          <xm:sqref>J12:J15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Variables</vt:lpstr>
      <vt:lpstr>Intro</vt:lpstr>
      <vt:lpstr>Info</vt:lpstr>
      <vt:lpstr>Public</vt:lpstr>
      <vt:lpstr>AddPub</vt:lpstr>
      <vt:lpstr>Pro 1</vt:lpstr>
      <vt:lpstr>Pro 2</vt:lpstr>
      <vt:lpstr>AddPro</vt:lpstr>
      <vt:lpstr>Confirm</vt:lpstr>
      <vt:lpstr>DBFirm</vt:lpstr>
      <vt:lpstr>DB</vt:lpstr>
      <vt:lpstr>DataTab</vt:lpstr>
      <vt:lpstr>AddPro!Print_Area</vt:lpstr>
      <vt:lpstr>AddPub!Print_Area</vt:lpstr>
      <vt:lpstr>Confirm!Print_Area</vt:lpstr>
      <vt:lpstr>Info!Print_Area</vt:lpstr>
      <vt:lpstr>Intro!Print_Area</vt:lpstr>
      <vt:lpstr>'Pro 1'!Print_Area</vt:lpstr>
      <vt:lpstr>'Pro 2'!Print_Area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Howell, Mark</cp:lastModifiedBy>
  <cp:lastPrinted>2026-05-06T12:21:09Z</cp:lastPrinted>
  <dcterms:created xsi:type="dcterms:W3CDTF">2023-04-14T19:41:00Z</dcterms:created>
  <dcterms:modified xsi:type="dcterms:W3CDTF">2026-05-15T14:09:26Z</dcterms:modified>
</cp:coreProperties>
</file>