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97EBEA22-905A-4C84-AE26-71BD95C8766F}" xr6:coauthVersionLast="47" xr6:coauthVersionMax="47" xr10:uidLastSave="{00000000-0000-0000-0000-000000000000}"/>
  <workbookProtection workbookAlgorithmName="SHA-512" workbookHashValue="y3nEfcramhrW65m+tYQ78Rfc167EKxgNnEq4H8ixGMv0wreQsQYyznAVfQS5nsCCxRx7P02RQBIrIW0gRDM6SQ==" workbookSaltValue="YJ3MJ/lUtLAPwASHWXl7hA=="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Confirm!$B$1:$L$54</definedName>
    <definedName name="_xlnm.Print_Area" localSheetId="2">Info!$B$1:$L$36</definedName>
    <definedName name="_xlnm.Print_Area" localSheetId="1">Intro!$B$1:$L$132</definedName>
    <definedName name="_xlnm.Print_Area" localSheetId="5">'Pro 1'!$B$1:$L$118</definedName>
    <definedName name="_xlnm.Print_Area" localSheetId="6">'Pro 2'!$B$1:$L$241</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6" l="1"/>
  <c r="G99" i="39"/>
  <c r="G98" i="39"/>
  <c r="G91" i="39"/>
  <c r="G90" i="39"/>
  <c r="I78" i="39"/>
  <c r="H78" i="39"/>
  <c r="G78" i="39"/>
  <c r="I75" i="39"/>
  <c r="H75" i="39"/>
  <c r="G75" i="39"/>
  <c r="I72" i="39"/>
  <c r="H72" i="39"/>
  <c r="G72" i="39"/>
  <c r="I69" i="39"/>
  <c r="H69" i="39"/>
  <c r="G69" i="39"/>
  <c r="I66" i="39"/>
  <c r="H66" i="39"/>
  <c r="G66" i="39"/>
  <c r="I63" i="39"/>
  <c r="H63" i="39"/>
  <c r="I55" i="39"/>
  <c r="H55" i="39"/>
  <c r="G55" i="39"/>
  <c r="I52" i="39"/>
  <c r="H52" i="39"/>
  <c r="G52" i="39"/>
  <c r="I49" i="39"/>
  <c r="H49" i="39"/>
  <c r="G49" i="39"/>
  <c r="I46" i="39"/>
  <c r="H46" i="39"/>
  <c r="G46" i="39"/>
  <c r="I43" i="39"/>
  <c r="H43" i="39"/>
  <c r="G43" i="39"/>
  <c r="I40" i="39"/>
  <c r="H40" i="39"/>
  <c r="I36" i="38"/>
  <c r="H36" i="38"/>
  <c r="G36" i="38"/>
  <c r="I35" i="38"/>
  <c r="H35" i="38"/>
  <c r="G35" i="38"/>
  <c r="I33" i="38"/>
  <c r="H33" i="38"/>
  <c r="G33" i="38"/>
  <c r="I27" i="38"/>
  <c r="H27" i="38"/>
  <c r="G27" i="38"/>
  <c r="I26" i="38"/>
  <c r="H26" i="38"/>
  <c r="G26" i="38"/>
  <c r="I24" i="38"/>
  <c r="H24" i="38"/>
  <c r="G24" i="38"/>
  <c r="H98" i="39"/>
  <c r="H99" i="39" s="1"/>
  <c r="I98" i="39"/>
  <c r="I99" i="39"/>
  <c r="F99" i="39"/>
  <c r="F98" i="39"/>
  <c r="E44" i="34"/>
  <c r="G38" i="39"/>
  <c r="G96" i="39"/>
  <c r="F31" i="38"/>
  <c r="E52" i="34"/>
  <c r="F48" i="34"/>
  <c r="G48" i="34"/>
  <c r="F49" i="34"/>
  <c r="G49" i="34"/>
  <c r="F50" i="34"/>
  <c r="G50" i="34"/>
  <c r="F51" i="34"/>
  <c r="G51" i="34"/>
  <c r="E51" i="34"/>
  <c r="E50" i="34"/>
  <c r="E49" i="34"/>
  <c r="E48" i="34"/>
  <c r="F47" i="34"/>
  <c r="G47" i="34"/>
  <c r="E47" i="34"/>
  <c r="F46" i="34"/>
  <c r="G46" i="34"/>
  <c r="E46" i="34"/>
  <c r="B44" i="34"/>
  <c r="B20" i="38"/>
  <c r="B18" i="39"/>
  <c r="B11" i="38"/>
  <c r="F44" i="34" l="1"/>
  <c r="G44" i="34" s="1"/>
  <c r="B153" i="39"/>
  <c r="G155" i="39"/>
  <c r="H155" i="39" s="1"/>
  <c r="I155" i="39" s="1"/>
  <c r="F141" i="39"/>
  <c r="F157" i="39" s="1"/>
  <c r="B141" i="39"/>
  <c r="B157" i="39" s="1"/>
  <c r="G139" i="39"/>
  <c r="H139" i="39" s="1"/>
  <c r="I139" i="39" s="1"/>
  <c r="B137" i="39"/>
  <c r="H96" i="39"/>
  <c r="I96" i="39" s="1"/>
  <c r="D66" i="39"/>
  <c r="D78" i="39" s="1"/>
  <c r="D63" i="39"/>
  <c r="D64" i="39" s="1"/>
  <c r="D67" i="39" s="1"/>
  <c r="D70" i="39" s="1"/>
  <c r="D73" i="39" s="1"/>
  <c r="D76" i="39" s="1"/>
  <c r="G61" i="39"/>
  <c r="H61" i="39" s="1"/>
  <c r="I61" i="39" s="1"/>
  <c r="B29" i="38"/>
  <c r="B61" i="39" s="1"/>
  <c r="B97" i="39" s="1"/>
  <c r="B140" i="39" s="1"/>
  <c r="B156" i="39" s="1"/>
  <c r="B32" i="38"/>
  <c r="B31" i="38"/>
  <c r="F33" i="38" l="1"/>
  <c r="F34" i="38"/>
  <c r="B33" i="34"/>
  <c r="B38" i="39"/>
  <c r="B89" i="39" s="1"/>
  <c r="B133" i="39" s="1"/>
  <c r="B149" i="39" s="1"/>
  <c r="D69" i="39"/>
  <c r="D72" i="39" s="1"/>
  <c r="D75" i="39" s="1"/>
  <c r="D79" i="39"/>
  <c r="F32" i="38"/>
  <c r="B28" i="26" l="1"/>
  <c r="B29" i="26"/>
  <c r="D29" i="26"/>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D18" i="41" s="1"/>
  <c r="E13" i="41"/>
  <c r="E18" i="41" s="1"/>
  <c r="E27" i="41"/>
  <c r="F27" i="41"/>
  <c r="F13" i="41"/>
  <c r="F18" i="41" s="1"/>
  <c r="E17" i="41"/>
  <c r="E16" i="41"/>
  <c r="F16" i="41"/>
  <c r="D27" i="41"/>
  <c r="D17" i="41"/>
  <c r="D16" i="41"/>
  <c r="F10" i="40" l="1"/>
  <c r="A5" i="40"/>
  <c r="A6" i="40" s="1"/>
  <c r="A7" i="40" s="1"/>
  <c r="A8" i="40" s="1"/>
  <c r="A9" i="40" s="1"/>
  <c r="A10" i="40" s="1"/>
  <c r="G39" i="34" l="1"/>
  <c r="K9" i="40" s="1"/>
  <c r="F39" i="34"/>
  <c r="J9" i="40" s="1"/>
  <c r="E39" i="34"/>
  <c r="I9" i="40" s="1"/>
  <c r="B130" i="25"/>
  <c r="C2" i="24"/>
  <c r="G147" i="39"/>
  <c r="G154" i="39" s="1"/>
  <c r="G131" i="39"/>
  <c r="G138" i="39" s="1"/>
  <c r="F150" i="39"/>
  <c r="G148" i="39"/>
  <c r="H148" i="39" s="1"/>
  <c r="I148" i="39" s="1"/>
  <c r="L146" i="39"/>
  <c r="K146" i="39"/>
  <c r="J146" i="39"/>
  <c r="I146" i="39"/>
  <c r="H146" i="39"/>
  <c r="G146" i="39"/>
  <c r="F146" i="39"/>
  <c r="E146" i="39"/>
  <c r="D146" i="39"/>
  <c r="B146" i="39"/>
  <c r="D52" i="39" l="1"/>
  <c r="D50" i="39"/>
  <c r="B50" i="39"/>
  <c r="B39" i="34" l="1"/>
  <c r="B50" i="34" s="1"/>
  <c r="B73" i="39"/>
  <c r="E41" i="34"/>
  <c r="F40" i="34"/>
  <c r="J10" i="40" s="1"/>
  <c r="G40" i="34"/>
  <c r="K10" i="40" s="1"/>
  <c r="E40" i="34"/>
  <c r="I10" i="40" s="1"/>
  <c r="F38" i="34"/>
  <c r="J8" i="40" s="1"/>
  <c r="G38" i="34"/>
  <c r="K8" i="40" s="1"/>
  <c r="E38" i="34"/>
  <c r="I8" i="40" s="1"/>
  <c r="F37" i="34"/>
  <c r="J7" i="40" s="1"/>
  <c r="G37" i="34"/>
  <c r="K7" i="40" s="1"/>
  <c r="E37" i="34"/>
  <c r="I7" i="40" s="1"/>
  <c r="F36" i="34"/>
  <c r="J6" i="40" s="1"/>
  <c r="G36" i="34"/>
  <c r="K6" i="40" s="1"/>
  <c r="E36" i="34"/>
  <c r="I6" i="40" s="1"/>
  <c r="F35" i="34"/>
  <c r="J5" i="40" s="1"/>
  <c r="G35" i="34"/>
  <c r="K5" i="40" s="1"/>
  <c r="E35" i="34"/>
  <c r="I5" i="40" s="1"/>
  <c r="B35" i="34"/>
  <c r="B46" i="34" s="1"/>
  <c r="B230" i="39" l="1"/>
  <c r="B216" i="39"/>
  <c r="B203" i="39"/>
  <c r="P188" i="39"/>
  <c r="O188" i="39"/>
  <c r="B188" i="39" s="1"/>
  <c r="G164" i="39"/>
  <c r="C164" i="39"/>
  <c r="P162" i="39"/>
  <c r="O162" i="39"/>
  <c r="B162" i="39" s="1"/>
  <c r="F134" i="39"/>
  <c r="B134" i="39"/>
  <c r="B150" i="39" s="1"/>
  <c r="G132" i="39"/>
  <c r="H132" i="39" s="1"/>
  <c r="I132" i="39" s="1"/>
  <c r="L130" i="39"/>
  <c r="K130" i="39"/>
  <c r="J130" i="39"/>
  <c r="I130" i="39"/>
  <c r="H130" i="39"/>
  <c r="G130" i="39"/>
  <c r="F130" i="39"/>
  <c r="E130" i="39"/>
  <c r="D130" i="39"/>
  <c r="B130" i="39"/>
  <c r="P117" i="39"/>
  <c r="O117" i="39"/>
  <c r="B117" i="39" s="1"/>
  <c r="B104" i="39"/>
  <c r="F91" i="39"/>
  <c r="B91" i="39"/>
  <c r="B99" i="39" s="1"/>
  <c r="F90" i="39"/>
  <c r="G88" i="39"/>
  <c r="H88" i="39" s="1"/>
  <c r="I88" i="39" s="1"/>
  <c r="B86" i="39"/>
  <c r="B58" i="39"/>
  <c r="B81" i="39" s="1"/>
  <c r="D56" i="39"/>
  <c r="B56" i="39"/>
  <c r="D55" i="39"/>
  <c r="D53" i="39"/>
  <c r="B53" i="39"/>
  <c r="D49" i="39"/>
  <c r="D47" i="39"/>
  <c r="B47" i="39"/>
  <c r="D46" i="39"/>
  <c r="D45" i="39"/>
  <c r="D68" i="39" s="1"/>
  <c r="D71" i="39" s="1"/>
  <c r="D74" i="39" s="1"/>
  <c r="D77" i="39" s="1"/>
  <c r="D44" i="39"/>
  <c r="B44" i="39"/>
  <c r="D43" i="39"/>
  <c r="D42" i="39"/>
  <c r="D65" i="39" s="1"/>
  <c r="D41" i="39"/>
  <c r="B41" i="39"/>
  <c r="I90" i="39"/>
  <c r="H90" i="39"/>
  <c r="D40" i="39"/>
  <c r="B40" i="39"/>
  <c r="B63" i="39" s="1"/>
  <c r="H38" i="39"/>
  <c r="I38" i="39" s="1"/>
  <c r="B36" i="39"/>
  <c r="B31" i="39"/>
  <c r="B29" i="39"/>
  <c r="B27" i="39"/>
  <c r="B25" i="39"/>
  <c r="H24" i="39"/>
  <c r="B23" i="39"/>
  <c r="B20" i="39"/>
  <c r="B17" i="39"/>
  <c r="B16" i="39"/>
  <c r="B15" i="39"/>
  <c r="B14" i="39"/>
  <c r="B13" i="39"/>
  <c r="B12" i="39"/>
  <c r="B107" i="38"/>
  <c r="B93" i="38"/>
  <c r="B79" i="38"/>
  <c r="P66" i="38"/>
  <c r="O66" i="38"/>
  <c r="B66" i="38" s="1"/>
  <c r="B53" i="38"/>
  <c r="B40" i="38"/>
  <c r="B27" i="38"/>
  <c r="B36" i="38" s="1"/>
  <c r="B26" i="38"/>
  <c r="B35" i="38" s="1"/>
  <c r="B25" i="38"/>
  <c r="B34" i="38" s="1"/>
  <c r="B24" i="38"/>
  <c r="B33" i="38" s="1"/>
  <c r="B23" i="38"/>
  <c r="F22" i="38"/>
  <c r="F23" i="38" s="1"/>
  <c r="G20" i="38"/>
  <c r="B16" i="38"/>
  <c r="B13" i="38"/>
  <c r="P10" i="38"/>
  <c r="B10" i="38"/>
  <c r="B10" i="39" s="1"/>
  <c r="B2" i="38"/>
  <c r="B38" i="34" l="1"/>
  <c r="B49" i="34" s="1"/>
  <c r="B70" i="39"/>
  <c r="B90" i="39"/>
  <c r="B79" i="39"/>
  <c r="B98" i="39" s="1"/>
  <c r="B36" i="34"/>
  <c r="B47" i="34" s="1"/>
  <c r="B64" i="39"/>
  <c r="B40" i="34"/>
  <c r="B51" i="34" s="1"/>
  <c r="B76" i="39"/>
  <c r="B37" i="34"/>
  <c r="B48" i="34" s="1"/>
  <c r="B67" i="39"/>
  <c r="H20" i="38"/>
  <c r="I20" i="38" s="1"/>
  <c r="G29" i="38"/>
  <c r="H29" i="38" s="1"/>
  <c r="I29" i="38" s="1"/>
  <c r="B2" i="33"/>
  <c r="B2" i="39"/>
  <c r="D48" i="39"/>
  <c r="D51" i="39"/>
  <c r="I91" i="39"/>
  <c r="H91" i="39"/>
  <c r="D54" i="39"/>
  <c r="F25" i="38"/>
  <c r="F24" i="38"/>
  <c r="P28" i="27"/>
  <c r="O28" i="27"/>
  <c r="O70" i="25" l="1"/>
  <c r="P70" i="25"/>
  <c r="O69" i="25"/>
  <c r="P69" i="25"/>
  <c r="J11" i="34"/>
  <c r="D12" i="28" l="1"/>
  <c r="D12" i="33" s="1"/>
  <c r="E12" i="28"/>
  <c r="P8" i="27"/>
  <c r="P73" i="27" l="1"/>
  <c r="P199" i="27"/>
  <c r="C8" i="24"/>
  <c r="C6" i="24"/>
  <c r="B17" i="34" l="1"/>
  <c r="E69" i="25"/>
  <c r="D31" i="24"/>
  <c r="D30" i="24"/>
  <c r="B6" i="26"/>
  <c r="B6" i="25"/>
  <c r="O199" i="27"/>
  <c r="P67" i="25"/>
  <c r="O67" i="25"/>
  <c r="B43" i="28"/>
  <c r="B43" i="33" s="1"/>
  <c r="B53" i="28"/>
  <c r="B53" i="33" s="1"/>
  <c r="B33" i="28"/>
  <c r="B33" i="33" s="1"/>
  <c r="B23" i="28"/>
  <c r="B23" i="33" s="1"/>
  <c r="E46" i="27"/>
  <c r="B6" i="39" l="1"/>
  <c r="B6" i="38"/>
  <c r="B28" i="34"/>
  <c r="B8" i="34"/>
  <c r="B9" i="34"/>
  <c r="B8" i="33"/>
  <c r="B8" i="28"/>
  <c r="B211" i="27"/>
  <c r="B196" i="27"/>
  <c r="B12" i="27"/>
  <c r="O8" i="27"/>
  <c r="B19" i="26"/>
  <c r="B4" i="26"/>
  <c r="B101" i="25"/>
  <c r="B73" i="25"/>
  <c r="B79" i="25"/>
  <c r="B65" i="25"/>
  <c r="B24" i="25"/>
  <c r="B5" i="25"/>
  <c r="B184" i="27"/>
  <c r="B4" i="38" l="1"/>
  <c r="B4" i="39"/>
  <c r="B69"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52" i="34" s="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28" i="25"/>
  <c r="K128" i="25"/>
  <c r="J128" i="25"/>
  <c r="I128" i="25"/>
  <c r="H128" i="25"/>
  <c r="G128" i="25"/>
  <c r="E128" i="25"/>
  <c r="D128" i="25"/>
  <c r="C128" i="25"/>
  <c r="B123" i="25"/>
  <c r="B125" i="25"/>
  <c r="B122" i="25"/>
  <c r="B121" i="25"/>
  <c r="L119" i="25"/>
  <c r="K119" i="25"/>
  <c r="J119" i="25"/>
  <c r="I119" i="25"/>
  <c r="H119" i="25"/>
  <c r="G119" i="25"/>
  <c r="E119" i="25"/>
  <c r="D119" i="25"/>
  <c r="C119" i="25"/>
  <c r="B119" i="25"/>
  <c r="B116" i="25"/>
  <c r="B111" i="25"/>
  <c r="B109" i="25"/>
  <c r="B107" i="25"/>
  <c r="B105" i="25"/>
  <c r="B103" i="25"/>
  <c r="B89" i="25"/>
  <c r="B88" i="25"/>
  <c r="B85" i="25"/>
  <c r="B83" i="25"/>
  <c r="B81" i="25"/>
  <c r="P75" i="25"/>
  <c r="O75" i="25"/>
  <c r="C75" i="25" s="1"/>
  <c r="B67" i="25"/>
  <c r="B62"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<sst xmlns="http://schemas.openxmlformats.org/spreadsheetml/2006/main" count="536" uniqueCount="402">
  <si>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</si>
  <si>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</si>
  <si>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</si>
  <si>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</si>
  <si>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</si>
  <si>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</si>
  <si>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</si>
  <si>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</si>
  <si>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</si>
  <si>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</si>
  <si>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</si>
  <si>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</si>
  <si>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</si>
  <si>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</si>
  <si>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</si>
  <si>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</si>
  <si>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</si>
  <si>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</si>
  <si>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</si>
  <si>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</si>
  <si>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</si>
  <si>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</si>
  <si>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</si>
  <si>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</si>
  <si>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</si>
  <si>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</si>
  <si>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</si>
  <si>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</si>
  <si>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</si>
  <si>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</si>
  <si>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</si>
  <si>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</si>
  <si>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</si>
  <si>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</si>
  <si>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</si>
  <si>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</si>
  <si>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</si>
  <si>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</si>
  <si>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</si>
  <si>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</si>
  <si>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</si>
  <si>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</si>
  <si>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</si>
  <si>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</si>
  <si>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</si>
  <si>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</si>
  <si>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</si>
  <si>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</si>
  <si>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</si>
  <si>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</si>
  <si>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</si>
  <si>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</si>
  <si>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</si>
  <si>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</si>
  <si>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</si>
  <si>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</si>
  <si>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</si>
  <si>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</si>
  <si>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</si>
  <si>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</si>
  <si>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</si>
  <si>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</si>
  <si>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</si>
  <si>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</si>
  <si>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</si>
  <si>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</si>
  <si>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</si>
  <si>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</si>
  <si>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</si>
  <si>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</si>
  <si>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</si>
  <si>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</si>
  <si>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</si>
  <si>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</si>
  <si>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</si>
  <si>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</si>
  <si>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</si>
  <si>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</si>
  <si>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</si>
  <si>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</si>
  <si>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</si>
  <si>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</si>
  <si>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</si>
  <si>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</si>
  <si>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</si>
  <si>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</si>
  <si>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</si>
  <si>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</si>
  <si>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</si>
  <si>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</si>
  <si>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</si>
  <si>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</si>
  <si>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</si>
  <si>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</si>
  <si>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</si>
  <si>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</si>
  <si>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</si>
  <si>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</si>
  <si>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</si>
  <si>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</si>
  <si>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</si>
  <si>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</si>
  <si>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</si>
  <si>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</si>
  <si>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</si>
  <si>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</si>
  <si>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</si>
  <si>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</si>
  <si>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</si>
  <si>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</si>
  <si>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</si>
  <si>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</si>
  <si>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</si>
  <si>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</si>
  <si>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</si>
  <si>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</si>
  <si>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</si>
  <si>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</si>
  <si>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</si>
  <si>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</si>
  <si>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</si>
  <si>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</si>
  <si>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</si>
  <si>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</si>
  <si>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</si>
  <si>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</si>
  <si>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</si>
  <si>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</si>
  <si>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</si>
  <si>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</si>
  <si>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</si>
  <si>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</si>
  <si>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</si>
  <si>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</si>
  <si>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</si>
  <si>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</si>
  <si>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</si>
  <si>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</si>
  <si>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</si>
  <si>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</si>
  <si>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</si>
  <si>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</si>
  <si>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</si>
  <si>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</si>
  <si>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</si>
  <si>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</si>
  <si>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</si>
  <si>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</si>
  <si>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</si>
  <si>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</si>
  <si>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</si>
  <si>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</si>
  <si>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</si>
  <si>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</si>
  <si>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</si>
  <si>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</si>
  <si>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</si>
  <si>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</si>
  <si>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</si>
  <si>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</si>
  <si>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</si>
  <si>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</si>
  <si>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</si>
  <si>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</si>
  <si>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</si>
  <si>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</si>
  <si>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</si>
  <si>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</si>
  <si>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</si>
  <si>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</si>
  <si>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</si>
  <si>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</si>
  <si>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</si>
  <si>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</si>
  <si>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</si>
  <si>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</si>
  <si>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</si>
  <si>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</si>
  <si>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</si>
  <si>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</si>
  <si>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</si>
  <si>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</si>
  <si>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</si>
  <si>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</si>
  <si>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</si>
  <si>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</si>
  <si>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</si>
  <si>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</si>
  <si>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</si>
  <si>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</si>
  <si>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</si>
  <si>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</si>
  <si>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</si>
  <si>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</si>
  <si>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</si>
  <si>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</si>
  <si>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</si>
  <si>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</si>
  <si>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</si>
  <si>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</si>
  <si>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</si>
  <si>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</si>
  <si>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</si>
  <si>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</si>
  <si>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</si>
  <si>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</si>
  <si>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</si>
  <si>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</si>
  <si>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</si>
  <si>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</si>
  <si>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</si>
  <si>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</si>
  <si>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</si>
  <si>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</si>
  <si>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</si>
  <si>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</si>
  <si>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</si>
  <si>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</si>
  <si>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</si>
  <si>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</si>
  <si>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</si>
  <si>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</si>
  <si>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</si>
  <si>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</si>
  <si>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</si>
  <si>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</si>
  <si>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</si>
  <si>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</si>
  <si>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</si>
  <si>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</si>
  <si>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</si>
  <si>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</si>
  <si>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</si>
  <si>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</si>
  <si>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</si>
  <si>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</si>
  <si>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</si>
  <si>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</si>
  <si>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</si>
  <si>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</si>
  <si>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</si>
  <si>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</si>
  <si>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</si>
  <si>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</si>
  <si>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</si>
  <si>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</si>
  <si>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</si>
  <si>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</si>
  <si>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</si>
  <si>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</si>
  <si>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</si>
  <si>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</si>
  <si>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</si>
  <si>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</si>
  <si>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</si>
  <si>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</si>
  <si>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</si>
  <si>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</si>
  <si>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</si>
  <si>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</si>
  <si>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</si>
  <si>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</si>
  <si>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</si>
  <si>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</si>
  <si>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</si>
  <si>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</si>
  <si>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</si>
  <si>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</si>
  <si>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</si>
  <si>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</si>
  <si>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</si>
  <si>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</si>
  <si>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</si>
  <si>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</si>
  <si>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</si>
  <si>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</si>
  <si>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</si>
  <si>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</si>
  <si>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</si>
  <si>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</si>
  <si>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</si>
  <si>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</si>
  <si>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</si>
  <si>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</si>
  <si>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</si>
  <si>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</si>
  <si>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</si>
  <si>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</si>
  <si>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</si>
  <si>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</si>
  <si>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</si>
  <si>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</si>
  <si>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</si>
  <si>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</si>
  <si>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</si>
  <si>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</si>
  <si>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</si>
  <si>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</si>
  <si>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</si>
  <si>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</si>
  <si>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</si>
  <si>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</si>
  <si>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</si>
  <si>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</si>
  <si>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</si>
  <si>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</si>
  <si>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</si>
  <si>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</si>
  <si>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</si>
  <si>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</si>
  <si>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</si>
  <si>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</si>
  <si>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</si>
  <si>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</si>
  <si>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</si>
  <si>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</si>
  <si>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</si>
  <si>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</si>
  <si>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</si>
  <si>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</si>
  <si>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Date du changement</t>
  </si>
  <si>
    <t>Finished ending inventory held in Canada</t>
  </si>
  <si>
    <t>Ventes à l'exportation vers l'Union européenne</t>
  </si>
  <si>
    <t>Stock de clôture détenu au Canada</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</si>
  <si>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</si>
  <si>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</si>
  <si>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</si>
  <si>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</si>
  <si>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</si>
  <si>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</si>
  <si>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</si>
  <si>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</si>
  <si>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</si>
  <si>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</si>
  <si>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</si>
  <si>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</si>
  <si>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</si>
  <si>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</si>
  <si>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</si>
  <si>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</si>
  <si>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</si>
  <si>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</si>
  <si>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</si>
  <si>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</si>
  <si>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</si>
  <si>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</si>
  <si>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</si>
  <si>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</si>
  <si>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</si>
  <si>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</si>
  <si>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</si>
  <si>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</si>
  <si>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</si>
  <si>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</si>
  <si>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</si>
  <si>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</si>
  <si>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</si>
  <si>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</si>
  <si>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</si>
  <si>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</si>
  <si>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</si>
  <si>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</si>
  <si>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</si>
  <si>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</si>
  <si>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wood goods - Engineered wood storage furniture</t>
  </si>
  <si>
    <t>produits du bois - Meubles de rangement en bois d’ingénierie</t>
  </si>
  <si>
    <t>9403.50.00.90, 9403.60.10.10, 9403.60.10.60, 9403.60.10.91</t>
  </si>
  <si>
    <t>full units</t>
  </si>
  <si>
    <t>units</t>
  </si>
  <si>
    <t>unit</t>
  </si>
  <si>
    <t>In this section do not include subassemblies included in your production of full units. Include only subassemblies that are  sold as subassemblies.</t>
  </si>
  <si>
    <t>Dans cette section, n'incluez pas les sous-ensembles entrant dans la fabrication de vos unités complètes. N'indiquez que les sous-ensembles destinés à être vendus en tant que tels.</t>
  </si>
  <si>
    <t>Production - subassemblies</t>
  </si>
  <si>
    <t>Production - sous-ensembles</t>
  </si>
  <si>
    <t>subassemblies</t>
  </si>
  <si>
    <t>sous-ensembles</t>
  </si>
  <si>
    <t>subassembly</t>
  </si>
  <si>
    <t>sous-ensemble</t>
  </si>
  <si>
    <t>Report your firm's value of finished inventory of subassemblies produced for the Canadian market.</t>
  </si>
  <si>
    <t>Indiquez les values du stock des sous-ensembles produites pour le marché canadien.</t>
  </si>
  <si>
    <t>Finished ending inventory for the Canadian market (volume)</t>
  </si>
  <si>
    <t>Stock de clôture pour le marché canadien (volume)</t>
  </si>
  <si>
    <t>Finished ending inventory for the Canadian market (value)</t>
  </si>
  <si>
    <t>Stock de clôture pour le marché canadien (valeur)</t>
  </si>
  <si>
    <t>$</t>
  </si>
  <si>
    <t>Value</t>
  </si>
  <si>
    <t>Report your firm's value of finished inventory of subassemblies held in Canada.</t>
  </si>
  <si>
    <t>Indiquez les valuers du stock des sous-ensembles produites détenues au Canada.</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</si>
  <si>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</si>
  <si>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</si>
  <si>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I</t>
  </si>
  <si>
    <t>• Certain information is to be reported separately for full units and subassemblies.</t>
  </si>
  <si>
    <t>• Certaines informations doivent être déclarées séparément pour les unités complètes et les sous-ensembles.</t>
  </si>
  <si>
    <t>unités complètes</t>
  </si>
  <si>
    <t>unité complète</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</si>
  <si>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</si>
  <si>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</si>
  <si>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unités</t>
  </si>
  <si>
    <t>unité</t>
  </si>
  <si>
    <t>June 5, 2026</t>
  </si>
  <si>
    <t>5 juin 2026</t>
  </si>
  <si>
    <t>full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</si>
</sst>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3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b/>
      <sz val="10.5"/>
      <color rgb="FFFF0000"/>
      <name val="Calibri"/>
      <family val="2"/>
      <scheme val="minor"/>
    </font>
    <font>
      <i/>
      <sz val="10.5"/>
      <color theme="0"/>
      <name val="Calibri"/>
      <family val="2"/>
      <scheme val="minor"/>
    </font>
    <font>
      <i/>
      <sz val="10.5"/>
      <color theme="1"/>
      <name val="Calibri"/>
      <family val="2"/>
      <scheme val="minor"/>
    </font>
    <font>
      <i/>
      <sz val="10.5"/>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92">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8" fillId="2" borderId="0" xfId="0" applyFont="1" applyFill="1" applyAlignment="1">
      <alignment horizontal="lef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65" fontId="11" fillId="0" borderId="0"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vertical="center"/>
    </xf>
    <xf numFmtId="0" fontId="8" fillId="2" borderId="13" xfId="0" applyFont="1" applyFill="1" applyBorder="1" applyAlignment="1">
      <alignment horizontal="center" vertical="center" wrapTex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12" fillId="2" borderId="0" xfId="0" applyFont="1" applyFill="1" applyAlignment="1">
      <alignment horizontal="centerContinuous" vertical="top" wrapText="1"/>
    </xf>
    <xf numFmtId="0" fontId="8"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pplyProtection="1">
      <alignment horizontal="left" vertical="center"/>
      <protection locked="0"/>
    </xf>
    <xf numFmtId="0" fontId="10" fillId="0" borderId="4" xfId="0" applyFont="1" applyFill="1" applyBorder="1"/>
    <xf numFmtId="0" fontId="6" fillId="0" borderId="0" xfId="0" applyFont="1" applyFill="1" applyAlignment="1">
      <alignment vertical="top" wrapText="1"/>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center" vertical="center" wrapText="1"/>
    </xf>
    <xf numFmtId="0" fontId="10" fillId="0" borderId="0" xfId="0" applyFont="1" applyFill="1" applyBorder="1" applyAlignment="1">
      <alignment vertical="top" wrapText="1"/>
    </xf>
    <xf numFmtId="165" fontId="11" fillId="0" borderId="0" xfId="2"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wrapText="1"/>
    </xf>
    <xf numFmtId="1" fontId="11" fillId="0" borderId="0" xfId="1" applyNumberFormat="1" applyFont="1" applyFill="1" applyBorder="1" applyAlignment="1" applyProtection="1">
      <alignment horizontal="left" vertical="center" wrapText="1" indent="1"/>
    </xf>
    <xf numFmtId="0" fontId="10" fillId="0" borderId="0" xfId="0" applyFont="1" applyFill="1" applyBorder="1"/>
    <xf numFmtId="0" fontId="8" fillId="2" borderId="4" xfId="0" applyFont="1" applyFill="1" applyBorder="1" applyAlignment="1">
      <alignment vertical="top" wrapText="1"/>
    </xf>
    <xf numFmtId="0" fontId="12" fillId="2" borderId="6" xfId="0" applyFont="1" applyFill="1" applyBorder="1" applyAlignment="1">
      <alignment horizontal="left" vertical="top" wrapText="1"/>
    </xf>
    <xf numFmtId="0" fontId="29" fillId="2" borderId="0" xfId="0" applyFont="1" applyFill="1" applyAlignment="1">
      <alignment wrapText="1"/>
    </xf>
    <xf numFmtId="0" fontId="30" fillId="2" borderId="6" xfId="0" applyFont="1" applyFill="1" applyBorder="1" applyAlignment="1">
      <alignment wrapText="1"/>
    </xf>
    <xf numFmtId="0" fontId="31" fillId="2" borderId="4" xfId="0" applyFont="1" applyFill="1" applyBorder="1" applyAlignment="1">
      <alignment vertical="top" wrapText="1"/>
    </xf>
    <xf numFmtId="0" fontId="30" fillId="2" borderId="0" xfId="0" applyFont="1" applyFill="1"/>
    <xf numFmtId="0" fontId="30" fillId="2" borderId="0" xfId="0" applyFont="1" applyFill="1" applyAlignment="1"/>
    <xf numFmtId="0" fontId="30" fillId="2" borderId="0" xfId="0" applyFont="1" applyFill="1" applyAlignment="1">
      <alignment vertical="top"/>
    </xf>
    <xf numFmtId="0" fontId="5" fillId="0" borderId="0" xfId="0" applyFont="1" applyAlignment="1">
      <alignment vertical="top"/>
    </xf>
    <xf numFmtId="0" fontId="28" fillId="2" borderId="0" xfId="0" applyFont="1" applyFill="1" applyAlignment="1">
      <alignment horizontal="left" vertical="top" wrapText="1"/>
    </xf>
    <xf numFmtId="0" fontId="28" fillId="2" borderId="20" xfId="0" applyFont="1" applyFill="1" applyBorder="1" applyAlignment="1">
      <alignment horizontal="left" vertical="top" wrapText="1"/>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8" fillId="7" borderId="17" xfId="0" applyFont="1" applyFill="1" applyBorder="1" applyAlignment="1">
      <alignment horizontal="left" vertical="top" wrapText="1"/>
    </xf>
    <xf numFmtId="0" fontId="8" fillId="7" borderId="14"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22" xfId="0" applyFont="1" applyFill="1" applyBorder="1" applyAlignment="1">
      <alignment horizontal="left" vertical="top" wrapText="1"/>
    </xf>
    <xf numFmtId="0" fontId="8" fillId="7" borderId="23" xfId="0" applyFont="1" applyFill="1" applyBorder="1" applyAlignment="1">
      <alignment horizontal="left" vertical="top"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24"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9" xfId="0" applyFont="1" applyFill="1" applyBorder="1" applyAlignment="1">
      <alignment horizontal="center" vertical="center"/>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3"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12" fillId="2" borderId="6" xfId="0" applyFont="1" applyFill="1" applyBorder="1" applyAlignment="1">
      <alignment horizontal="left" vertical="top"/>
    </xf>
    <xf numFmtId="0" fontId="12" fillId="2" borderId="0" xfId="0" applyFont="1" applyFill="1" applyBorder="1" applyAlignment="1">
      <alignment horizontal="left" vertical="top"/>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13" xfId="0" applyFont="1" applyFill="1"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8" fillId="2" borderId="13" xfId="0" applyFont="1" applyFill="1" applyBorder="1" applyAlignment="1">
      <alignment horizontal="right" vertical="top" wrapText="1" inden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0" fillId="0" borderId="13" xfId="0" applyBorder="1" applyAlignment="1">
      <alignment horizontal="center" vertical="center"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12" fillId="2" borderId="42" xfId="0" applyFont="1" applyFill="1" applyBorder="1" applyAlignment="1">
      <alignment horizontal="left" vertical="top" wrapText="1"/>
    </xf>
    <xf numFmtId="0" fontId="12" fillId="2" borderId="22" xfId="0" applyFont="1" applyFill="1" applyBorder="1" applyAlignment="1">
      <alignment horizontal="left"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65" fontId="11" fillId="0" borderId="0" xfId="2" applyNumberFormat="1" applyFont="1" applyFill="1" applyBorder="1" applyAlignment="1" applyProtection="1">
      <alignment horizontal="center" vertical="center"/>
    </xf>
    <xf numFmtId="0" fontId="12" fillId="7" borderId="13"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0" xfId="0" applyFont="1" applyFill="1" applyBorder="1" applyAlignment="1">
      <alignment horizontal="left" vertical="top" wrapText="1"/>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showGridLines="0" topLeftCell="A19" zoomScaleNormal="100" workbookViewId="0">
      <selection activeCell="F27" sqref="F27"/>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145</v>
      </c>
      <c r="B1" s="79" t="s">
        <v>61</v>
      </c>
      <c r="C1" s="79" t="s">
        <v>62</v>
      </c>
      <c r="F1" s="79" t="s">
        <v>63</v>
      </c>
    </row>
    <row r="2" spans="1:6" x14ac:dyDescent="0.25">
      <c r="A2" s="57" t="s">
        <v>64</v>
      </c>
      <c r="B2" s="58" t="s">
        <v>359</v>
      </c>
      <c r="C2" s="58" t="str">
        <f>B2</f>
        <v>GC-2026-001</v>
      </c>
      <c r="F2" s="58" t="s">
        <v>166</v>
      </c>
    </row>
    <row r="3" spans="1:6" x14ac:dyDescent="0.25">
      <c r="A3" s="57" t="s">
        <v>65</v>
      </c>
      <c r="B3" s="56" t="s">
        <v>364</v>
      </c>
      <c r="C3" s="56" t="s">
        <v>365</v>
      </c>
      <c r="F3" s="58" t="s">
        <v>164</v>
      </c>
    </row>
    <row r="4" spans="1:6" x14ac:dyDescent="0.25">
      <c r="A4" s="57" t="s">
        <v>132</v>
      </c>
      <c r="B4" s="58" t="s">
        <v>280</v>
      </c>
      <c r="C4" s="58" t="s">
        <v>281</v>
      </c>
      <c r="F4" s="58" t="s">
        <v>165</v>
      </c>
    </row>
    <row r="5" spans="1:6" ht="28.5" x14ac:dyDescent="0.25">
      <c r="A5" s="77" t="s">
        <v>206</v>
      </c>
      <c r="B5" s="58" t="s">
        <v>300</v>
      </c>
      <c r="C5" s="58" t="s">
        <v>301</v>
      </c>
      <c r="D5" s="81" t="s">
        <v>302</v>
      </c>
    </row>
    <row r="6" spans="1:6" x14ac:dyDescent="0.25">
      <c r="A6" s="59" t="s">
        <v>185</v>
      </c>
      <c r="B6" s="60">
        <v>2023</v>
      </c>
      <c r="C6" s="60">
        <f>B6</f>
        <v>2023</v>
      </c>
      <c r="F6" s="80" t="s">
        <v>212</v>
      </c>
    </row>
    <row r="7" spans="1:6" x14ac:dyDescent="0.25">
      <c r="A7" s="59" t="s">
        <v>186</v>
      </c>
      <c r="B7" s="150" t="s">
        <v>311</v>
      </c>
      <c r="C7" s="151" t="s">
        <v>312</v>
      </c>
      <c r="F7" s="58" t="s">
        <v>282</v>
      </c>
    </row>
    <row r="8" spans="1:6" x14ac:dyDescent="0.25">
      <c r="A8" s="59" t="s">
        <v>187</v>
      </c>
      <c r="B8" s="60">
        <v>2025</v>
      </c>
      <c r="C8" s="60">
        <f>B8</f>
        <v>2025</v>
      </c>
      <c r="F8" s="58" t="s">
        <v>283</v>
      </c>
    </row>
    <row r="9" spans="1:6" x14ac:dyDescent="0.25">
      <c r="A9" s="57" t="s">
        <v>177</v>
      </c>
      <c r="B9" s="56" t="s">
        <v>303</v>
      </c>
      <c r="C9" s="56" t="s">
        <v>304</v>
      </c>
      <c r="F9" s="81" t="s">
        <v>213</v>
      </c>
    </row>
    <row r="10" spans="1:6" x14ac:dyDescent="0.25">
      <c r="A10" s="57" t="s">
        <v>178</v>
      </c>
      <c r="B10" s="56" t="s">
        <v>305</v>
      </c>
      <c r="C10" s="56" t="s">
        <v>306</v>
      </c>
    </row>
    <row r="11" spans="1:6" x14ac:dyDescent="0.25">
      <c r="A11" s="57" t="s">
        <v>66</v>
      </c>
      <c r="B11" s="157" t="s">
        <v>399</v>
      </c>
      <c r="C11" s="158" t="s">
        <v>400</v>
      </c>
    </row>
    <row r="12" spans="1:6" x14ac:dyDescent="0.25">
      <c r="B12" s="155"/>
      <c r="C12" s="155"/>
    </row>
    <row r="13" spans="1:6" x14ac:dyDescent="0.25">
      <c r="A13" s="57" t="s">
        <v>207</v>
      </c>
      <c r="B13" s="58" t="s">
        <v>360</v>
      </c>
      <c r="C13" s="58" t="s">
        <v>361</v>
      </c>
      <c r="D13" s="58" t="s">
        <v>360</v>
      </c>
    </row>
    <row r="14" spans="1:6" x14ac:dyDescent="0.25">
      <c r="A14" s="57" t="s">
        <v>208</v>
      </c>
      <c r="B14" s="58" t="s">
        <v>360</v>
      </c>
      <c r="C14" s="58" t="s">
        <v>361</v>
      </c>
      <c r="D14" s="58" t="s">
        <v>360</v>
      </c>
    </row>
    <row r="16" spans="1:6" ht="409.5" x14ac:dyDescent="0.25">
      <c r="A16" s="57" t="s">
        <v>69</v>
      </c>
      <c r="B16" s="160" t="s">
        <v>388</v>
      </c>
      <c r="C16" s="160" t="s">
        <v>389</v>
      </c>
    </row>
    <row r="17" spans="1:4" x14ac:dyDescent="0.25">
      <c r="A17" s="78" t="s">
        <v>209</v>
      </c>
      <c r="B17" s="129" t="s">
        <v>285</v>
      </c>
      <c r="C17" s="129" t="s">
        <v>286</v>
      </c>
    </row>
    <row r="19" spans="1:4" x14ac:dyDescent="0.25">
      <c r="A19" s="57" t="s">
        <v>70</v>
      </c>
      <c r="B19" s="159" t="s">
        <v>184</v>
      </c>
      <c r="C19" s="159" t="s">
        <v>320</v>
      </c>
    </row>
    <row r="20" spans="1:4" x14ac:dyDescent="0.25">
      <c r="A20" s="57" t="s">
        <v>71</v>
      </c>
      <c r="B20" s="160"/>
      <c r="C20" s="155"/>
    </row>
    <row r="21" spans="1:4" x14ac:dyDescent="0.25">
      <c r="A21" s="57" t="s">
        <v>72</v>
      </c>
      <c r="B21" s="159" t="s">
        <v>183</v>
      </c>
      <c r="C21" s="155"/>
    </row>
    <row r="23" spans="1:4" x14ac:dyDescent="0.25">
      <c r="A23" s="57" t="s">
        <v>210</v>
      </c>
      <c r="B23" s="56" t="s">
        <v>367</v>
      </c>
      <c r="C23" s="56" t="s">
        <v>393</v>
      </c>
    </row>
    <row r="24" spans="1:4" x14ac:dyDescent="0.25">
      <c r="A24" s="57" t="s">
        <v>211</v>
      </c>
      <c r="B24" s="56" t="s">
        <v>401</v>
      </c>
      <c r="C24" s="56" t="s">
        <v>394</v>
      </c>
    </row>
    <row r="25" spans="1:4" x14ac:dyDescent="0.25">
      <c r="A25" s="57" t="s">
        <v>210</v>
      </c>
      <c r="B25" s="56" t="s">
        <v>374</v>
      </c>
      <c r="C25" s="56" t="s">
        <v>375</v>
      </c>
    </row>
    <row r="26" spans="1:4" x14ac:dyDescent="0.25">
      <c r="A26" s="57" t="s">
        <v>211</v>
      </c>
      <c r="B26" s="56" t="s">
        <v>376</v>
      </c>
      <c r="C26" s="56" t="s">
        <v>377</v>
      </c>
    </row>
    <row r="27" spans="1:4" x14ac:dyDescent="0.25">
      <c r="A27" s="57" t="s">
        <v>210</v>
      </c>
      <c r="B27" s="56" t="s">
        <v>368</v>
      </c>
      <c r="C27" s="56" t="s">
        <v>397</v>
      </c>
    </row>
    <row r="28" spans="1:4" x14ac:dyDescent="0.25">
      <c r="A28" s="57" t="s">
        <v>211</v>
      </c>
      <c r="B28" s="56" t="s">
        <v>369</v>
      </c>
      <c r="C28" s="56" t="s">
        <v>398</v>
      </c>
    </row>
    <row r="29" spans="1:4" x14ac:dyDescent="0.25">
      <c r="A29" s="288" t="s">
        <v>253</v>
      </c>
      <c r="B29" s="288"/>
      <c r="C29" s="288"/>
      <c r="D29" s="288"/>
    </row>
    <row r="30" spans="1:4" x14ac:dyDescent="0.25">
      <c r="A30" s="57" t="s">
        <v>258</v>
      </c>
      <c r="B30" s="58" t="s">
        <v>254</v>
      </c>
      <c r="C30" s="58" t="s">
        <v>255</v>
      </c>
      <c r="D30" s="57" t="str">
        <f>IF(Intro!$G$20="English",B30,C30)</f>
        <v>Oui</v>
      </c>
    </row>
    <row r="31" spans="1:4" x14ac:dyDescent="0.25">
      <c r="B31" s="58" t="s">
        <v>256</v>
      </c>
      <c r="C31" s="58" t="s">
        <v>257</v>
      </c>
      <c r="D31" s="57" t="str">
        <f>IF(Intro!$G$20="English",B31,C31)</f>
        <v>Non</v>
      </c>
    </row>
    <row r="32" spans="1:4" x14ac:dyDescent="0.25">
      <c r="A32" s="57" t="s">
        <v>385</v>
      </c>
      <c r="B32" s="58" t="s">
        <v>384</v>
      </c>
      <c r="C32" s="58" t="s">
        <v>384</v>
      </c>
    </row>
  </sheetData>
  <sheetProtection algorithmName="SHA-512" hashValue="yl/QF+m6kaH5w9EE2khQuPkLiymqp9cblbV4CyPnFV+qPhV8Q/9DHwCvmNKrKvfNGtimM8daomT20L0gTiXCxg==" saltValue="bIz6/e+cNaexjbX3/X1cyA==" spinCount="100000" sheet="1" objects="1" scenarios="1" selectLockedCells="1"/>
  <mergeCells count="1">
    <mergeCell ref="A29:D29"/>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0"/>
  <sheetViews>
    <sheetView workbookViewId="0">
      <selection activeCell="D8" sqref="D8"/>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11" width="8.85546875" customWidth="1"/>
  </cols>
  <sheetData>
    <row r="3" spans="1:12" x14ac:dyDescent="0.25">
      <c r="K3" s="12"/>
    </row>
    <row r="4" spans="1:12" x14ac:dyDescent="0.25">
      <c r="A4" s="185" t="s">
        <v>324</v>
      </c>
      <c r="B4" s="166" t="s">
        <v>325</v>
      </c>
      <c r="C4" s="166" t="s">
        <v>326</v>
      </c>
      <c r="D4" s="167" t="s">
        <v>327</v>
      </c>
      <c r="E4" s="167" t="s">
        <v>328</v>
      </c>
      <c r="F4" s="167" t="s">
        <v>329</v>
      </c>
      <c r="G4" s="168" t="s">
        <v>330</v>
      </c>
      <c r="H4" s="169" t="s">
        <v>331</v>
      </c>
      <c r="I4" s="170" t="s">
        <v>332</v>
      </c>
      <c r="J4" s="170" t="s">
        <v>333</v>
      </c>
      <c r="K4" s="181" t="s">
        <v>334</v>
      </c>
      <c r="L4" s="179"/>
    </row>
    <row r="5" spans="1:12" x14ac:dyDescent="0.25">
      <c r="A5" s="186">
        <f>Intro!E81</f>
        <v>0</v>
      </c>
      <c r="B5" s="187" t="s">
        <v>335</v>
      </c>
      <c r="C5" s="187" t="s">
        <v>60</v>
      </c>
      <c r="D5" s="188" t="s">
        <v>336</v>
      </c>
      <c r="E5" s="188" t="s">
        <v>336</v>
      </c>
      <c r="F5" s="188"/>
      <c r="G5" s="189" t="s">
        <v>336</v>
      </c>
      <c r="H5" s="190" t="s">
        <v>336</v>
      </c>
      <c r="I5" s="171" t="str">
        <f>Confirm!E$35</f>
        <v>-</v>
      </c>
      <c r="J5" s="172" t="str">
        <f>Confirm!F$35</f>
        <v>-</v>
      </c>
      <c r="K5" s="173" t="str">
        <f>Confirm!G$35</f>
        <v>-</v>
      </c>
      <c r="L5" s="180"/>
    </row>
    <row r="6" spans="1:12" x14ac:dyDescent="0.25">
      <c r="A6" s="191">
        <f>A5</f>
        <v>0</v>
      </c>
      <c r="B6" s="192" t="s">
        <v>335</v>
      </c>
      <c r="C6" s="192" t="s">
        <v>337</v>
      </c>
      <c r="D6" s="193" t="s">
        <v>336</v>
      </c>
      <c r="E6" s="193" t="s">
        <v>336</v>
      </c>
      <c r="F6" s="193"/>
      <c r="G6" s="194" t="s">
        <v>336</v>
      </c>
      <c r="H6" s="195" t="s">
        <v>336</v>
      </c>
      <c r="I6" s="174" t="str">
        <f>Confirm!E$36</f>
        <v>-</v>
      </c>
      <c r="J6" s="175" t="str">
        <f>Confirm!F$36</f>
        <v>-</v>
      </c>
      <c r="K6" s="176" t="str">
        <f>Confirm!G$36</f>
        <v>-</v>
      </c>
      <c r="L6" s="178"/>
    </row>
    <row r="7" spans="1:12" x14ac:dyDescent="0.25">
      <c r="A7" s="196">
        <f>A6</f>
        <v>0</v>
      </c>
      <c r="B7" s="197" t="s">
        <v>335</v>
      </c>
      <c r="C7" s="197" t="s">
        <v>338</v>
      </c>
      <c r="D7" s="198" t="s">
        <v>174</v>
      </c>
      <c r="E7" s="198" t="s">
        <v>336</v>
      </c>
      <c r="F7" s="198"/>
      <c r="G7" s="199" t="s">
        <v>336</v>
      </c>
      <c r="H7" s="200" t="s">
        <v>336</v>
      </c>
      <c r="I7" s="174" t="str">
        <f>Confirm!E$37</f>
        <v>-</v>
      </c>
      <c r="J7" s="175" t="str">
        <f>Confirm!F$37</f>
        <v>-</v>
      </c>
      <c r="K7" s="176" t="str">
        <f>Confirm!G$37</f>
        <v>-</v>
      </c>
      <c r="L7" s="178"/>
    </row>
    <row r="8" spans="1:12" x14ac:dyDescent="0.25">
      <c r="A8" s="191">
        <f>A7</f>
        <v>0</v>
      </c>
      <c r="B8" s="192" t="s">
        <v>335</v>
      </c>
      <c r="C8" s="192" t="s">
        <v>338</v>
      </c>
      <c r="D8" s="193" t="s">
        <v>175</v>
      </c>
      <c r="E8" s="193" t="s">
        <v>336</v>
      </c>
      <c r="F8" s="193"/>
      <c r="G8" s="194" t="s">
        <v>336</v>
      </c>
      <c r="H8" s="195" t="s">
        <v>336</v>
      </c>
      <c r="I8" s="174" t="str">
        <f>Confirm!E$38</f>
        <v>-</v>
      </c>
      <c r="J8" s="175" t="str">
        <f>Confirm!F$38</f>
        <v>-</v>
      </c>
      <c r="K8" s="176" t="str">
        <f>Confirm!G$38</f>
        <v>-</v>
      </c>
      <c r="L8" s="178"/>
    </row>
    <row r="9" spans="1:12" x14ac:dyDescent="0.25">
      <c r="A9" s="196">
        <f>A8</f>
        <v>0</v>
      </c>
      <c r="B9" s="197" t="s">
        <v>335</v>
      </c>
      <c r="C9" s="197" t="s">
        <v>338</v>
      </c>
      <c r="D9" s="198" t="s">
        <v>339</v>
      </c>
      <c r="E9" s="198" t="s">
        <v>336</v>
      </c>
      <c r="F9" s="198"/>
      <c r="G9" s="199" t="s">
        <v>336</v>
      </c>
      <c r="H9" s="200" t="s">
        <v>336</v>
      </c>
      <c r="I9" s="174" t="str">
        <f>Confirm!E$39</f>
        <v>-</v>
      </c>
      <c r="J9" s="177" t="str">
        <f>Confirm!F$39</f>
        <v>-</v>
      </c>
      <c r="K9" s="176" t="str">
        <f>Confirm!G$39</f>
        <v>-</v>
      </c>
      <c r="L9" s="178"/>
    </row>
    <row r="10" spans="1:12" ht="15.75" thickBot="1" x14ac:dyDescent="0.3">
      <c r="A10" s="201">
        <f>A9</f>
        <v>0</v>
      </c>
      <c r="B10" s="202" t="s">
        <v>335</v>
      </c>
      <c r="C10" s="202" t="s">
        <v>338</v>
      </c>
      <c r="D10" s="203" t="s">
        <v>138</v>
      </c>
      <c r="E10" s="203" t="s">
        <v>336</v>
      </c>
      <c r="F10" s="204">
        <f>'Pro 2'!D58</f>
        <v>0</v>
      </c>
      <c r="G10" s="205" t="s">
        <v>336</v>
      </c>
      <c r="H10" s="206" t="s">
        <v>336</v>
      </c>
      <c r="I10" s="182" t="str">
        <f>Confirm!E$40</f>
        <v>-</v>
      </c>
      <c r="J10" s="183" t="str">
        <f>Confirm!F$40</f>
        <v>-</v>
      </c>
      <c r="K10" s="184" t="str">
        <f>Confirm!G$40</f>
        <v>-</v>
      </c>
      <c r="L10" s="178"/>
    </row>
  </sheetData>
  <sheetProtection algorithmName="SHA-512" hashValue="Za3cpiMIh56J7nbV6Izq1OoM/yP7fMlcUZuED2QAvl24V/TClZVDHcbJ6RNdUYeID+hShLuF7fWE4FZ0XI8u1g==" saltValue="12wQsafBA/GzsX0cBSALAg=="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D8" sqref="D8"/>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7"/>
      <c r="B1" s="207"/>
      <c r="C1" s="208"/>
      <c r="D1" s="207"/>
      <c r="E1" s="207"/>
      <c r="F1" s="207"/>
      <c r="G1" s="207"/>
      <c r="H1" s="207"/>
      <c r="I1" s="207"/>
      <c r="J1" s="207"/>
      <c r="K1" s="207"/>
      <c r="L1" s="207"/>
      <c r="M1" s="207"/>
    </row>
    <row r="2" spans="1:13" x14ac:dyDescent="0.25">
      <c r="A2" s="207"/>
      <c r="B2" s="209"/>
      <c r="C2" s="210"/>
      <c r="D2" s="210"/>
      <c r="E2" s="210"/>
      <c r="F2" s="210"/>
      <c r="G2" s="210"/>
      <c r="H2" s="210"/>
      <c r="I2" s="210"/>
      <c r="J2" s="210"/>
      <c r="K2" s="211"/>
      <c r="L2" s="207"/>
      <c r="M2" s="207"/>
    </row>
    <row r="3" spans="1:13" x14ac:dyDescent="0.25">
      <c r="A3" s="207"/>
      <c r="B3" s="212"/>
      <c r="C3" s="213" t="s">
        <v>308</v>
      </c>
      <c r="D3" s="214"/>
      <c r="E3" s="214"/>
      <c r="F3" s="214"/>
      <c r="G3" s="214"/>
      <c r="H3" s="214"/>
      <c r="I3" s="214"/>
      <c r="J3" s="214"/>
      <c r="K3" s="215"/>
      <c r="L3" s="207"/>
      <c r="M3" s="207"/>
    </row>
    <row r="4" spans="1:13" x14ac:dyDescent="0.25">
      <c r="A4" s="207"/>
      <c r="B4" s="212"/>
      <c r="C4" s="216">
        <f>Intro!E81</f>
        <v>0</v>
      </c>
      <c r="D4" s="214"/>
      <c r="E4" s="214"/>
      <c r="F4" s="214"/>
      <c r="G4" s="214"/>
      <c r="H4" s="214"/>
      <c r="I4" s="214"/>
      <c r="J4" s="214"/>
      <c r="K4" s="215"/>
      <c r="L4" s="207"/>
      <c r="M4" s="207"/>
    </row>
    <row r="5" spans="1:13" x14ac:dyDescent="0.25">
      <c r="A5" s="207"/>
      <c r="B5" s="212"/>
      <c r="C5" s="217"/>
      <c r="D5" s="218"/>
      <c r="E5" s="218"/>
      <c r="F5" s="218"/>
      <c r="G5" s="491" t="s">
        <v>340</v>
      </c>
      <c r="H5" s="491"/>
      <c r="I5" s="219"/>
      <c r="J5" s="219"/>
      <c r="K5" s="215"/>
      <c r="L5" s="207"/>
      <c r="M5" s="207"/>
    </row>
    <row r="6" spans="1:13" x14ac:dyDescent="0.25">
      <c r="A6" s="207"/>
      <c r="B6" s="212"/>
      <c r="C6" s="220"/>
      <c r="D6" s="221">
        <v>2023</v>
      </c>
      <c r="E6" s="221">
        <v>2024</v>
      </c>
      <c r="F6" s="221">
        <v>2025</v>
      </c>
      <c r="G6" s="221">
        <v>2025</v>
      </c>
      <c r="H6" s="221">
        <v>2026</v>
      </c>
      <c r="I6" s="221"/>
      <c r="J6" s="221"/>
      <c r="K6" s="215"/>
      <c r="L6" s="207"/>
      <c r="M6" s="207"/>
    </row>
    <row r="7" spans="1:13" x14ac:dyDescent="0.25">
      <c r="A7" s="207"/>
      <c r="B7" s="212"/>
      <c r="C7" s="214"/>
      <c r="D7" s="214"/>
      <c r="E7" s="214"/>
      <c r="F7" s="214"/>
      <c r="G7" s="214"/>
      <c r="H7" s="214"/>
      <c r="I7" s="214"/>
      <c r="J7" s="214"/>
      <c r="K7" s="215"/>
      <c r="L7" s="208"/>
      <c r="M7" s="207"/>
    </row>
    <row r="8" spans="1:13" x14ac:dyDescent="0.25">
      <c r="A8" s="208"/>
      <c r="B8" s="222"/>
      <c r="C8" s="223" t="s">
        <v>352</v>
      </c>
      <c r="D8" s="245">
        <f>'Pro 1'!G$25</f>
        <v>0</v>
      </c>
      <c r="E8" s="245">
        <f>'Pro 1'!H$25</f>
        <v>0</v>
      </c>
      <c r="F8" s="245">
        <f>'Pro 1'!I$25</f>
        <v>0</v>
      </c>
      <c r="G8" s="224"/>
      <c r="H8" s="224"/>
      <c r="I8" s="225"/>
      <c r="J8" s="223" t="s">
        <v>356</v>
      </c>
      <c r="K8" s="226"/>
      <c r="L8" s="208"/>
      <c r="M8" s="208"/>
    </row>
    <row r="9" spans="1:13" x14ac:dyDescent="0.25">
      <c r="A9" s="208"/>
      <c r="B9" s="222"/>
      <c r="C9" s="214"/>
      <c r="D9" s="227"/>
      <c r="E9" s="227"/>
      <c r="F9" s="227"/>
      <c r="G9" s="227"/>
      <c r="H9" s="227"/>
      <c r="I9" s="228"/>
      <c r="J9" s="214"/>
      <c r="K9" s="226"/>
      <c r="L9" s="207"/>
      <c r="M9" s="208"/>
    </row>
    <row r="10" spans="1:13" x14ac:dyDescent="0.25">
      <c r="A10" s="207"/>
      <c r="B10" s="212"/>
      <c r="C10" s="223" t="s">
        <v>353</v>
      </c>
      <c r="D10" s="227"/>
      <c r="E10" s="227"/>
      <c r="F10" s="227"/>
      <c r="G10" s="227"/>
      <c r="H10" s="227"/>
      <c r="I10" s="228"/>
      <c r="J10" s="223" t="s">
        <v>353</v>
      </c>
      <c r="K10" s="215"/>
      <c r="L10" s="207"/>
      <c r="M10" s="207"/>
    </row>
    <row r="11" spans="1:13" x14ac:dyDescent="0.25">
      <c r="A11" s="207"/>
      <c r="B11" s="212"/>
      <c r="C11" s="229" t="s">
        <v>169</v>
      </c>
      <c r="D11" s="246">
        <f>'Pro 1'!G$22</f>
        <v>0</v>
      </c>
      <c r="E11" s="246">
        <f>'Pro 1'!H$22</f>
        <v>0</v>
      </c>
      <c r="F11" s="246">
        <f>'Pro 1'!I$22</f>
        <v>0</v>
      </c>
      <c r="G11" s="230"/>
      <c r="H11" s="230"/>
      <c r="I11" s="225"/>
      <c r="J11" s="229" t="s">
        <v>341</v>
      </c>
      <c r="K11" s="215"/>
      <c r="L11" s="207"/>
      <c r="M11" s="207"/>
    </row>
    <row r="12" spans="1:13" ht="26.25" x14ac:dyDescent="0.25">
      <c r="A12" s="207"/>
      <c r="B12" s="212"/>
      <c r="C12" s="231" t="s">
        <v>170</v>
      </c>
      <c r="D12" s="246">
        <f>'Pro 1'!G$23</f>
        <v>0</v>
      </c>
      <c r="E12" s="246">
        <f>'Pro 1'!H$23</f>
        <v>0</v>
      </c>
      <c r="F12" s="246">
        <f>'Pro 1'!I$23</f>
        <v>0</v>
      </c>
      <c r="G12" s="230"/>
      <c r="H12" s="230"/>
      <c r="I12" s="225"/>
      <c r="J12" s="231" t="s">
        <v>342</v>
      </c>
      <c r="K12" s="215"/>
      <c r="L12" s="207"/>
      <c r="M12" s="207"/>
    </row>
    <row r="13" spans="1:13" x14ac:dyDescent="0.25">
      <c r="A13" s="207"/>
      <c r="B13" s="212"/>
      <c r="C13" s="232" t="s">
        <v>171</v>
      </c>
      <c r="D13" s="233">
        <f>SUM(D11:D12)</f>
        <v>0</v>
      </c>
      <c r="E13" s="233">
        <f t="shared" ref="E13:F13" si="0">SUM(E11:E12)</f>
        <v>0</v>
      </c>
      <c r="F13" s="233">
        <f t="shared" si="0"/>
        <v>0</v>
      </c>
      <c r="G13" s="233"/>
      <c r="H13" s="233"/>
      <c r="I13" s="225"/>
      <c r="J13" s="232" t="s">
        <v>171</v>
      </c>
      <c r="K13" s="215"/>
      <c r="L13" s="207"/>
      <c r="M13" s="207"/>
    </row>
    <row r="14" spans="1:13" x14ac:dyDescent="0.25">
      <c r="A14" s="207"/>
      <c r="B14" s="212"/>
      <c r="C14" s="229"/>
      <c r="D14" s="234"/>
      <c r="E14" s="234"/>
      <c r="F14" s="234"/>
      <c r="G14" s="234"/>
      <c r="H14" s="234"/>
      <c r="I14" s="214"/>
      <c r="J14" s="229"/>
      <c r="K14" s="215"/>
      <c r="L14" s="207"/>
      <c r="M14" s="207"/>
    </row>
    <row r="15" spans="1:13" x14ac:dyDescent="0.25">
      <c r="A15" s="207"/>
      <c r="B15" s="212"/>
      <c r="C15" s="223" t="s">
        <v>343</v>
      </c>
      <c r="D15" s="234"/>
      <c r="E15" s="234"/>
      <c r="F15" s="234"/>
      <c r="G15" s="234"/>
      <c r="H15" s="234"/>
      <c r="I15" s="214"/>
      <c r="J15" s="223" t="s">
        <v>344</v>
      </c>
      <c r="K15" s="215"/>
      <c r="L15" s="207"/>
      <c r="M15" s="207"/>
    </row>
    <row r="16" spans="1:13" x14ac:dyDescent="0.25">
      <c r="A16" s="207"/>
      <c r="B16" s="212"/>
      <c r="C16" s="229" t="s">
        <v>169</v>
      </c>
      <c r="D16" s="230">
        <f>IF(ISERROR(D11/D$8*100),0,(D11/D$8*100))</f>
        <v>0</v>
      </c>
      <c r="E16" s="230">
        <f t="shared" ref="E16:F16" si="1">IF(ISERROR(E11/E$8*100),0,(E11/E$8*100))</f>
        <v>0</v>
      </c>
      <c r="F16" s="230">
        <f t="shared" si="1"/>
        <v>0</v>
      </c>
      <c r="G16" s="230"/>
      <c r="H16" s="230"/>
      <c r="I16" s="225"/>
      <c r="J16" s="229" t="s">
        <v>341</v>
      </c>
      <c r="K16" s="215"/>
      <c r="L16" s="207"/>
      <c r="M16" s="207"/>
    </row>
    <row r="17" spans="1:13" ht="26.25" x14ac:dyDescent="0.25">
      <c r="A17" s="207"/>
      <c r="B17" s="212"/>
      <c r="C17" s="231" t="s">
        <v>170</v>
      </c>
      <c r="D17" s="235">
        <f t="shared" ref="D17" si="2">IF(ISERROR(D12/D$8*100),0,(D12/D$8*100))</f>
        <v>0</v>
      </c>
      <c r="E17" s="235">
        <f t="shared" ref="E17:F17" si="3">IF(ISERROR(E12/E$8*100),0,(E12/E$8*100))</f>
        <v>0</v>
      </c>
      <c r="F17" s="235">
        <f t="shared" si="3"/>
        <v>0</v>
      </c>
      <c r="G17" s="235"/>
      <c r="H17" s="235"/>
      <c r="I17" s="225"/>
      <c r="J17" s="231" t="s">
        <v>342</v>
      </c>
      <c r="K17" s="215"/>
      <c r="L17" s="207"/>
      <c r="M17" s="207"/>
    </row>
    <row r="18" spans="1:13" x14ac:dyDescent="0.25">
      <c r="A18" s="207"/>
      <c r="B18" s="212"/>
      <c r="C18" s="236" t="s">
        <v>345</v>
      </c>
      <c r="D18" s="224">
        <f>IF(ISERROR(D13/D$8*100),0,(D13/D$8*100))</f>
        <v>0</v>
      </c>
      <c r="E18" s="224">
        <f t="shared" ref="E18:F18" si="4">IF(ISERROR(E13/E$8*100),0,(E13/E$8*100))</f>
        <v>0</v>
      </c>
      <c r="F18" s="224">
        <f t="shared" si="4"/>
        <v>0</v>
      </c>
      <c r="G18" s="224"/>
      <c r="H18" s="224"/>
      <c r="I18" s="225"/>
      <c r="J18" s="236" t="s">
        <v>346</v>
      </c>
      <c r="K18" s="215"/>
      <c r="L18" s="207"/>
      <c r="M18" s="207"/>
    </row>
    <row r="19" spans="1:13" x14ac:dyDescent="0.25">
      <c r="A19" s="207"/>
      <c r="B19" s="237"/>
      <c r="C19" s="238"/>
      <c r="D19" s="234"/>
      <c r="E19" s="234"/>
      <c r="F19" s="234"/>
      <c r="G19" s="234"/>
      <c r="H19" s="234"/>
      <c r="I19" s="214"/>
      <c r="J19" s="238"/>
      <c r="K19" s="215"/>
      <c r="L19" s="207"/>
      <c r="M19" s="207"/>
    </row>
    <row r="20" spans="1:13" x14ac:dyDescent="0.25">
      <c r="A20" s="207"/>
      <c r="B20" s="237"/>
      <c r="C20" s="223" t="s">
        <v>354</v>
      </c>
      <c r="D20" s="245">
        <f>'Pro 2'!G$41</f>
        <v>0</v>
      </c>
      <c r="E20" s="245">
        <f>'Pro 2'!H$41</f>
        <v>0</v>
      </c>
      <c r="F20" s="245">
        <f>'Pro 2'!I$41</f>
        <v>0</v>
      </c>
      <c r="G20" s="224"/>
      <c r="H20" s="224"/>
      <c r="I20" s="225"/>
      <c r="J20" s="223" t="s">
        <v>357</v>
      </c>
      <c r="K20" s="215"/>
      <c r="L20" s="207"/>
      <c r="M20" s="207"/>
    </row>
    <row r="21" spans="1:13" x14ac:dyDescent="0.25">
      <c r="A21" s="207"/>
      <c r="B21" s="237"/>
      <c r="C21" s="239"/>
      <c r="D21" s="234"/>
      <c r="E21" s="234"/>
      <c r="F21" s="234"/>
      <c r="G21" s="234"/>
      <c r="H21" s="234"/>
      <c r="I21" s="214"/>
      <c r="J21" s="239"/>
      <c r="K21" s="215"/>
      <c r="L21" s="207"/>
      <c r="M21" s="207"/>
    </row>
    <row r="22" spans="1:13" x14ac:dyDescent="0.25">
      <c r="A22" s="207"/>
      <c r="B22" s="237"/>
      <c r="C22" s="223" t="s">
        <v>355</v>
      </c>
      <c r="D22" s="225"/>
      <c r="E22" s="225"/>
      <c r="F22" s="225"/>
      <c r="G22" s="225"/>
      <c r="H22" s="225"/>
      <c r="I22" s="225"/>
      <c r="J22" s="223" t="s">
        <v>358</v>
      </c>
      <c r="K22" s="215"/>
      <c r="L22" s="207"/>
      <c r="M22" s="207"/>
    </row>
    <row r="23" spans="1:13" x14ac:dyDescent="0.25">
      <c r="A23" s="207"/>
      <c r="B23" s="237"/>
      <c r="C23" s="240" t="s">
        <v>174</v>
      </c>
      <c r="D23" s="246">
        <f>'Pro 2'!G$44</f>
        <v>0</v>
      </c>
      <c r="E23" s="246">
        <f>'Pro 2'!H$44</f>
        <v>0</v>
      </c>
      <c r="F23" s="246">
        <f>'Pro 2'!I$44</f>
        <v>0</v>
      </c>
      <c r="G23" s="230"/>
      <c r="H23" s="230"/>
      <c r="I23" s="225"/>
      <c r="J23" s="240" t="s">
        <v>174</v>
      </c>
      <c r="K23" s="215"/>
      <c r="L23" s="207"/>
      <c r="M23" s="207"/>
    </row>
    <row r="24" spans="1:13" x14ac:dyDescent="0.25">
      <c r="A24" s="207"/>
      <c r="B24" s="237"/>
      <c r="C24" s="240" t="s">
        <v>175</v>
      </c>
      <c r="D24" s="246">
        <f>'Pro 2'!G$47</f>
        <v>0</v>
      </c>
      <c r="E24" s="246">
        <f>'Pro 2'!H$47</f>
        <v>0</v>
      </c>
      <c r="F24" s="246">
        <f>'Pro 2'!I$47</f>
        <v>0</v>
      </c>
      <c r="G24" s="230"/>
      <c r="H24" s="230"/>
      <c r="I24" s="225"/>
      <c r="J24" s="240" t="s">
        <v>347</v>
      </c>
      <c r="K24" s="215"/>
      <c r="L24" s="207"/>
      <c r="M24" s="207"/>
    </row>
    <row r="25" spans="1:13" x14ac:dyDescent="0.25">
      <c r="A25" s="207"/>
      <c r="B25" s="237"/>
      <c r="C25" s="240" t="s">
        <v>339</v>
      </c>
      <c r="D25" s="246">
        <f>'Pro 2'!G$50</f>
        <v>0</v>
      </c>
      <c r="E25" s="246">
        <f>'Pro 2'!H$50</f>
        <v>0</v>
      </c>
      <c r="F25" s="246">
        <f>'Pro 2'!I$50</f>
        <v>0</v>
      </c>
      <c r="G25" s="230"/>
      <c r="H25" s="230"/>
      <c r="I25" s="225"/>
      <c r="J25" s="240" t="s">
        <v>348</v>
      </c>
      <c r="K25" s="215"/>
      <c r="L25" s="207"/>
      <c r="M25" s="207"/>
    </row>
    <row r="26" spans="1:13" x14ac:dyDescent="0.25">
      <c r="A26" s="207"/>
      <c r="B26" s="237"/>
      <c r="C26" s="240" t="s">
        <v>138</v>
      </c>
      <c r="D26" s="246">
        <f>'Pro 2'!G$53</f>
        <v>0</v>
      </c>
      <c r="E26" s="246">
        <f>'Pro 2'!H$53</f>
        <v>0</v>
      </c>
      <c r="F26" s="246">
        <f>'Pro 2'!I$53</f>
        <v>0</v>
      </c>
      <c r="G26" s="230"/>
      <c r="H26" s="230"/>
      <c r="I26" s="225"/>
      <c r="J26" s="240" t="s">
        <v>349</v>
      </c>
      <c r="K26" s="215"/>
      <c r="L26" s="207"/>
      <c r="M26" s="207"/>
    </row>
    <row r="27" spans="1:13" x14ac:dyDescent="0.25">
      <c r="A27" s="207"/>
      <c r="B27" s="237"/>
      <c r="C27" s="232" t="s">
        <v>350</v>
      </c>
      <c r="D27" s="233">
        <f>SUM(D23:D26)</f>
        <v>0</v>
      </c>
      <c r="E27" s="233">
        <f t="shared" ref="E27:F27" si="5">SUM(E23:E26)</f>
        <v>0</v>
      </c>
      <c r="F27" s="233">
        <f t="shared" si="5"/>
        <v>0</v>
      </c>
      <c r="G27" s="233"/>
      <c r="H27" s="233"/>
      <c r="I27" s="225"/>
      <c r="J27" s="232" t="s">
        <v>351</v>
      </c>
      <c r="K27" s="215"/>
      <c r="L27" s="207"/>
      <c r="M27" s="207"/>
    </row>
    <row r="28" spans="1:13" ht="15.75" thickBot="1" x14ac:dyDescent="0.3">
      <c r="A28" s="207"/>
      <c r="B28" s="241"/>
      <c r="C28" s="242"/>
      <c r="D28" s="243"/>
      <c r="E28" s="243"/>
      <c r="F28" s="243"/>
      <c r="G28" s="243"/>
      <c r="H28" s="243"/>
      <c r="I28" s="243"/>
      <c r="J28" s="242"/>
      <c r="K28" s="244"/>
      <c r="L28" s="207"/>
      <c r="M28" s="207"/>
    </row>
  </sheetData>
  <sheetProtection algorithmName="SHA-512" hashValue="Um0NqUpY5ULvzurcyrwV8rvOU7rdw6u/tT+KwyirbPzqWuYcELiF4kv2zkOfctrhW40qkkNPJdohY4RC+bkovQ==" saltValue="3sWmUefWL9Ri82xFhsjiIQ=="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167</v>
      </c>
      <c r="C3" s="19" t="e">
        <f>#REF!</f>
        <v>#REF!</v>
      </c>
      <c r="D3" s="19" t="e">
        <f>#REF!</f>
        <v>#REF!</v>
      </c>
      <c r="E3" s="20" t="e">
        <f>#REF!</f>
        <v>#REF!</v>
      </c>
    </row>
    <row r="4" spans="2:5" x14ac:dyDescent="0.25">
      <c r="B4" s="11"/>
      <c r="C4" s="12"/>
      <c r="D4" s="12"/>
      <c r="E4" s="2"/>
    </row>
    <row r="5" spans="2:5" x14ac:dyDescent="0.25">
      <c r="B5" s="11" t="s">
        <v>168</v>
      </c>
      <c r="C5" s="12"/>
      <c r="D5" s="12"/>
      <c r="E5" s="2"/>
    </row>
    <row r="6" spans="2:5" x14ac:dyDescent="0.25">
      <c r="B6" s="11" t="s">
        <v>169</v>
      </c>
      <c r="C6" s="12" t="e">
        <f>#REF!</f>
        <v>#REF!</v>
      </c>
      <c r="D6" s="12" t="e">
        <f>#REF!</f>
        <v>#REF!</v>
      </c>
      <c r="E6" s="2" t="e">
        <f>#REF!</f>
        <v>#REF!</v>
      </c>
    </row>
    <row r="7" spans="2:5" x14ac:dyDescent="0.25">
      <c r="B7" s="11" t="s">
        <v>170</v>
      </c>
      <c r="C7" s="12" t="e">
        <f>#REF!</f>
        <v>#REF!</v>
      </c>
      <c r="D7" s="12" t="e">
        <f>#REF!</f>
        <v>#REF!</v>
      </c>
      <c r="E7" s="2" t="e">
        <f>#REF!</f>
        <v>#REF!</v>
      </c>
    </row>
    <row r="8" spans="2:5" x14ac:dyDescent="0.25">
      <c r="B8" s="13" t="s">
        <v>171</v>
      </c>
      <c r="C8" s="14" t="e">
        <f>#REF!</f>
        <v>#REF!</v>
      </c>
      <c r="D8" s="14" t="e">
        <f>#REF!</f>
        <v>#REF!</v>
      </c>
      <c r="E8" s="15" t="e">
        <f>#REF!</f>
        <v>#REF!</v>
      </c>
    </row>
    <row r="9" spans="2:5" x14ac:dyDescent="0.25">
      <c r="B9" s="17" t="s">
        <v>176</v>
      </c>
    </row>
    <row r="10" spans="2:5" x14ac:dyDescent="0.25">
      <c r="B10" s="18" t="s">
        <v>172</v>
      </c>
      <c r="C10" s="19" t="e">
        <f>#REF!</f>
        <v>#REF!</v>
      </c>
      <c r="D10" s="19" t="e">
        <f>#REF!</f>
        <v>#REF!</v>
      </c>
      <c r="E10" s="20" t="e">
        <f>#REF!</f>
        <v>#REF!</v>
      </c>
    </row>
    <row r="11" spans="2:5" x14ac:dyDescent="0.25">
      <c r="B11" s="11"/>
      <c r="C11" s="12"/>
      <c r="D11" s="12"/>
      <c r="E11" s="2"/>
    </row>
    <row r="12" spans="2:5" x14ac:dyDescent="0.25">
      <c r="B12" s="11" t="s">
        <v>173</v>
      </c>
      <c r="C12" s="12"/>
      <c r="D12" s="12"/>
      <c r="E12" s="2"/>
    </row>
    <row r="13" spans="2:5" x14ac:dyDescent="0.25">
      <c r="B13" s="11" t="s">
        <v>174</v>
      </c>
      <c r="C13" s="12" t="e">
        <f>#REF!</f>
        <v>#REF!</v>
      </c>
      <c r="D13" s="12" t="e">
        <f>#REF!</f>
        <v>#REF!</v>
      </c>
      <c r="E13" s="2" t="e">
        <f>#REF!</f>
        <v>#REF!</v>
      </c>
    </row>
    <row r="14" spans="2:5" x14ac:dyDescent="0.25">
      <c r="B14" s="11" t="s">
        <v>175</v>
      </c>
      <c r="C14" s="12" t="e">
        <f>#REF!</f>
        <v>#REF!</v>
      </c>
      <c r="D14" s="12" t="e">
        <f>#REF!</f>
        <v>#REF!</v>
      </c>
      <c r="E14" s="2" t="e">
        <f>#REF!</f>
        <v>#REF!</v>
      </c>
    </row>
    <row r="15" spans="2:5" x14ac:dyDescent="0.25">
      <c r="B15" s="13" t="s">
        <v>138</v>
      </c>
      <c r="C15" s="14" t="e">
        <f>#REF!</f>
        <v>#REF!</v>
      </c>
      <c r="D15" s="14" t="e">
        <f>#REF!</f>
        <v>#REF!</v>
      </c>
      <c r="E15" s="15" t="e">
        <f>#REF!</f>
        <v>#REF!</v>
      </c>
    </row>
  </sheetData>
  <sheetProtection algorithmName="SHA-512" hashValue="0SPS+dvTHj08JASbJqt+wfUWxZEthBb4xy5zDjgKKdAr1BuAyb0Wkjo2e+z1VrHCdplnLDGwui0dyOLR5DF6Sw==" saltValue="67HUi48f2hFanI2KrN9Jh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32"/>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284</v>
      </c>
      <c r="P1" s="3" t="s">
        <v>284</v>
      </c>
    </row>
    <row r="2" spans="1:23" x14ac:dyDescent="0.25">
      <c r="B2" s="23" t="s">
        <v>0</v>
      </c>
      <c r="C2" s="23"/>
      <c r="O2" s="22" t="s">
        <v>61</v>
      </c>
      <c r="P2" s="22" t="s">
        <v>73</v>
      </c>
    </row>
    <row r="3" spans="1:23" x14ac:dyDescent="0.25">
      <c r="B3" s="5"/>
      <c r="C3" s="5"/>
      <c r="O3" s="4"/>
      <c r="P3" s="4"/>
    </row>
    <row r="4" spans="1:23" s="8" customFormat="1" x14ac:dyDescent="0.25">
      <c r="A4" s="24"/>
      <c r="B4" s="294" t="s">
        <v>214</v>
      </c>
      <c r="C4" s="295"/>
      <c r="D4" s="295"/>
      <c r="E4" s="295"/>
      <c r="F4" s="295"/>
      <c r="G4" s="295"/>
      <c r="H4" s="295"/>
      <c r="I4" s="295"/>
      <c r="J4" s="295"/>
      <c r="K4" s="295"/>
      <c r="L4" s="296"/>
      <c r="M4" s="6"/>
      <c r="N4" s="6"/>
      <c r="O4" s="130" t="s">
        <v>273</v>
      </c>
      <c r="P4" s="7"/>
    </row>
    <row r="5" spans="1:23" s="8" customFormat="1" x14ac:dyDescent="0.25">
      <c r="A5" s="24"/>
      <c r="B5" s="297" t="str">
        <f>Variables!B2</f>
        <v>GC-2026-001</v>
      </c>
      <c r="C5" s="298"/>
      <c r="D5" s="298"/>
      <c r="E5" s="298"/>
      <c r="F5" s="298"/>
      <c r="G5" s="298"/>
      <c r="H5" s="298"/>
      <c r="I5" s="298"/>
      <c r="J5" s="298"/>
      <c r="K5" s="298"/>
      <c r="L5" s="299"/>
      <c r="M5" s="6"/>
      <c r="N5" s="6"/>
      <c r="O5" s="7"/>
      <c r="P5" s="7"/>
    </row>
    <row r="6" spans="1:23" s="9" customFormat="1" x14ac:dyDescent="0.25">
      <c r="A6" s="24"/>
      <c r="B6" s="303" t="str">
        <f>UPPER(Variables!B3&amp;" | "&amp;Variables!C3)</f>
        <v>WOOD GOODS - ENGINEERED WOOD STORAGE FURNITURE | PRODUITS DU BOIS - MEUBLES DE RANGEMENT EN BOIS D’INGÉNIERIE</v>
      </c>
      <c r="C6" s="304"/>
      <c r="D6" s="304"/>
      <c r="E6" s="304"/>
      <c r="F6" s="304"/>
      <c r="G6" s="304"/>
      <c r="H6" s="304"/>
      <c r="I6" s="304"/>
      <c r="J6" s="304"/>
      <c r="K6" s="304"/>
      <c r="L6" s="305"/>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300" t="s">
        <v>215</v>
      </c>
      <c r="C8" s="301"/>
      <c r="D8" s="301"/>
      <c r="E8" s="301"/>
      <c r="F8" s="301"/>
      <c r="G8" s="301"/>
      <c r="H8" s="301"/>
      <c r="I8" s="301"/>
      <c r="J8" s="301"/>
      <c r="K8" s="301"/>
      <c r="L8" s="302"/>
      <c r="M8" s="6"/>
      <c r="N8" s="6"/>
      <c r="O8" s="131"/>
      <c r="P8" s="132"/>
      <c r="S8" s="9"/>
    </row>
    <row r="9" spans="1:23" ht="14.1" customHeight="1" x14ac:dyDescent="0.25">
      <c r="B9" s="28"/>
      <c r="C9" s="29"/>
      <c r="D9" s="30"/>
      <c r="E9" s="30"/>
      <c r="F9" s="30"/>
      <c r="G9" s="30"/>
      <c r="H9" s="30"/>
      <c r="I9" s="30"/>
      <c r="J9" s="30"/>
      <c r="K9" s="30"/>
      <c r="L9" s="31"/>
      <c r="O9" s="330"/>
      <c r="P9" s="330"/>
      <c r="Q9" s="330"/>
      <c r="S9" s="331"/>
      <c r="T9" s="331"/>
      <c r="U9" s="331"/>
    </row>
    <row r="10" spans="1:23" s="39" customFormat="1" x14ac:dyDescent="0.25">
      <c r="A10" s="62"/>
      <c r="B10" s="306" t="s">
        <v>395</v>
      </c>
      <c r="C10" s="307"/>
      <c r="D10" s="307"/>
      <c r="E10" s="307"/>
      <c r="F10" s="307"/>
      <c r="G10" s="154"/>
      <c r="H10" s="307" t="s">
        <v>396</v>
      </c>
      <c r="I10" s="307"/>
      <c r="J10" s="307"/>
      <c r="K10" s="307"/>
      <c r="L10" s="308"/>
      <c r="M10" s="155"/>
      <c r="N10" s="156"/>
      <c r="O10" s="330"/>
      <c r="P10" s="330"/>
      <c r="Q10" s="330"/>
      <c r="R10" s="52"/>
      <c r="S10" s="331"/>
      <c r="T10" s="331"/>
      <c r="U10" s="331"/>
      <c r="V10" s="52"/>
      <c r="W10" s="52"/>
    </row>
    <row r="11" spans="1:23" s="39" customFormat="1" x14ac:dyDescent="0.25">
      <c r="A11" s="62"/>
      <c r="B11" s="306"/>
      <c r="C11" s="307"/>
      <c r="D11" s="307"/>
      <c r="E11" s="307"/>
      <c r="F11" s="307"/>
      <c r="G11" s="154"/>
      <c r="H11" s="307"/>
      <c r="I11" s="307"/>
      <c r="J11" s="307"/>
      <c r="K11" s="307"/>
      <c r="L11" s="308"/>
      <c r="N11" s="52"/>
      <c r="O11" s="330"/>
      <c r="P11" s="330"/>
      <c r="Q11" s="330"/>
      <c r="R11" s="52"/>
      <c r="S11" s="331"/>
      <c r="T11" s="331"/>
      <c r="U11" s="331"/>
      <c r="V11" s="52"/>
      <c r="W11" s="52"/>
    </row>
    <row r="12" spans="1:23" s="39" customFormat="1" x14ac:dyDescent="0.25">
      <c r="A12" s="62"/>
      <c r="B12" s="306"/>
      <c r="C12" s="307"/>
      <c r="D12" s="307"/>
      <c r="E12" s="307"/>
      <c r="F12" s="307"/>
      <c r="G12" s="154"/>
      <c r="H12" s="307"/>
      <c r="I12" s="307"/>
      <c r="J12" s="307"/>
      <c r="K12" s="307"/>
      <c r="L12" s="308"/>
      <c r="N12" s="52"/>
      <c r="O12" s="330"/>
      <c r="P12" s="330"/>
      <c r="Q12" s="330"/>
      <c r="R12" s="52"/>
      <c r="S12" s="331"/>
      <c r="T12" s="331"/>
      <c r="U12" s="331"/>
      <c r="V12" s="52"/>
      <c r="W12" s="52"/>
    </row>
    <row r="13" spans="1:23" s="39" customFormat="1" x14ac:dyDescent="0.25">
      <c r="A13" s="62"/>
      <c r="B13" s="306"/>
      <c r="C13" s="307"/>
      <c r="D13" s="307"/>
      <c r="E13" s="307"/>
      <c r="F13" s="307"/>
      <c r="G13" s="154"/>
      <c r="H13" s="307"/>
      <c r="I13" s="307"/>
      <c r="J13" s="307"/>
      <c r="K13" s="307"/>
      <c r="L13" s="308"/>
      <c r="N13" s="52"/>
      <c r="O13" s="330"/>
      <c r="P13" s="330"/>
      <c r="Q13" s="330"/>
      <c r="R13" s="52"/>
      <c r="S13" s="331"/>
      <c r="T13" s="331"/>
      <c r="U13" s="331"/>
      <c r="V13" s="52"/>
      <c r="W13" s="52"/>
    </row>
    <row r="14" spans="1:23" s="39" customFormat="1" x14ac:dyDescent="0.25">
      <c r="A14" s="62"/>
      <c r="B14" s="306"/>
      <c r="C14" s="307"/>
      <c r="D14" s="307"/>
      <c r="E14" s="307"/>
      <c r="F14" s="307"/>
      <c r="G14" s="154"/>
      <c r="H14" s="307"/>
      <c r="I14" s="307"/>
      <c r="J14" s="307"/>
      <c r="K14" s="307"/>
      <c r="L14" s="308"/>
      <c r="N14" s="52"/>
      <c r="O14" s="330"/>
      <c r="P14" s="330"/>
      <c r="Q14" s="330"/>
      <c r="R14" s="52"/>
      <c r="S14" s="331"/>
      <c r="T14" s="331"/>
      <c r="U14" s="331"/>
      <c r="V14" s="52"/>
      <c r="W14" s="52"/>
    </row>
    <row r="15" spans="1:23" s="39" customFormat="1" ht="126.75" customHeight="1" x14ac:dyDescent="0.25">
      <c r="A15" s="62"/>
      <c r="B15" s="306"/>
      <c r="C15" s="307"/>
      <c r="D15" s="307"/>
      <c r="E15" s="307"/>
      <c r="F15" s="307"/>
      <c r="G15" s="154"/>
      <c r="H15" s="307"/>
      <c r="I15" s="307"/>
      <c r="J15" s="307"/>
      <c r="K15" s="307"/>
      <c r="L15" s="308"/>
      <c r="N15" s="52"/>
      <c r="O15" s="330"/>
      <c r="P15" s="330"/>
      <c r="Q15" s="330"/>
      <c r="R15" s="52"/>
      <c r="S15" s="331"/>
      <c r="T15" s="331"/>
      <c r="U15" s="331"/>
      <c r="V15" s="52"/>
      <c r="W15" s="52"/>
    </row>
    <row r="16" spans="1:23" s="39" customFormat="1" x14ac:dyDescent="0.25">
      <c r="A16" s="62"/>
      <c r="B16" s="73"/>
      <c r="C16" s="74"/>
      <c r="D16" s="74"/>
      <c r="E16" s="74"/>
      <c r="F16" s="74"/>
      <c r="G16" s="74"/>
      <c r="H16" s="74"/>
      <c r="I16" s="74"/>
      <c r="J16" s="74"/>
      <c r="K16" s="74"/>
      <c r="L16" s="75"/>
      <c r="N16" s="52"/>
      <c r="O16" s="330"/>
      <c r="P16" s="330"/>
      <c r="Q16" s="330"/>
      <c r="R16" s="52"/>
      <c r="S16" s="331"/>
      <c r="T16" s="331"/>
      <c r="U16" s="331"/>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300" t="s">
        <v>216</v>
      </c>
      <c r="C18" s="301"/>
      <c r="D18" s="301"/>
      <c r="E18" s="301"/>
      <c r="F18" s="301"/>
      <c r="G18" s="301"/>
      <c r="H18" s="301"/>
      <c r="I18" s="301"/>
      <c r="J18" s="301"/>
      <c r="K18" s="301"/>
      <c r="L18" s="302"/>
      <c r="M18" s="6"/>
      <c r="N18" s="6"/>
      <c r="O18" s="7"/>
      <c r="P18" s="7"/>
    </row>
    <row r="19" spans="1:23" x14ac:dyDescent="0.25">
      <c r="B19" s="28"/>
      <c r="C19" s="29"/>
      <c r="D19" s="30"/>
      <c r="E19" s="30"/>
      <c r="F19" s="30"/>
      <c r="G19" s="30"/>
      <c r="H19" s="30"/>
      <c r="I19" s="30"/>
      <c r="J19" s="30"/>
      <c r="K19" s="30"/>
      <c r="L19" s="31"/>
    </row>
    <row r="20" spans="1:23" x14ac:dyDescent="0.25">
      <c r="B20" s="328" t="s">
        <v>74</v>
      </c>
      <c r="C20" s="329"/>
      <c r="D20" s="329"/>
      <c r="E20" s="329"/>
      <c r="F20" s="329"/>
      <c r="G20" s="326" t="s">
        <v>73</v>
      </c>
      <c r="H20" s="324" t="s">
        <v>152</v>
      </c>
      <c r="I20" s="324"/>
      <c r="J20" s="324"/>
      <c r="K20" s="324"/>
      <c r="L20" s="325"/>
      <c r="O20" s="32"/>
    </row>
    <row r="21" spans="1:23" x14ac:dyDescent="0.25">
      <c r="B21" s="328"/>
      <c r="C21" s="329"/>
      <c r="D21" s="329"/>
      <c r="E21" s="329"/>
      <c r="F21" s="329"/>
      <c r="G21" s="327"/>
      <c r="H21" s="324"/>
      <c r="I21" s="324"/>
      <c r="J21" s="324"/>
      <c r="K21" s="324"/>
      <c r="L21" s="325"/>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300" t="str">
        <f>IF(Intro!$G$20="English",O24,P24)</f>
        <v>LA DÉFINITION "DES MARCHANDISES"</v>
      </c>
      <c r="C24" s="301" t="str">
        <f>UPPER(IF(Intro!$G$20="English",P24,Q24))</f>
        <v/>
      </c>
      <c r="D24" s="301" t="str">
        <f>UPPER(IF(Intro!$G$20="English",Q24,R24))</f>
        <v/>
      </c>
      <c r="E24" s="301" t="str">
        <f>UPPER(IF(Intro!$G$20="English",R24,S24))</f>
        <v/>
      </c>
      <c r="F24" s="301"/>
      <c r="G24" s="301" t="str">
        <f>UPPER(IF(Intro!$G$20="English",S24,T24))</f>
        <v/>
      </c>
      <c r="H24" s="301" t="str">
        <f>UPPER(IF(Intro!$G$20="English",T24,U24))</f>
        <v/>
      </c>
      <c r="I24" s="301" t="str">
        <f>UPPER(IF(Intro!$G$20="English",U24,V24))</f>
        <v/>
      </c>
      <c r="J24" s="301" t="str">
        <f>UPPER(IF(Intro!$G$20="English",V24,W24))</f>
        <v/>
      </c>
      <c r="K24" s="301" t="str">
        <f>UPPER(IF(Intro!$G$20="English",W24,X24))</f>
        <v/>
      </c>
      <c r="L24" s="302" t="str">
        <f>UPPER(IF(Intro!$G$20="English",X24,Y24))</f>
        <v/>
      </c>
      <c r="M24" s="9"/>
      <c r="N24" s="6"/>
      <c r="O24" s="9" t="s">
        <v>217</v>
      </c>
      <c r="P24" s="9" t="s">
        <v>218</v>
      </c>
    </row>
    <row r="25" spans="1:23" x14ac:dyDescent="0.25">
      <c r="B25" s="28"/>
      <c r="C25" s="29"/>
      <c r="D25" s="30"/>
      <c r="E25" s="30"/>
      <c r="F25" s="30"/>
      <c r="G25" s="30"/>
      <c r="H25" s="30"/>
      <c r="I25" s="30"/>
      <c r="J25" s="30"/>
      <c r="K25" s="30"/>
      <c r="L25" s="31"/>
    </row>
    <row r="26" spans="1:23" s="39" customFormat="1" x14ac:dyDescent="0.25">
      <c r="A26" s="62"/>
      <c r="B26" s="289" t="str">
        <f>IF(Intro!$G$20="English",O26,P26)</f>
        <v>Les références aux « marchandises » dans ce questionnaire font référence à :</v>
      </c>
      <c r="C26" s="290"/>
      <c r="D26" s="290"/>
      <c r="E26" s="290"/>
      <c r="F26" s="290"/>
      <c r="G26" s="290"/>
      <c r="H26" s="290"/>
      <c r="I26" s="290"/>
      <c r="J26" s="290"/>
      <c r="K26" s="290"/>
      <c r="L26" s="291"/>
      <c r="N26" s="52"/>
      <c r="O26" s="3" t="s">
        <v>125</v>
      </c>
      <c r="P26" s="3" t="s">
        <v>126</v>
      </c>
      <c r="Q26" s="52"/>
      <c r="R26" s="52"/>
      <c r="S26" s="52"/>
      <c r="T26" s="52"/>
      <c r="U26" s="52"/>
      <c r="V26" s="52"/>
      <c r="W26" s="52"/>
    </row>
    <row r="27" spans="1:23" s="39" customFormat="1" x14ac:dyDescent="0.25">
      <c r="A27" s="62"/>
      <c r="B27" s="289"/>
      <c r="C27" s="290"/>
      <c r="D27" s="290"/>
      <c r="E27" s="290"/>
      <c r="F27" s="290"/>
      <c r="G27" s="290"/>
      <c r="H27" s="290"/>
      <c r="I27" s="290"/>
      <c r="J27" s="290"/>
      <c r="K27" s="290"/>
      <c r="L27" s="291"/>
      <c r="N27" s="52"/>
      <c r="O27" s="3"/>
      <c r="P27" s="3"/>
      <c r="Q27" s="52"/>
      <c r="R27" s="52"/>
      <c r="S27" s="52"/>
      <c r="T27" s="52"/>
      <c r="U27" s="52"/>
      <c r="V27" s="52"/>
      <c r="W27" s="52"/>
    </row>
    <row r="28" spans="1:23" s="39" customFormat="1" x14ac:dyDescent="0.25">
      <c r="A28" s="62"/>
      <c r="B28" s="72"/>
      <c r="C28" s="332" t="str">
        <f>IF(Intro!$G$20="English",Variables!B16,Variables!C16)</f>
        <v>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v>
      </c>
      <c r="D28" s="333"/>
      <c r="E28" s="333"/>
      <c r="F28" s="333"/>
      <c r="G28" s="333"/>
      <c r="H28" s="333"/>
      <c r="I28" s="333"/>
      <c r="J28" s="333"/>
      <c r="K28" s="334"/>
      <c r="L28" s="55"/>
      <c r="N28" s="52"/>
      <c r="O28" s="3"/>
      <c r="P28" s="3"/>
      <c r="Q28" s="52"/>
      <c r="R28" s="52"/>
      <c r="S28" s="52"/>
      <c r="T28" s="52"/>
      <c r="U28" s="52"/>
      <c r="V28" s="52"/>
      <c r="W28" s="52"/>
    </row>
    <row r="29" spans="1:23" s="39" customFormat="1" x14ac:dyDescent="0.25">
      <c r="A29" s="62"/>
      <c r="B29" s="72"/>
      <c r="C29" s="335"/>
      <c r="D29" s="336"/>
      <c r="E29" s="336"/>
      <c r="F29" s="336"/>
      <c r="G29" s="336"/>
      <c r="H29" s="336"/>
      <c r="I29" s="336"/>
      <c r="J29" s="336"/>
      <c r="K29" s="337"/>
      <c r="L29" s="145"/>
      <c r="N29" s="52"/>
      <c r="O29" s="3"/>
      <c r="P29" s="3"/>
      <c r="Q29" s="52"/>
      <c r="R29" s="52"/>
      <c r="S29" s="52"/>
      <c r="T29" s="52"/>
      <c r="U29" s="52"/>
      <c r="V29" s="52"/>
      <c r="W29" s="52"/>
    </row>
    <row r="30" spans="1:23" s="39" customFormat="1" x14ac:dyDescent="0.25">
      <c r="A30" s="62"/>
      <c r="B30" s="72"/>
      <c r="C30" s="335"/>
      <c r="D30" s="336"/>
      <c r="E30" s="336"/>
      <c r="F30" s="336"/>
      <c r="G30" s="336"/>
      <c r="H30" s="336"/>
      <c r="I30" s="336"/>
      <c r="J30" s="336"/>
      <c r="K30" s="337"/>
      <c r="L30" s="145"/>
      <c r="N30" s="52"/>
      <c r="O30" s="3"/>
      <c r="P30" s="3"/>
      <c r="Q30" s="52"/>
      <c r="R30" s="52"/>
      <c r="S30" s="52"/>
      <c r="T30" s="52"/>
      <c r="U30" s="52"/>
      <c r="V30" s="52"/>
      <c r="W30" s="52"/>
    </row>
    <row r="31" spans="1:23" s="39" customFormat="1" x14ac:dyDescent="0.25">
      <c r="A31" s="62"/>
      <c r="B31" s="72"/>
      <c r="C31" s="335"/>
      <c r="D31" s="336"/>
      <c r="E31" s="336"/>
      <c r="F31" s="336"/>
      <c r="G31" s="336"/>
      <c r="H31" s="336"/>
      <c r="I31" s="336"/>
      <c r="J31" s="336"/>
      <c r="K31" s="337"/>
      <c r="L31" s="145"/>
      <c r="N31" s="52"/>
      <c r="O31" s="3"/>
      <c r="P31" s="3"/>
      <c r="Q31" s="52"/>
      <c r="R31" s="52"/>
      <c r="S31" s="52"/>
      <c r="T31" s="52"/>
      <c r="U31" s="52"/>
      <c r="V31" s="52"/>
      <c r="W31" s="52"/>
    </row>
    <row r="32" spans="1:23" s="39" customFormat="1" x14ac:dyDescent="0.25">
      <c r="A32" s="62"/>
      <c r="B32" s="72"/>
      <c r="C32" s="335"/>
      <c r="D32" s="336"/>
      <c r="E32" s="336"/>
      <c r="F32" s="336"/>
      <c r="G32" s="336"/>
      <c r="H32" s="336"/>
      <c r="I32" s="336"/>
      <c r="J32" s="336"/>
      <c r="K32" s="337"/>
      <c r="L32" s="277"/>
      <c r="N32" s="52"/>
      <c r="O32" s="3"/>
      <c r="P32" s="3"/>
      <c r="Q32" s="52"/>
      <c r="R32" s="52"/>
      <c r="S32" s="52"/>
      <c r="T32" s="52"/>
      <c r="U32" s="52"/>
      <c r="V32" s="52"/>
      <c r="W32" s="52"/>
    </row>
    <row r="33" spans="1:23" s="39" customFormat="1" x14ac:dyDescent="0.25">
      <c r="A33" s="62"/>
      <c r="B33" s="72"/>
      <c r="C33" s="335"/>
      <c r="D33" s="336"/>
      <c r="E33" s="336"/>
      <c r="F33" s="336"/>
      <c r="G33" s="336"/>
      <c r="H33" s="336"/>
      <c r="I33" s="336"/>
      <c r="J33" s="336"/>
      <c r="K33" s="337"/>
      <c r="L33" s="277"/>
      <c r="N33" s="52"/>
      <c r="O33" s="3"/>
      <c r="P33" s="3"/>
      <c r="Q33" s="52"/>
      <c r="R33" s="52"/>
      <c r="S33" s="52"/>
      <c r="T33" s="52"/>
      <c r="U33" s="52"/>
      <c r="V33" s="52"/>
      <c r="W33" s="52"/>
    </row>
    <row r="34" spans="1:23" s="39" customFormat="1" x14ac:dyDescent="0.25">
      <c r="A34" s="62"/>
      <c r="B34" s="72"/>
      <c r="C34" s="335"/>
      <c r="D34" s="336"/>
      <c r="E34" s="336"/>
      <c r="F34" s="336"/>
      <c r="G34" s="336"/>
      <c r="H34" s="336"/>
      <c r="I34" s="336"/>
      <c r="J34" s="336"/>
      <c r="K34" s="337"/>
      <c r="L34" s="277"/>
      <c r="N34" s="52"/>
      <c r="O34" s="3"/>
      <c r="P34" s="3"/>
      <c r="Q34" s="52"/>
      <c r="R34" s="52"/>
      <c r="S34" s="52"/>
      <c r="T34" s="52"/>
      <c r="U34" s="52"/>
      <c r="V34" s="52"/>
      <c r="W34" s="52"/>
    </row>
    <row r="35" spans="1:23" s="39" customFormat="1" x14ac:dyDescent="0.25">
      <c r="A35" s="62"/>
      <c r="B35" s="72"/>
      <c r="C35" s="335"/>
      <c r="D35" s="336"/>
      <c r="E35" s="336"/>
      <c r="F35" s="336"/>
      <c r="G35" s="336"/>
      <c r="H35" s="336"/>
      <c r="I35" s="336"/>
      <c r="J35" s="336"/>
      <c r="K35" s="337"/>
      <c r="L35" s="277"/>
      <c r="N35" s="52"/>
      <c r="O35" s="3"/>
      <c r="P35" s="3"/>
      <c r="Q35" s="52"/>
      <c r="R35" s="52"/>
      <c r="S35" s="52"/>
      <c r="T35" s="52"/>
      <c r="U35" s="52"/>
      <c r="V35" s="52"/>
      <c r="W35" s="52"/>
    </row>
    <row r="36" spans="1:23" s="39" customFormat="1" x14ac:dyDescent="0.25">
      <c r="A36" s="62"/>
      <c r="B36" s="72"/>
      <c r="C36" s="335"/>
      <c r="D36" s="336"/>
      <c r="E36" s="336"/>
      <c r="F36" s="336"/>
      <c r="G36" s="336"/>
      <c r="H36" s="336"/>
      <c r="I36" s="336"/>
      <c r="J36" s="336"/>
      <c r="K36" s="337"/>
      <c r="L36" s="277"/>
      <c r="N36" s="52"/>
      <c r="O36" s="3"/>
      <c r="P36" s="3"/>
      <c r="Q36" s="52"/>
      <c r="R36" s="52"/>
      <c r="S36" s="52"/>
      <c r="T36" s="52"/>
      <c r="U36" s="52"/>
      <c r="V36" s="52"/>
      <c r="W36" s="52"/>
    </row>
    <row r="37" spans="1:23" s="39" customFormat="1" x14ac:dyDescent="0.25">
      <c r="A37" s="62"/>
      <c r="B37" s="72"/>
      <c r="C37" s="335"/>
      <c r="D37" s="336"/>
      <c r="E37" s="336"/>
      <c r="F37" s="336"/>
      <c r="G37" s="336"/>
      <c r="H37" s="336"/>
      <c r="I37" s="336"/>
      <c r="J37" s="336"/>
      <c r="K37" s="337"/>
      <c r="L37" s="277"/>
      <c r="N37" s="52"/>
      <c r="O37" s="3"/>
      <c r="P37" s="3"/>
      <c r="Q37" s="52"/>
      <c r="R37" s="52"/>
      <c r="S37" s="52"/>
      <c r="T37" s="52"/>
      <c r="U37" s="52"/>
      <c r="V37" s="52"/>
      <c r="W37" s="52"/>
    </row>
    <row r="38" spans="1:23" s="39" customFormat="1" x14ac:dyDescent="0.25">
      <c r="A38" s="62"/>
      <c r="B38" s="72"/>
      <c r="C38" s="335"/>
      <c r="D38" s="336"/>
      <c r="E38" s="336"/>
      <c r="F38" s="336"/>
      <c r="G38" s="336"/>
      <c r="H38" s="336"/>
      <c r="I38" s="336"/>
      <c r="J38" s="336"/>
      <c r="K38" s="337"/>
      <c r="L38" s="277"/>
      <c r="N38" s="52"/>
      <c r="O38" s="3"/>
      <c r="P38" s="3"/>
      <c r="Q38" s="52"/>
      <c r="R38" s="52"/>
      <c r="S38" s="52"/>
      <c r="T38" s="52"/>
      <c r="U38" s="52"/>
      <c r="V38" s="52"/>
      <c r="W38" s="52"/>
    </row>
    <row r="39" spans="1:23" s="39" customFormat="1" x14ac:dyDescent="0.25">
      <c r="A39" s="62"/>
      <c r="B39" s="72"/>
      <c r="C39" s="335"/>
      <c r="D39" s="336"/>
      <c r="E39" s="336"/>
      <c r="F39" s="336"/>
      <c r="G39" s="336"/>
      <c r="H39" s="336"/>
      <c r="I39" s="336"/>
      <c r="J39" s="336"/>
      <c r="K39" s="337"/>
      <c r="L39" s="277"/>
      <c r="N39" s="52"/>
      <c r="O39" s="3"/>
      <c r="P39" s="3"/>
      <c r="Q39" s="52"/>
      <c r="R39" s="52"/>
      <c r="S39" s="52"/>
      <c r="T39" s="52"/>
      <c r="U39" s="52"/>
      <c r="V39" s="52"/>
      <c r="W39" s="52"/>
    </row>
    <row r="40" spans="1:23" s="39" customFormat="1" x14ac:dyDescent="0.25">
      <c r="A40" s="62"/>
      <c r="B40" s="72"/>
      <c r="C40" s="335"/>
      <c r="D40" s="336"/>
      <c r="E40" s="336"/>
      <c r="F40" s="336"/>
      <c r="G40" s="336"/>
      <c r="H40" s="336"/>
      <c r="I40" s="336"/>
      <c r="J40" s="336"/>
      <c r="K40" s="337"/>
      <c r="L40" s="277"/>
      <c r="N40" s="52"/>
      <c r="O40" s="3"/>
      <c r="P40" s="3"/>
      <c r="Q40" s="52"/>
      <c r="R40" s="52"/>
      <c r="S40" s="52"/>
      <c r="T40" s="52"/>
      <c r="U40" s="52"/>
      <c r="V40" s="52"/>
      <c r="W40" s="52"/>
    </row>
    <row r="41" spans="1:23" s="39" customFormat="1" x14ac:dyDescent="0.25">
      <c r="A41" s="62"/>
      <c r="B41" s="72"/>
      <c r="C41" s="335"/>
      <c r="D41" s="336"/>
      <c r="E41" s="336"/>
      <c r="F41" s="336"/>
      <c r="G41" s="336"/>
      <c r="H41" s="336"/>
      <c r="I41" s="336"/>
      <c r="J41" s="336"/>
      <c r="K41" s="337"/>
      <c r="L41" s="277"/>
      <c r="N41" s="52"/>
      <c r="O41" s="3"/>
      <c r="P41" s="3"/>
      <c r="Q41" s="52"/>
      <c r="R41" s="52"/>
      <c r="S41" s="52"/>
      <c r="T41" s="52"/>
      <c r="U41" s="52"/>
      <c r="V41" s="52"/>
      <c r="W41" s="52"/>
    </row>
    <row r="42" spans="1:23" s="39" customFormat="1" x14ac:dyDescent="0.25">
      <c r="A42" s="62"/>
      <c r="B42" s="72"/>
      <c r="C42" s="335"/>
      <c r="D42" s="336"/>
      <c r="E42" s="336"/>
      <c r="F42" s="336"/>
      <c r="G42" s="336"/>
      <c r="H42" s="336"/>
      <c r="I42" s="336"/>
      <c r="J42" s="336"/>
      <c r="K42" s="337"/>
      <c r="L42" s="277"/>
      <c r="N42" s="52"/>
      <c r="O42" s="3"/>
      <c r="P42" s="3"/>
      <c r="Q42" s="52"/>
      <c r="R42" s="52"/>
      <c r="S42" s="52"/>
      <c r="T42" s="52"/>
      <c r="U42" s="52"/>
      <c r="V42" s="52"/>
      <c r="W42" s="52"/>
    </row>
    <row r="43" spans="1:23" s="39" customFormat="1" x14ac:dyDescent="0.25">
      <c r="A43" s="62"/>
      <c r="B43" s="72"/>
      <c r="C43" s="335"/>
      <c r="D43" s="336"/>
      <c r="E43" s="336"/>
      <c r="F43" s="336"/>
      <c r="G43" s="336"/>
      <c r="H43" s="336"/>
      <c r="I43" s="336"/>
      <c r="J43" s="336"/>
      <c r="K43" s="337"/>
      <c r="L43" s="277"/>
      <c r="N43" s="52"/>
      <c r="O43" s="3"/>
      <c r="P43" s="3"/>
      <c r="Q43" s="52"/>
      <c r="R43" s="52"/>
      <c r="S43" s="52"/>
      <c r="T43" s="52"/>
      <c r="U43" s="52"/>
      <c r="V43" s="52"/>
      <c r="W43" s="52"/>
    </row>
    <row r="44" spans="1:23" s="39" customFormat="1" x14ac:dyDescent="0.25">
      <c r="A44" s="62"/>
      <c r="B44" s="72"/>
      <c r="C44" s="335"/>
      <c r="D44" s="336"/>
      <c r="E44" s="336"/>
      <c r="F44" s="336"/>
      <c r="G44" s="336"/>
      <c r="H44" s="336"/>
      <c r="I44" s="336"/>
      <c r="J44" s="336"/>
      <c r="K44" s="337"/>
      <c r="L44" s="277"/>
      <c r="N44" s="52"/>
      <c r="O44" s="3"/>
      <c r="P44" s="3"/>
      <c r="Q44" s="52"/>
      <c r="R44" s="52"/>
      <c r="S44" s="52"/>
      <c r="T44" s="52"/>
      <c r="U44" s="52"/>
      <c r="V44" s="52"/>
      <c r="W44" s="52"/>
    </row>
    <row r="45" spans="1:23" s="39" customFormat="1" x14ac:dyDescent="0.25">
      <c r="A45" s="62"/>
      <c r="B45" s="72"/>
      <c r="C45" s="335"/>
      <c r="D45" s="336"/>
      <c r="E45" s="336"/>
      <c r="F45" s="336"/>
      <c r="G45" s="336"/>
      <c r="H45" s="336"/>
      <c r="I45" s="336"/>
      <c r="J45" s="336"/>
      <c r="K45" s="337"/>
      <c r="L45" s="277"/>
      <c r="N45" s="52"/>
      <c r="O45" s="3"/>
      <c r="P45" s="3"/>
      <c r="Q45" s="52"/>
      <c r="R45" s="52"/>
      <c r="S45" s="52"/>
      <c r="T45" s="52"/>
      <c r="U45" s="52"/>
      <c r="V45" s="52"/>
      <c r="W45" s="52"/>
    </row>
    <row r="46" spans="1:23" s="39" customFormat="1" x14ac:dyDescent="0.25">
      <c r="A46" s="62"/>
      <c r="B46" s="72"/>
      <c r="C46" s="335"/>
      <c r="D46" s="336"/>
      <c r="E46" s="336"/>
      <c r="F46" s="336"/>
      <c r="G46" s="336"/>
      <c r="H46" s="336"/>
      <c r="I46" s="336"/>
      <c r="J46" s="336"/>
      <c r="K46" s="337"/>
      <c r="L46" s="277"/>
      <c r="N46" s="52"/>
      <c r="O46" s="3"/>
      <c r="P46" s="3"/>
      <c r="Q46" s="52"/>
      <c r="R46" s="52"/>
      <c r="S46" s="52"/>
      <c r="T46" s="52"/>
      <c r="U46" s="52"/>
      <c r="V46" s="52"/>
      <c r="W46" s="52"/>
    </row>
    <row r="47" spans="1:23" s="282" customFormat="1" x14ac:dyDescent="0.25">
      <c r="A47" s="279" t="s">
        <v>390</v>
      </c>
      <c r="B47" s="280"/>
      <c r="C47" s="335"/>
      <c r="D47" s="336"/>
      <c r="E47" s="336"/>
      <c r="F47" s="336"/>
      <c r="G47" s="336"/>
      <c r="H47" s="336"/>
      <c r="I47" s="336"/>
      <c r="J47" s="336"/>
      <c r="K47" s="337"/>
      <c r="L47" s="281"/>
      <c r="N47" s="283"/>
      <c r="O47" s="284"/>
      <c r="P47" s="284"/>
      <c r="Q47" s="283"/>
      <c r="R47" s="283"/>
      <c r="S47" s="283"/>
      <c r="T47" s="283"/>
      <c r="U47" s="283"/>
      <c r="V47" s="283"/>
      <c r="W47" s="283"/>
    </row>
    <row r="48" spans="1:23" s="39" customFormat="1" x14ac:dyDescent="0.25">
      <c r="A48" s="62"/>
      <c r="B48" s="72"/>
      <c r="C48" s="335"/>
      <c r="D48" s="336"/>
      <c r="E48" s="336"/>
      <c r="F48" s="336"/>
      <c r="G48" s="336"/>
      <c r="H48" s="336"/>
      <c r="I48" s="336"/>
      <c r="J48" s="336"/>
      <c r="K48" s="337"/>
      <c r="L48" s="277"/>
      <c r="N48" s="52"/>
      <c r="O48" s="3"/>
      <c r="P48" s="3"/>
      <c r="Q48" s="52"/>
      <c r="R48" s="52"/>
      <c r="S48" s="52"/>
      <c r="T48" s="52"/>
      <c r="U48" s="52"/>
      <c r="V48" s="52"/>
      <c r="W48" s="52"/>
    </row>
    <row r="49" spans="1:23" s="39" customFormat="1" x14ac:dyDescent="0.25">
      <c r="A49" s="62"/>
      <c r="B49" s="72"/>
      <c r="C49" s="335"/>
      <c r="D49" s="336"/>
      <c r="E49" s="336"/>
      <c r="F49" s="336"/>
      <c r="G49" s="336"/>
      <c r="H49" s="336"/>
      <c r="I49" s="336"/>
      <c r="J49" s="336"/>
      <c r="K49" s="337"/>
      <c r="L49" s="145"/>
      <c r="N49" s="52"/>
      <c r="O49" s="3"/>
      <c r="P49" s="3"/>
      <c r="Q49" s="52"/>
      <c r="R49" s="52"/>
      <c r="S49" s="52"/>
      <c r="T49" s="52"/>
      <c r="U49" s="52"/>
      <c r="V49" s="52"/>
      <c r="W49" s="52"/>
    </row>
    <row r="50" spans="1:23" s="39" customFormat="1" x14ac:dyDescent="0.25">
      <c r="A50" s="62"/>
      <c r="B50" s="72"/>
      <c r="C50" s="335"/>
      <c r="D50" s="336"/>
      <c r="E50" s="336"/>
      <c r="F50" s="336"/>
      <c r="G50" s="336"/>
      <c r="H50" s="336"/>
      <c r="I50" s="336"/>
      <c r="J50" s="336"/>
      <c r="K50" s="337"/>
      <c r="L50" s="145"/>
      <c r="N50" s="52"/>
      <c r="O50" s="3"/>
      <c r="P50" s="3"/>
      <c r="Q50" s="52"/>
      <c r="R50" s="52"/>
      <c r="S50" s="52"/>
      <c r="T50" s="52"/>
      <c r="U50" s="52"/>
      <c r="V50" s="52"/>
      <c r="W50" s="52"/>
    </row>
    <row r="51" spans="1:23" s="39" customFormat="1" x14ac:dyDescent="0.25">
      <c r="A51" s="62"/>
      <c r="B51" s="72"/>
      <c r="C51" s="335"/>
      <c r="D51" s="336"/>
      <c r="E51" s="336"/>
      <c r="F51" s="336"/>
      <c r="G51" s="336"/>
      <c r="H51" s="336"/>
      <c r="I51" s="336"/>
      <c r="J51" s="336"/>
      <c r="K51" s="337"/>
      <c r="L51" s="145"/>
      <c r="N51" s="52"/>
      <c r="O51" s="3"/>
      <c r="P51" s="3"/>
      <c r="Q51" s="52"/>
      <c r="R51" s="52"/>
      <c r="S51" s="52"/>
      <c r="T51" s="52"/>
      <c r="U51" s="52"/>
      <c r="V51" s="52"/>
      <c r="W51" s="52"/>
    </row>
    <row r="52" spans="1:23" s="39" customFormat="1" x14ac:dyDescent="0.25">
      <c r="A52" s="62"/>
      <c r="B52" s="72"/>
      <c r="C52" s="335"/>
      <c r="D52" s="336"/>
      <c r="E52" s="336"/>
      <c r="F52" s="336"/>
      <c r="G52" s="336"/>
      <c r="H52" s="336"/>
      <c r="I52" s="336"/>
      <c r="J52" s="336"/>
      <c r="K52" s="337"/>
      <c r="L52" s="145"/>
      <c r="N52" s="52"/>
      <c r="O52" s="3"/>
      <c r="P52" s="3"/>
      <c r="Q52" s="52"/>
      <c r="R52" s="52"/>
      <c r="S52" s="52"/>
      <c r="T52" s="52"/>
      <c r="U52" s="52"/>
      <c r="V52" s="52"/>
      <c r="W52" s="52"/>
    </row>
    <row r="53" spans="1:23" s="39" customFormat="1" x14ac:dyDescent="0.25">
      <c r="A53" s="62"/>
      <c r="B53" s="72"/>
      <c r="C53" s="335"/>
      <c r="D53" s="336"/>
      <c r="E53" s="336"/>
      <c r="F53" s="336"/>
      <c r="G53" s="336"/>
      <c r="H53" s="336"/>
      <c r="I53" s="336"/>
      <c r="J53" s="336"/>
      <c r="K53" s="337"/>
      <c r="L53" s="145"/>
      <c r="N53" s="52"/>
      <c r="O53" s="3"/>
      <c r="P53" s="3"/>
      <c r="Q53" s="52"/>
      <c r="R53" s="52"/>
      <c r="S53" s="52"/>
      <c r="T53" s="52"/>
      <c r="U53" s="52"/>
      <c r="V53" s="52"/>
      <c r="W53" s="52"/>
    </row>
    <row r="54" spans="1:23" s="39" customFormat="1" x14ac:dyDescent="0.25">
      <c r="A54" s="62"/>
      <c r="B54" s="72"/>
      <c r="C54" s="335"/>
      <c r="D54" s="336"/>
      <c r="E54" s="336"/>
      <c r="F54" s="336"/>
      <c r="G54" s="336"/>
      <c r="H54" s="336"/>
      <c r="I54" s="336"/>
      <c r="J54" s="336"/>
      <c r="K54" s="337"/>
      <c r="L54" s="277"/>
      <c r="N54" s="52"/>
      <c r="O54" s="3"/>
      <c r="P54" s="3"/>
      <c r="Q54" s="52"/>
      <c r="R54" s="52"/>
      <c r="S54" s="52"/>
      <c r="T54" s="52"/>
      <c r="U54" s="52"/>
      <c r="V54" s="52"/>
      <c r="W54" s="52"/>
    </row>
    <row r="55" spans="1:23" s="39" customFormat="1" x14ac:dyDescent="0.25">
      <c r="A55" s="62"/>
      <c r="B55" s="72"/>
      <c r="C55" s="335"/>
      <c r="D55" s="336"/>
      <c r="E55" s="336"/>
      <c r="F55" s="336"/>
      <c r="G55" s="336"/>
      <c r="H55" s="336"/>
      <c r="I55" s="336"/>
      <c r="J55" s="336"/>
      <c r="K55" s="337"/>
      <c r="L55" s="145"/>
      <c r="N55" s="52"/>
      <c r="O55" s="3"/>
      <c r="P55" s="3"/>
      <c r="Q55" s="52"/>
      <c r="R55" s="52"/>
      <c r="S55" s="52"/>
      <c r="T55" s="52"/>
      <c r="U55" s="52"/>
      <c r="V55" s="52"/>
      <c r="W55" s="52"/>
    </row>
    <row r="56" spans="1:23" s="39" customFormat="1" x14ac:dyDescent="0.25">
      <c r="A56" s="62"/>
      <c r="B56" s="72"/>
      <c r="C56" s="335"/>
      <c r="D56" s="336"/>
      <c r="E56" s="336"/>
      <c r="F56" s="336"/>
      <c r="G56" s="336"/>
      <c r="H56" s="336"/>
      <c r="I56" s="336"/>
      <c r="J56" s="336"/>
      <c r="K56" s="337"/>
      <c r="L56" s="145"/>
      <c r="N56" s="52"/>
      <c r="O56" s="3"/>
      <c r="P56" s="3"/>
      <c r="Q56" s="52"/>
      <c r="R56" s="52"/>
      <c r="S56" s="52"/>
      <c r="T56" s="52"/>
      <c r="U56" s="52"/>
      <c r="V56" s="52"/>
      <c r="W56" s="52"/>
    </row>
    <row r="57" spans="1:23" s="39" customFormat="1" x14ac:dyDescent="0.25">
      <c r="A57" s="62"/>
      <c r="B57" s="72"/>
      <c r="C57" s="335"/>
      <c r="D57" s="336"/>
      <c r="E57" s="336"/>
      <c r="F57" s="336"/>
      <c r="G57" s="336"/>
      <c r="H57" s="336"/>
      <c r="I57" s="336"/>
      <c r="J57" s="336"/>
      <c r="K57" s="337"/>
      <c r="L57" s="145"/>
      <c r="N57" s="52"/>
      <c r="O57" s="3"/>
      <c r="P57" s="3"/>
      <c r="Q57" s="52"/>
      <c r="R57" s="52"/>
      <c r="S57" s="52"/>
      <c r="T57" s="52"/>
      <c r="U57" s="52"/>
      <c r="V57" s="52"/>
      <c r="W57" s="52"/>
    </row>
    <row r="58" spans="1:23" s="39" customFormat="1" x14ac:dyDescent="0.25">
      <c r="A58" s="62"/>
      <c r="B58" s="72"/>
      <c r="C58" s="335"/>
      <c r="D58" s="336"/>
      <c r="E58" s="336"/>
      <c r="F58" s="336"/>
      <c r="G58" s="336"/>
      <c r="H58" s="336"/>
      <c r="I58" s="336"/>
      <c r="J58" s="336"/>
      <c r="K58" s="337"/>
      <c r="L58" s="98"/>
      <c r="N58" s="52"/>
      <c r="O58" s="3"/>
      <c r="P58" s="3"/>
      <c r="Q58" s="52"/>
      <c r="R58" s="52"/>
      <c r="S58" s="52"/>
      <c r="T58" s="52"/>
      <c r="U58" s="52"/>
      <c r="V58" s="52"/>
      <c r="W58" s="52"/>
    </row>
    <row r="59" spans="1:23" s="39" customFormat="1" x14ac:dyDescent="0.25">
      <c r="A59" s="62"/>
      <c r="B59" s="72"/>
      <c r="C59" s="335"/>
      <c r="D59" s="336"/>
      <c r="E59" s="336"/>
      <c r="F59" s="336"/>
      <c r="G59" s="336"/>
      <c r="H59" s="336"/>
      <c r="I59" s="336"/>
      <c r="J59" s="336"/>
      <c r="K59" s="337"/>
      <c r="L59" s="98"/>
      <c r="N59" s="52"/>
      <c r="O59" s="3"/>
      <c r="P59" s="3"/>
      <c r="Q59" s="52"/>
      <c r="R59" s="52"/>
      <c r="S59" s="52"/>
      <c r="T59" s="52"/>
      <c r="U59" s="52"/>
      <c r="V59" s="52"/>
      <c r="W59" s="52"/>
    </row>
    <row r="60" spans="1:23" s="39" customFormat="1" x14ac:dyDescent="0.25">
      <c r="A60" s="62"/>
      <c r="B60" s="72"/>
      <c r="C60" s="338"/>
      <c r="D60" s="339"/>
      <c r="E60" s="339"/>
      <c r="F60" s="339"/>
      <c r="G60" s="339"/>
      <c r="H60" s="339"/>
      <c r="I60" s="339"/>
      <c r="J60" s="339"/>
      <c r="K60" s="340"/>
      <c r="L60" s="98"/>
      <c r="N60" s="52"/>
      <c r="O60" s="3"/>
      <c r="P60" s="3"/>
      <c r="Q60" s="52"/>
      <c r="R60" s="52"/>
      <c r="S60" s="52"/>
      <c r="T60" s="52"/>
      <c r="U60" s="52"/>
      <c r="V60" s="52"/>
      <c r="W60" s="52"/>
    </row>
    <row r="61" spans="1:23" s="39" customFormat="1" x14ac:dyDescent="0.25">
      <c r="A61" s="62"/>
      <c r="B61" s="289"/>
      <c r="C61" s="290"/>
      <c r="D61" s="290"/>
      <c r="E61" s="290"/>
      <c r="F61" s="290"/>
      <c r="G61" s="290"/>
      <c r="H61" s="290"/>
      <c r="I61" s="290"/>
      <c r="J61" s="290"/>
      <c r="K61" s="290"/>
      <c r="L61" s="291"/>
      <c r="N61" s="52"/>
      <c r="O61" s="3"/>
      <c r="P61" s="3"/>
      <c r="Q61" s="52"/>
      <c r="R61" s="52"/>
      <c r="S61" s="52"/>
      <c r="T61" s="52"/>
      <c r="U61" s="52"/>
      <c r="V61" s="52"/>
      <c r="W61" s="52"/>
    </row>
    <row r="62" spans="1:23" s="39" customFormat="1" x14ac:dyDescent="0.25">
      <c r="A62" s="62"/>
      <c r="B62" s="289" t="str">
        <f>IF(Intro!$G$20="English",O62,P62)</f>
        <v>Pour plus de détails, consultez l'onglet Info.</v>
      </c>
      <c r="C62" s="290"/>
      <c r="D62" s="290"/>
      <c r="E62" s="290"/>
      <c r="F62" s="290"/>
      <c r="G62" s="290"/>
      <c r="H62" s="290"/>
      <c r="I62" s="290"/>
      <c r="J62" s="290"/>
      <c r="K62" s="290"/>
      <c r="L62" s="291"/>
      <c r="N62" s="52"/>
      <c r="O62" s="3" t="s">
        <v>123</v>
      </c>
      <c r="P62" s="3" t="s">
        <v>124</v>
      </c>
      <c r="Q62" s="52"/>
      <c r="R62" s="52"/>
      <c r="S62" s="52"/>
      <c r="T62" s="52"/>
      <c r="U62" s="52"/>
      <c r="V62" s="52"/>
      <c r="W62" s="52"/>
    </row>
    <row r="63" spans="1:23" s="39" customFormat="1" x14ac:dyDescent="0.25">
      <c r="A63" s="62"/>
      <c r="B63" s="73"/>
      <c r="C63" s="74"/>
      <c r="D63" s="74"/>
      <c r="E63" s="74"/>
      <c r="F63" s="74"/>
      <c r="G63" s="74"/>
      <c r="H63" s="74"/>
      <c r="I63" s="74"/>
      <c r="J63" s="74"/>
      <c r="K63" s="74"/>
      <c r="L63" s="75"/>
      <c r="N63" s="52"/>
      <c r="O63" s="52"/>
      <c r="P63" s="52"/>
      <c r="Q63" s="52"/>
      <c r="R63" s="52"/>
      <c r="S63" s="52"/>
      <c r="T63" s="52"/>
      <c r="U63" s="52"/>
      <c r="V63" s="52"/>
      <c r="W63" s="52"/>
    </row>
    <row r="64" spans="1:23" s="9" customFormat="1" x14ac:dyDescent="0.25">
      <c r="A64" s="24"/>
      <c r="B64" s="26"/>
      <c r="C64" s="26"/>
      <c r="D64" s="27"/>
      <c r="E64" s="27"/>
      <c r="F64" s="27"/>
      <c r="G64" s="27"/>
      <c r="H64" s="27"/>
      <c r="I64" s="27"/>
      <c r="J64" s="27"/>
      <c r="K64" s="27"/>
      <c r="L64" s="27"/>
      <c r="O64" s="25"/>
      <c r="P64" s="25"/>
    </row>
    <row r="65" spans="1:23" s="8" customFormat="1" x14ac:dyDescent="0.25">
      <c r="A65" s="24"/>
      <c r="B65" s="300" t="str">
        <f>IF(Intro!$G$20="English",O65,P65)</f>
        <v>DEVEZ-VOUS REMPLIR CE QUESTIONNAIRE?</v>
      </c>
      <c r="C65" s="301"/>
      <c r="D65" s="301"/>
      <c r="E65" s="301"/>
      <c r="F65" s="301"/>
      <c r="G65" s="301"/>
      <c r="H65" s="301"/>
      <c r="I65" s="301"/>
      <c r="J65" s="301"/>
      <c r="K65" s="301"/>
      <c r="L65" s="302"/>
      <c r="M65" s="6"/>
      <c r="N65" s="6"/>
      <c r="O65" s="3" t="s">
        <v>219</v>
      </c>
      <c r="P65" s="3" t="s">
        <v>267</v>
      </c>
    </row>
    <row r="66" spans="1:23" x14ac:dyDescent="0.25">
      <c r="B66" s="28"/>
      <c r="C66" s="29"/>
      <c r="D66" s="30"/>
      <c r="E66" s="30"/>
      <c r="F66" s="30"/>
      <c r="G66" s="30"/>
      <c r="H66" s="30"/>
      <c r="I66" s="30"/>
      <c r="J66" s="30"/>
      <c r="K66" s="30"/>
      <c r="L66" s="31"/>
    </row>
    <row r="67" spans="1:23" s="39" customFormat="1" x14ac:dyDescent="0.25">
      <c r="A67" s="62"/>
      <c r="B67" s="289" t="str">
        <f>IF(Intro!$G$20="English",O67,P67)</f>
        <v>Votre entreprise a-t-elle produit les marchandises à tout moment depuis le 1er janvier 2023?</v>
      </c>
      <c r="C67" s="290"/>
      <c r="D67" s="290"/>
      <c r="E67" s="290"/>
      <c r="F67" s="290"/>
      <c r="G67" s="290"/>
      <c r="H67" s="290"/>
      <c r="I67" s="290"/>
      <c r="J67" s="290"/>
      <c r="K67" s="290"/>
      <c r="L67" s="291"/>
      <c r="N67" s="52"/>
      <c r="O67" s="32" t="str">
        <f>"Has your firm produced the goods at any time since January 1, "&amp;Variables!B6&amp;"?"</f>
        <v>Has your firm produced the goods at any time since January 1, 2023?</v>
      </c>
      <c r="P67" s="3" t="str">
        <f>"Votre entreprise a-t-elle produit les marchandises à tout moment depuis le 1er janvier "&amp;Variables!B6&amp;"?"</f>
        <v>Votre entreprise a-t-elle produit les marchandises à tout moment depuis le 1er janvier 2023?</v>
      </c>
      <c r="Q67" s="52"/>
      <c r="R67" s="52"/>
      <c r="S67" s="52"/>
      <c r="T67" s="52"/>
      <c r="U67" s="52"/>
      <c r="V67" s="52"/>
      <c r="W67" s="52"/>
    </row>
    <row r="68" spans="1:23" s="39" customFormat="1" x14ac:dyDescent="0.25">
      <c r="A68" s="62"/>
      <c r="B68" s="72"/>
      <c r="C68" s="63"/>
      <c r="D68" s="63"/>
      <c r="E68" s="63"/>
      <c r="F68" s="63"/>
      <c r="G68" s="63"/>
      <c r="H68" s="63"/>
      <c r="I68" s="63"/>
      <c r="J68" s="63"/>
      <c r="K68" s="63"/>
      <c r="L68" s="64"/>
      <c r="N68" s="52"/>
      <c r="O68" s="3" t="s">
        <v>139</v>
      </c>
      <c r="P68" s="3" t="s">
        <v>270</v>
      </c>
      <c r="Q68" s="52"/>
      <c r="R68" s="52"/>
      <c r="S68" s="52"/>
      <c r="T68" s="52"/>
      <c r="U68" s="52"/>
      <c r="V68" s="52"/>
      <c r="W68" s="52"/>
    </row>
    <row r="69" spans="1:23" x14ac:dyDescent="0.25">
      <c r="B69" s="341" t="str">
        <f>IF(Intro!$G$20="English",O68,P68)</f>
        <v>Sélectionnez oui ou non</v>
      </c>
      <c r="C69" s="342"/>
      <c r="D69" s="343"/>
      <c r="E69" s="345" t="str">
        <f>IF(D69="Yes",O69,IF(D69="Oui",P69,IF(D69="No",O70,IF(D69="Non",P70,""))))</f>
        <v/>
      </c>
      <c r="F69" s="345"/>
      <c r="G69" s="345"/>
      <c r="H69" s="345"/>
      <c r="I69" s="345"/>
      <c r="J69" s="345"/>
      <c r="K69" s="345"/>
      <c r="L69" s="64"/>
      <c r="O69" s="3" t="str">
        <f>"Complete all tabs in this questionnaire and submit it by "&amp;Variables!B11&amp;"."</f>
        <v>Complete all tabs in this questionnaire and submit it by June 5, 2026.</v>
      </c>
      <c r="P69" s="3" t="str">
        <f>"Remplissez tous les onglets de ce questionnaire et retournez-le avant le "&amp;Variables!C11&amp;"."</f>
        <v>Remplissez tous les onglets de ce questionnaire et retournez-le avant le 5 juin 2026.</v>
      </c>
    </row>
    <row r="70" spans="1:23" x14ac:dyDescent="0.25">
      <c r="B70" s="341"/>
      <c r="C70" s="342"/>
      <c r="D70" s="344"/>
      <c r="E70" s="346"/>
      <c r="F70" s="346"/>
      <c r="G70" s="346"/>
      <c r="H70" s="346"/>
      <c r="I70" s="346"/>
      <c r="J70" s="346"/>
      <c r="K70" s="346"/>
      <c r="L70" s="64"/>
      <c r="O70" s="3" t="str">
        <f>"Complete this tab only and submit it by "&amp;Variables!B11&amp;"."</f>
        <v>Complete this tab only and submit it by June 5, 2026.</v>
      </c>
      <c r="P70" s="3" t="str">
        <f>"Remplissez cet onglet uniquement et soumettez-le avant le "&amp;Variables!C11&amp;"."</f>
        <v>Remplissez cet onglet uniquement et soumettez-le avant le 5 juin 2026.</v>
      </c>
    </row>
    <row r="71" spans="1:23" s="39" customFormat="1" x14ac:dyDescent="0.25">
      <c r="A71" s="62"/>
      <c r="B71" s="73"/>
      <c r="C71" s="74"/>
      <c r="D71" s="74"/>
      <c r="E71" s="74"/>
      <c r="F71" s="74"/>
      <c r="G71" s="74"/>
      <c r="H71" s="74"/>
      <c r="I71" s="74"/>
      <c r="J71" s="74"/>
      <c r="K71" s="74"/>
      <c r="L71" s="75"/>
      <c r="N71" s="52"/>
      <c r="Q71" s="52"/>
      <c r="R71" s="52"/>
      <c r="S71" s="52"/>
      <c r="T71" s="52"/>
      <c r="U71" s="52"/>
      <c r="V71" s="52"/>
      <c r="W71" s="52"/>
    </row>
    <row r="72" spans="1:23" s="9" customFormat="1" x14ac:dyDescent="0.25">
      <c r="A72" s="24"/>
      <c r="B72" s="26"/>
      <c r="C72" s="26"/>
      <c r="D72" s="27"/>
      <c r="E72" s="27"/>
      <c r="F72" s="27"/>
      <c r="G72" s="27"/>
      <c r="H72" s="27"/>
      <c r="I72" s="27"/>
      <c r="J72" s="27"/>
      <c r="K72" s="27"/>
      <c r="L72" s="27"/>
      <c r="O72" s="25"/>
      <c r="P72" s="25"/>
    </row>
    <row r="73" spans="1:23" s="8" customFormat="1" x14ac:dyDescent="0.25">
      <c r="A73" s="24"/>
      <c r="B73" s="300" t="str">
        <f>IF(Intro!$G$20="English",O73,P73)</f>
        <v>DATE D'ÉCHÉANCE DU QUESTIONNAIRE</v>
      </c>
      <c r="C73" s="301"/>
      <c r="D73" s="301"/>
      <c r="E73" s="301"/>
      <c r="F73" s="301"/>
      <c r="G73" s="301"/>
      <c r="H73" s="301"/>
      <c r="I73" s="301"/>
      <c r="J73" s="301"/>
      <c r="K73" s="301"/>
      <c r="L73" s="302"/>
      <c r="M73" s="9"/>
      <c r="N73" s="6"/>
      <c r="O73" s="7" t="s">
        <v>1</v>
      </c>
      <c r="P73" s="7" t="s">
        <v>2</v>
      </c>
    </row>
    <row r="74" spans="1:23" x14ac:dyDescent="0.25">
      <c r="B74" s="33"/>
      <c r="C74" s="34"/>
      <c r="D74" s="35"/>
      <c r="E74" s="35"/>
      <c r="F74" s="35"/>
      <c r="G74" s="35"/>
      <c r="H74" s="35"/>
      <c r="I74" s="35"/>
      <c r="J74" s="35"/>
      <c r="K74" s="35"/>
      <c r="L74" s="36"/>
    </row>
    <row r="75" spans="1:23" s="39" customFormat="1" x14ac:dyDescent="0.25">
      <c r="A75" s="62"/>
      <c r="B75" s="72"/>
      <c r="C75" s="347" t="str">
        <f>IF(Intro!$G$20="English",O75,P75)</f>
        <v>5 juin 2026</v>
      </c>
      <c r="D75" s="348"/>
      <c r="E75" s="348"/>
      <c r="F75" s="348"/>
      <c r="G75" s="348"/>
      <c r="H75" s="348"/>
      <c r="I75" s="348"/>
      <c r="J75" s="348"/>
      <c r="K75" s="349"/>
      <c r="L75" s="66"/>
      <c r="N75" s="52"/>
      <c r="O75" s="51" t="str">
        <f>Variables!B11</f>
        <v>June 5, 2026</v>
      </c>
      <c r="P75" s="51" t="str">
        <f>Variables!C11</f>
        <v>5 juin 2026</v>
      </c>
      <c r="Q75" s="52"/>
      <c r="R75" s="52"/>
      <c r="S75" s="52"/>
      <c r="T75" s="52"/>
      <c r="U75" s="52"/>
      <c r="V75" s="52"/>
      <c r="W75" s="52"/>
    </row>
    <row r="76" spans="1:23" s="39" customFormat="1" x14ac:dyDescent="0.25">
      <c r="A76" s="62"/>
      <c r="B76" s="72"/>
      <c r="C76" s="350"/>
      <c r="D76" s="351"/>
      <c r="E76" s="351"/>
      <c r="F76" s="351"/>
      <c r="G76" s="351"/>
      <c r="H76" s="351"/>
      <c r="I76" s="351"/>
      <c r="J76" s="351"/>
      <c r="K76" s="352"/>
      <c r="L76" s="66"/>
      <c r="N76" s="52"/>
      <c r="O76" s="51"/>
      <c r="P76" s="51"/>
      <c r="Q76" s="52"/>
      <c r="R76" s="52"/>
      <c r="S76" s="52"/>
      <c r="T76" s="52"/>
      <c r="U76" s="52"/>
      <c r="V76" s="52"/>
      <c r="W76" s="52"/>
    </row>
    <row r="77" spans="1:23" s="39" customFormat="1" x14ac:dyDescent="0.25">
      <c r="A77" s="62"/>
      <c r="B77" s="73"/>
      <c r="C77" s="74"/>
      <c r="D77" s="74"/>
      <c r="E77" s="74"/>
      <c r="F77" s="74"/>
      <c r="G77" s="74"/>
      <c r="H77" s="74"/>
      <c r="I77" s="74"/>
      <c r="J77" s="74"/>
      <c r="K77" s="74"/>
      <c r="L77" s="75"/>
      <c r="N77" s="52"/>
      <c r="O77" s="52"/>
      <c r="P77" s="52"/>
      <c r="Q77" s="52"/>
      <c r="R77" s="52"/>
      <c r="S77" s="52"/>
      <c r="T77" s="52"/>
      <c r="U77" s="52"/>
      <c r="V77" s="52"/>
      <c r="W77" s="52"/>
    </row>
    <row r="78" spans="1:23" s="9" customFormat="1" x14ac:dyDescent="0.25">
      <c r="A78" s="24"/>
      <c r="B78" s="26"/>
      <c r="C78" s="26"/>
      <c r="D78" s="27"/>
      <c r="E78" s="27"/>
      <c r="F78" s="27"/>
      <c r="G78" s="27"/>
      <c r="H78" s="27"/>
      <c r="I78" s="27"/>
      <c r="J78" s="27"/>
      <c r="K78" s="27"/>
      <c r="L78" s="27"/>
      <c r="O78" s="25"/>
      <c r="P78" s="25"/>
    </row>
    <row r="79" spans="1:23" x14ac:dyDescent="0.25">
      <c r="B79" s="300" t="str">
        <f>IF(Intro!$G$20="English",O79,P79)</f>
        <v>RENSEIGNEMENTS SUR L’ENTREPRISE</v>
      </c>
      <c r="C79" s="301"/>
      <c r="D79" s="301"/>
      <c r="E79" s="301"/>
      <c r="F79" s="301"/>
      <c r="G79" s="301"/>
      <c r="H79" s="301"/>
      <c r="I79" s="301"/>
      <c r="J79" s="301"/>
      <c r="K79" s="301"/>
      <c r="L79" s="302"/>
      <c r="M79" s="39"/>
      <c r="O79" s="3" t="s">
        <v>7</v>
      </c>
      <c r="P79" s="3" t="s">
        <v>8</v>
      </c>
    </row>
    <row r="80" spans="1:23" x14ac:dyDescent="0.25">
      <c r="B80" s="28"/>
      <c r="C80" s="29"/>
      <c r="D80" s="30"/>
      <c r="E80" s="30"/>
      <c r="F80" s="30"/>
      <c r="G80" s="30"/>
      <c r="H80" s="30"/>
      <c r="I80" s="30"/>
      <c r="J80" s="30"/>
      <c r="K80" s="30"/>
      <c r="L80" s="31"/>
    </row>
    <row r="81" spans="1:23" x14ac:dyDescent="0.25">
      <c r="B81" s="309" t="str">
        <f>IF(Intro!$G$20="English",O81,P81)</f>
        <v>Dénomination sociale (en français et en anglais, le cas échéant)</v>
      </c>
      <c r="C81" s="310"/>
      <c r="D81" s="310"/>
      <c r="E81" s="311"/>
      <c r="F81" s="311"/>
      <c r="G81" s="311"/>
      <c r="H81" s="311"/>
      <c r="I81" s="311"/>
      <c r="J81" s="311"/>
      <c r="K81" s="311"/>
      <c r="L81" s="312"/>
      <c r="O81" s="32" t="s">
        <v>150</v>
      </c>
      <c r="P81" s="3" t="s">
        <v>151</v>
      </c>
    </row>
    <row r="82" spans="1:23" x14ac:dyDescent="0.25">
      <c r="B82" s="309"/>
      <c r="C82" s="310"/>
      <c r="D82" s="310"/>
      <c r="E82" s="311"/>
      <c r="F82" s="311"/>
      <c r="G82" s="311"/>
      <c r="H82" s="311"/>
      <c r="I82" s="311"/>
      <c r="J82" s="311"/>
      <c r="K82" s="311"/>
      <c r="L82" s="312"/>
      <c r="O82" s="32"/>
    </row>
    <row r="83" spans="1:23" x14ac:dyDescent="0.25">
      <c r="B83" s="309" t="str">
        <f>IF(Intro!$G$20="English",O83,P83)</f>
        <v>Adresse de l'entreprise</v>
      </c>
      <c r="C83" s="310"/>
      <c r="D83" s="310"/>
      <c r="E83" s="311"/>
      <c r="F83" s="311"/>
      <c r="G83" s="311"/>
      <c r="H83" s="311"/>
      <c r="I83" s="311"/>
      <c r="J83" s="311"/>
      <c r="K83" s="311"/>
      <c r="L83" s="312"/>
      <c r="O83" s="32" t="s">
        <v>9</v>
      </c>
      <c r="P83" s="3" t="s">
        <v>10</v>
      </c>
    </row>
    <row r="84" spans="1:23" ht="14.25" customHeight="1" x14ac:dyDescent="0.25">
      <c r="B84" s="313"/>
      <c r="C84" s="314"/>
      <c r="D84" s="314"/>
      <c r="E84" s="311"/>
      <c r="F84" s="311"/>
      <c r="G84" s="311"/>
      <c r="H84" s="311"/>
      <c r="I84" s="311"/>
      <c r="J84" s="311"/>
      <c r="K84" s="311"/>
      <c r="L84" s="312"/>
      <c r="O84" s="32"/>
    </row>
    <row r="85" spans="1:23" x14ac:dyDescent="0.25">
      <c r="B85" s="309" t="str">
        <f>IF(Intro!$G$20="English",O85,P85)</f>
        <v>Adresse du site Web</v>
      </c>
      <c r="C85" s="310"/>
      <c r="D85" s="310"/>
      <c r="E85" s="311"/>
      <c r="F85" s="311"/>
      <c r="G85" s="311"/>
      <c r="H85" s="311"/>
      <c r="I85" s="311"/>
      <c r="J85" s="311"/>
      <c r="K85" s="311"/>
      <c r="L85" s="312"/>
      <c r="O85" s="32" t="s">
        <v>11</v>
      </c>
      <c r="P85" s="3" t="s">
        <v>12</v>
      </c>
    </row>
    <row r="86" spans="1:23" ht="14.25" customHeight="1" x14ac:dyDescent="0.25">
      <c r="B86" s="313"/>
      <c r="C86" s="314"/>
      <c r="D86" s="314"/>
      <c r="E86" s="311"/>
      <c r="F86" s="311"/>
      <c r="G86" s="311"/>
      <c r="H86" s="311"/>
      <c r="I86" s="311"/>
      <c r="J86" s="311"/>
      <c r="K86" s="311"/>
      <c r="L86" s="312"/>
      <c r="O86" s="32"/>
    </row>
    <row r="87" spans="1:23" x14ac:dyDescent="0.25">
      <c r="B87" s="87"/>
      <c r="C87" s="88"/>
      <c r="D87" s="89"/>
      <c r="E87" s="89"/>
      <c r="F87" s="89"/>
      <c r="G87" s="89"/>
      <c r="H87" s="89"/>
      <c r="I87" s="89"/>
      <c r="J87" s="89"/>
      <c r="K87" s="89"/>
      <c r="L87" s="90"/>
    </row>
    <row r="88" spans="1:23" s="39" customFormat="1" x14ac:dyDescent="0.25">
      <c r="A88" s="62"/>
      <c r="B88" s="99" t="str">
        <f>IF(Intro!$G$20="English",O88,P88)</f>
        <v xml:space="preserve">Si votre entreprise a plus d’un emplacement, d’une installation ou d’un point de vente, transmettez une réponse consolidée au questionnaire.
</v>
      </c>
      <c r="C88" s="91"/>
      <c r="D88" s="91"/>
      <c r="E88" s="91"/>
      <c r="F88" s="91"/>
      <c r="G88" s="91"/>
      <c r="H88" s="91"/>
      <c r="I88" s="91"/>
      <c r="J88" s="91"/>
      <c r="K88" s="91"/>
      <c r="L88" s="100"/>
      <c r="N88" s="52"/>
      <c r="O88" s="52" t="s">
        <v>140</v>
      </c>
      <c r="P88" s="52" t="s">
        <v>141</v>
      </c>
      <c r="Q88" s="52"/>
      <c r="R88" s="52"/>
      <c r="S88" s="52"/>
      <c r="T88" s="52"/>
      <c r="U88" s="52"/>
      <c r="V88" s="52"/>
      <c r="W88" s="52"/>
    </row>
    <row r="89" spans="1:23" x14ac:dyDescent="0.25">
      <c r="B89" s="309" t="str">
        <f>IF(Intro!$G$20="English",O89,P89)</f>
        <v>Fournissez les noms et adresses des autres emplacements, installations et points de vente au Canada au nom de laquelle votre entreprise répond. </v>
      </c>
      <c r="C89" s="310"/>
      <c r="D89" s="310"/>
      <c r="E89" s="311"/>
      <c r="F89" s="311"/>
      <c r="G89" s="311"/>
      <c r="H89" s="311"/>
      <c r="I89" s="311"/>
      <c r="J89" s="311"/>
      <c r="K89" s="311"/>
      <c r="L89" s="312"/>
      <c r="M89" s="39"/>
      <c r="O89" s="32" t="s">
        <v>75</v>
      </c>
      <c r="P89" s="3" t="s">
        <v>76</v>
      </c>
    </row>
    <row r="90" spans="1:23" x14ac:dyDescent="0.25">
      <c r="B90" s="309"/>
      <c r="C90" s="310"/>
      <c r="D90" s="310"/>
      <c r="E90" s="311"/>
      <c r="F90" s="311"/>
      <c r="G90" s="311"/>
      <c r="H90" s="311"/>
      <c r="I90" s="311"/>
      <c r="J90" s="311"/>
      <c r="K90" s="311"/>
      <c r="L90" s="312"/>
      <c r="M90" s="39"/>
      <c r="O90" s="32"/>
    </row>
    <row r="91" spans="1:23" x14ac:dyDescent="0.25">
      <c r="B91" s="309"/>
      <c r="C91" s="310"/>
      <c r="D91" s="310"/>
      <c r="E91" s="311"/>
      <c r="F91" s="311"/>
      <c r="G91" s="311"/>
      <c r="H91" s="311"/>
      <c r="I91" s="311"/>
      <c r="J91" s="311"/>
      <c r="K91" s="311"/>
      <c r="L91" s="312"/>
      <c r="M91" s="39"/>
      <c r="O91" s="32"/>
    </row>
    <row r="92" spans="1:23" x14ac:dyDescent="0.25">
      <c r="B92" s="309"/>
      <c r="C92" s="310"/>
      <c r="D92" s="310"/>
      <c r="E92" s="311"/>
      <c r="F92" s="311"/>
      <c r="G92" s="311"/>
      <c r="H92" s="311"/>
      <c r="I92" s="311"/>
      <c r="J92" s="311"/>
      <c r="K92" s="311"/>
      <c r="L92" s="312"/>
      <c r="M92" s="39"/>
      <c r="O92" s="32"/>
    </row>
    <row r="93" spans="1:23" x14ac:dyDescent="0.25">
      <c r="B93" s="309"/>
      <c r="C93" s="310"/>
      <c r="D93" s="310"/>
      <c r="E93" s="311"/>
      <c r="F93" s="311"/>
      <c r="G93" s="311"/>
      <c r="H93" s="311"/>
      <c r="I93" s="311"/>
      <c r="J93" s="311"/>
      <c r="K93" s="311"/>
      <c r="L93" s="312"/>
      <c r="M93" s="39"/>
      <c r="O93" s="32"/>
    </row>
    <row r="94" spans="1:23" x14ac:dyDescent="0.25">
      <c r="B94" s="309"/>
      <c r="C94" s="310"/>
      <c r="D94" s="310"/>
      <c r="E94" s="311"/>
      <c r="F94" s="311"/>
      <c r="G94" s="311"/>
      <c r="H94" s="311"/>
      <c r="I94" s="311"/>
      <c r="J94" s="311"/>
      <c r="K94" s="311"/>
      <c r="L94" s="312"/>
      <c r="M94" s="39"/>
      <c r="O94" s="32"/>
    </row>
    <row r="95" spans="1:23" x14ac:dyDescent="0.25">
      <c r="B95" s="309"/>
      <c r="C95" s="310"/>
      <c r="D95" s="310"/>
      <c r="E95" s="311"/>
      <c r="F95" s="311"/>
      <c r="G95" s="311"/>
      <c r="H95" s="311"/>
      <c r="I95" s="311"/>
      <c r="J95" s="311"/>
      <c r="K95" s="311"/>
      <c r="L95" s="312"/>
      <c r="M95" s="39"/>
      <c r="O95" s="32"/>
    </row>
    <row r="96" spans="1:23" x14ac:dyDescent="0.25">
      <c r="B96" s="309"/>
      <c r="C96" s="310"/>
      <c r="D96" s="310"/>
      <c r="E96" s="311"/>
      <c r="F96" s="311"/>
      <c r="G96" s="311"/>
      <c r="H96" s="311"/>
      <c r="I96" s="311"/>
      <c r="J96" s="311"/>
      <c r="K96" s="311"/>
      <c r="L96" s="312"/>
      <c r="M96" s="39"/>
      <c r="O96" s="32"/>
    </row>
    <row r="97" spans="1:23" x14ac:dyDescent="0.25">
      <c r="B97" s="309"/>
      <c r="C97" s="310"/>
      <c r="D97" s="310"/>
      <c r="E97" s="311"/>
      <c r="F97" s="311"/>
      <c r="G97" s="311"/>
      <c r="H97" s="311"/>
      <c r="I97" s="311"/>
      <c r="J97" s="311"/>
      <c r="K97" s="311"/>
      <c r="L97" s="312"/>
      <c r="M97" s="39"/>
      <c r="O97" s="32"/>
    </row>
    <row r="98" spans="1:23" x14ac:dyDescent="0.25">
      <c r="B98" s="309"/>
      <c r="C98" s="310"/>
      <c r="D98" s="310"/>
      <c r="E98" s="311"/>
      <c r="F98" s="311"/>
      <c r="G98" s="311"/>
      <c r="H98" s="311"/>
      <c r="I98" s="311"/>
      <c r="J98" s="311"/>
      <c r="K98" s="311"/>
      <c r="L98" s="312"/>
      <c r="M98" s="39"/>
      <c r="O98" s="32"/>
    </row>
    <row r="99" spans="1:23" s="39" customFormat="1" x14ac:dyDescent="0.25">
      <c r="A99" s="62"/>
      <c r="B99" s="73"/>
      <c r="C99" s="74"/>
      <c r="D99" s="74"/>
      <c r="E99" s="74"/>
      <c r="F99" s="74"/>
      <c r="G99" s="74"/>
      <c r="H99" s="74"/>
      <c r="I99" s="74"/>
      <c r="J99" s="74"/>
      <c r="K99" s="74"/>
      <c r="L99" s="75"/>
      <c r="N99" s="52"/>
      <c r="O99" s="52"/>
      <c r="P99" s="52"/>
      <c r="Q99" s="52"/>
      <c r="R99" s="52"/>
      <c r="S99" s="52"/>
      <c r="T99" s="52"/>
      <c r="U99" s="52"/>
      <c r="V99" s="52"/>
      <c r="W99" s="52"/>
    </row>
    <row r="101" spans="1:23" x14ac:dyDescent="0.25">
      <c r="B101" s="300" t="str">
        <f>IF(Intro!$G$20="English",O101,P101)</f>
        <v>ATTESTATION</v>
      </c>
      <c r="C101" s="301"/>
      <c r="D101" s="301"/>
      <c r="E101" s="301"/>
      <c r="F101" s="301"/>
      <c r="G101" s="301"/>
      <c r="H101" s="301"/>
      <c r="I101" s="301"/>
      <c r="J101" s="301"/>
      <c r="K101" s="301"/>
      <c r="L101" s="302"/>
      <c r="M101" s="39"/>
      <c r="O101" s="3" t="s">
        <v>5</v>
      </c>
      <c r="P101" s="3" t="s">
        <v>6</v>
      </c>
    </row>
    <row r="102" spans="1:23" x14ac:dyDescent="0.25">
      <c r="B102" s="28"/>
      <c r="C102" s="29"/>
      <c r="D102" s="30"/>
      <c r="E102" s="30"/>
      <c r="F102" s="30"/>
      <c r="G102" s="30"/>
      <c r="H102" s="30"/>
      <c r="I102" s="30"/>
      <c r="J102" s="30"/>
      <c r="K102" s="30"/>
      <c r="L102" s="31"/>
    </row>
    <row r="103" spans="1:23" s="39" customFormat="1" x14ac:dyDescent="0.25">
      <c r="A103" s="62"/>
      <c r="B103" s="289" t="str">
        <f>IF(Intro!$G$20="English",O103,P103)</f>
        <v xml:space="preserve">Le ou la soussignée déclare que, pour autant qu'il ou elle sache, les renseignements fournis aux présentes sont complets et exacts.
</v>
      </c>
      <c r="C103" s="290"/>
      <c r="D103" s="290"/>
      <c r="E103" s="290"/>
      <c r="F103" s="290"/>
      <c r="G103" s="290"/>
      <c r="H103" s="290"/>
      <c r="I103" s="290"/>
      <c r="J103" s="290"/>
      <c r="K103" s="290"/>
      <c r="L103" s="291"/>
      <c r="N103" s="52"/>
      <c r="O103" s="52" t="s">
        <v>77</v>
      </c>
      <c r="P103" s="52" t="s">
        <v>78</v>
      </c>
      <c r="Q103" s="52"/>
      <c r="R103" s="52"/>
      <c r="S103" s="52"/>
      <c r="T103" s="52"/>
      <c r="U103" s="52"/>
      <c r="V103" s="52"/>
      <c r="W103" s="52"/>
    </row>
    <row r="104" spans="1:23" s="39" customFormat="1" x14ac:dyDescent="0.25">
      <c r="A104" s="62"/>
      <c r="B104" s="72"/>
      <c r="C104" s="63"/>
      <c r="D104" s="63"/>
      <c r="E104" s="63"/>
      <c r="F104" s="63"/>
      <c r="G104" s="63"/>
      <c r="H104" s="63"/>
      <c r="I104" s="63"/>
      <c r="J104" s="63"/>
      <c r="K104" s="63"/>
      <c r="L104" s="64"/>
      <c r="N104" s="52"/>
      <c r="O104" s="52"/>
      <c r="P104" s="52"/>
      <c r="Q104" s="52"/>
      <c r="R104" s="52"/>
      <c r="S104" s="52"/>
      <c r="T104" s="52"/>
      <c r="U104" s="52"/>
      <c r="V104" s="52"/>
      <c r="W104" s="52"/>
    </row>
    <row r="105" spans="1:23" x14ac:dyDescent="0.25">
      <c r="B105" s="309" t="str">
        <f>IF(Intro!$G$20="English",O105,P105)</f>
        <v>Nom du représentant autorisé</v>
      </c>
      <c r="C105" s="310"/>
      <c r="D105" s="310"/>
      <c r="E105" s="311"/>
      <c r="F105" s="311"/>
      <c r="G105" s="311"/>
      <c r="H105" s="311"/>
      <c r="I105" s="311"/>
      <c r="J105" s="311"/>
      <c r="K105" s="311"/>
      <c r="L105" s="312"/>
      <c r="O105" s="32" t="s">
        <v>13</v>
      </c>
      <c r="P105" s="3" t="s">
        <v>14</v>
      </c>
    </row>
    <row r="106" spans="1:23" x14ac:dyDescent="0.25">
      <c r="B106" s="309"/>
      <c r="C106" s="310"/>
      <c r="D106" s="310"/>
      <c r="E106" s="311"/>
      <c r="F106" s="311"/>
      <c r="G106" s="311"/>
      <c r="H106" s="311"/>
      <c r="I106" s="311"/>
      <c r="J106" s="311"/>
      <c r="K106" s="311"/>
      <c r="L106" s="312"/>
      <c r="O106" s="32"/>
    </row>
    <row r="107" spans="1:23" x14ac:dyDescent="0.25">
      <c r="B107" s="309" t="str">
        <f>IF(Intro!$G$20="English",O107,P107)</f>
        <v>Titre du représentant autorisé</v>
      </c>
      <c r="C107" s="310"/>
      <c r="D107" s="310"/>
      <c r="E107" s="311"/>
      <c r="F107" s="311"/>
      <c r="G107" s="311"/>
      <c r="H107" s="311"/>
      <c r="I107" s="311"/>
      <c r="J107" s="311"/>
      <c r="K107" s="311"/>
      <c r="L107" s="312"/>
      <c r="O107" s="32" t="s">
        <v>15</v>
      </c>
      <c r="P107" s="3" t="s">
        <v>16</v>
      </c>
    </row>
    <row r="108" spans="1:23" x14ac:dyDescent="0.25">
      <c r="B108" s="313"/>
      <c r="C108" s="314"/>
      <c r="D108" s="314"/>
      <c r="E108" s="311"/>
      <c r="F108" s="311"/>
      <c r="G108" s="311"/>
      <c r="H108" s="311"/>
      <c r="I108" s="311"/>
      <c r="J108" s="311"/>
      <c r="K108" s="311"/>
      <c r="L108" s="312"/>
      <c r="O108" s="32"/>
    </row>
    <row r="109" spans="1:23" x14ac:dyDescent="0.25">
      <c r="B109" s="309" t="str">
        <f>IF(Intro!$G$20="English",O109,P109)</f>
        <v>Adresse de courrier électronique</v>
      </c>
      <c r="C109" s="310"/>
      <c r="D109" s="310"/>
      <c r="E109" s="311"/>
      <c r="F109" s="311"/>
      <c r="G109" s="311"/>
      <c r="H109" s="311"/>
      <c r="I109" s="311"/>
      <c r="J109" s="311"/>
      <c r="K109" s="311"/>
      <c r="L109" s="312"/>
      <c r="O109" s="32" t="s">
        <v>17</v>
      </c>
      <c r="P109" s="3" t="s">
        <v>38</v>
      </c>
    </row>
    <row r="110" spans="1:23" x14ac:dyDescent="0.25">
      <c r="B110" s="313"/>
      <c r="C110" s="314"/>
      <c r="D110" s="314"/>
      <c r="E110" s="311"/>
      <c r="F110" s="311"/>
      <c r="G110" s="311"/>
      <c r="H110" s="311"/>
      <c r="I110" s="311"/>
      <c r="J110" s="311"/>
      <c r="K110" s="311"/>
      <c r="L110" s="312"/>
      <c r="O110" s="32"/>
    </row>
    <row r="111" spans="1:23" x14ac:dyDescent="0.25">
      <c r="B111" s="309" t="str">
        <f>IF(Intro!$G$20="English",O111,P111)</f>
        <v>Téléphone</v>
      </c>
      <c r="C111" s="310"/>
      <c r="D111" s="310"/>
      <c r="E111" s="311"/>
      <c r="F111" s="311"/>
      <c r="G111" s="311"/>
      <c r="H111" s="311"/>
      <c r="I111" s="311"/>
      <c r="J111" s="311"/>
      <c r="K111" s="311"/>
      <c r="L111" s="312"/>
      <c r="O111" s="32" t="s">
        <v>18</v>
      </c>
      <c r="P111" s="3" t="s">
        <v>19</v>
      </c>
    </row>
    <row r="112" spans="1:23" x14ac:dyDescent="0.25">
      <c r="B112" s="313"/>
      <c r="C112" s="314"/>
      <c r="D112" s="314"/>
      <c r="E112" s="311"/>
      <c r="F112" s="311"/>
      <c r="G112" s="311"/>
      <c r="H112" s="311"/>
      <c r="I112" s="311"/>
      <c r="J112" s="311"/>
      <c r="K112" s="311"/>
      <c r="L112" s="312"/>
      <c r="O112" s="32"/>
    </row>
    <row r="113" spans="1:23" x14ac:dyDescent="0.25">
      <c r="B113" s="309" t="s">
        <v>21</v>
      </c>
      <c r="C113" s="310"/>
      <c r="D113" s="310"/>
      <c r="E113" s="311"/>
      <c r="F113" s="311"/>
      <c r="G113" s="311"/>
      <c r="H113" s="311"/>
      <c r="I113" s="311"/>
      <c r="J113" s="311"/>
      <c r="K113" s="311"/>
      <c r="L113" s="312"/>
      <c r="M113" s="39"/>
      <c r="O113" s="32"/>
    </row>
    <row r="114" spans="1:23" x14ac:dyDescent="0.25">
      <c r="B114" s="309"/>
      <c r="C114" s="310"/>
      <c r="D114" s="310"/>
      <c r="E114" s="311"/>
      <c r="F114" s="311"/>
      <c r="G114" s="311"/>
      <c r="H114" s="311"/>
      <c r="I114" s="311"/>
      <c r="J114" s="311"/>
      <c r="K114" s="311"/>
      <c r="L114" s="312"/>
      <c r="M114" s="39"/>
      <c r="O114" s="32"/>
    </row>
    <row r="115" spans="1:23" s="39" customFormat="1" x14ac:dyDescent="0.25">
      <c r="A115" s="62"/>
      <c r="B115" s="72"/>
      <c r="C115" s="63"/>
      <c r="D115" s="63"/>
      <c r="E115" s="63"/>
      <c r="F115" s="63"/>
      <c r="G115" s="63"/>
      <c r="H115" s="63"/>
      <c r="I115" s="63"/>
      <c r="J115" s="63"/>
      <c r="K115" s="63"/>
      <c r="L115" s="64"/>
      <c r="N115" s="52"/>
      <c r="O115" s="52"/>
      <c r="P115" s="52"/>
      <c r="Q115" s="52"/>
      <c r="R115" s="52"/>
      <c r="S115" s="52"/>
      <c r="T115" s="52"/>
      <c r="U115" s="52"/>
      <c r="V115" s="52"/>
      <c r="W115" s="52"/>
    </row>
    <row r="116" spans="1:23" ht="21" x14ac:dyDescent="0.25">
      <c r="B116" s="292" t="str">
        <f>IF(Intro!$G$20="English",O116,P116)</f>
        <v>Je comprends que le fait de cocher cette case constitue ma signature juridiquement contraignante.</v>
      </c>
      <c r="C116" s="293"/>
      <c r="D116" s="293"/>
      <c r="E116" s="293"/>
      <c r="F116" s="293"/>
      <c r="G116" s="293"/>
      <c r="H116" s="293"/>
      <c r="I116" s="293"/>
      <c r="J116" s="109"/>
      <c r="K116" s="42"/>
      <c r="L116" s="43"/>
      <c r="O116" s="32" t="s">
        <v>36</v>
      </c>
      <c r="P116" s="3" t="s">
        <v>37</v>
      </c>
    </row>
    <row r="117" spans="1:23" s="39" customFormat="1" x14ac:dyDescent="0.25">
      <c r="A117" s="62"/>
      <c r="B117" s="73"/>
      <c r="C117" s="74"/>
      <c r="D117" s="74"/>
      <c r="E117" s="74"/>
      <c r="F117" s="74"/>
      <c r="G117" s="74"/>
      <c r="H117" s="74"/>
      <c r="I117" s="74"/>
      <c r="J117" s="74"/>
      <c r="K117" s="74"/>
      <c r="L117" s="75"/>
      <c r="N117" s="52"/>
      <c r="O117" s="52"/>
      <c r="P117" s="52"/>
      <c r="Q117" s="52"/>
      <c r="R117" s="52"/>
      <c r="S117" s="52"/>
      <c r="T117" s="52"/>
      <c r="U117" s="52"/>
      <c r="V117" s="52"/>
      <c r="W117" s="52"/>
    </row>
    <row r="118" spans="1:23" s="9" customFormat="1" x14ac:dyDescent="0.25">
      <c r="A118" s="24"/>
      <c r="B118" s="26"/>
      <c r="C118" s="26"/>
      <c r="D118" s="27"/>
      <c r="E118" s="27"/>
      <c r="F118" s="27"/>
      <c r="G118" s="27"/>
      <c r="H118" s="27"/>
      <c r="I118" s="27"/>
      <c r="J118" s="27"/>
      <c r="K118" s="27"/>
      <c r="L118" s="27"/>
      <c r="O118" s="25"/>
      <c r="P118" s="25"/>
    </row>
    <row r="119" spans="1:23" s="8" customFormat="1" x14ac:dyDescent="0.25">
      <c r="A119" s="24"/>
      <c r="B119" s="300" t="str">
        <f>UPPER(IF(Intro!$G$20="English",O119,P119))</f>
        <v>TRANSMISSION DU QUESTIONNAIRE REMPLI</v>
      </c>
      <c r="C119" s="301" t="str">
        <f>UPPER(IF(Intro!$G$20="English",P119,Q119))</f>
        <v/>
      </c>
      <c r="D119" s="301" t="str">
        <f>UPPER(IF(Intro!$G$20="English",Q119,R119))</f>
        <v/>
      </c>
      <c r="E119" s="301" t="str">
        <f>UPPER(IF(Intro!$G$20="English",R119,S119))</f>
        <v/>
      </c>
      <c r="F119" s="301"/>
      <c r="G119" s="301" t="str">
        <f>UPPER(IF(Intro!$G$20="English",S119,T119))</f>
        <v/>
      </c>
      <c r="H119" s="301" t="str">
        <f>UPPER(IF(Intro!$G$20="English",T119,U119))</f>
        <v/>
      </c>
      <c r="I119" s="301" t="str">
        <f>UPPER(IF(Intro!$G$20="English",U119,V119))</f>
        <v/>
      </c>
      <c r="J119" s="301" t="str">
        <f>UPPER(IF(Intro!$G$20="English",V119,W119))</f>
        <v/>
      </c>
      <c r="K119" s="301" t="str">
        <f>UPPER(IF(Intro!$G$20="English",W119,X119))</f>
        <v/>
      </c>
      <c r="L119" s="302" t="str">
        <f>UPPER(IF(Intro!$G$20="English",X119,Y119))</f>
        <v/>
      </c>
      <c r="M119" s="9"/>
      <c r="N119" s="6"/>
      <c r="O119" s="7" t="s">
        <v>41</v>
      </c>
      <c r="P119" s="7" t="s">
        <v>3</v>
      </c>
    </row>
    <row r="120" spans="1:23" x14ac:dyDescent="0.25">
      <c r="B120" s="28"/>
      <c r="C120" s="29"/>
      <c r="D120" s="30"/>
      <c r="E120" s="30"/>
      <c r="F120" s="30"/>
      <c r="G120" s="30"/>
      <c r="H120" s="30"/>
      <c r="I120" s="30"/>
      <c r="J120" s="30"/>
      <c r="K120" s="30"/>
      <c r="L120" s="31"/>
    </row>
    <row r="121" spans="1:23" s="39" customFormat="1" x14ac:dyDescent="0.25">
      <c r="A121" s="62"/>
      <c r="B121" s="289" t="str">
        <f>IF(Intro!$G$20="English",O121,P121)</f>
        <v>Veuillez retourner le questionnaire rempli en utilisant l’une des options suivantes :</v>
      </c>
      <c r="C121" s="290"/>
      <c r="D121" s="290"/>
      <c r="E121" s="290"/>
      <c r="F121" s="290"/>
      <c r="G121" s="290"/>
      <c r="H121" s="290"/>
      <c r="I121" s="290"/>
      <c r="J121" s="290"/>
      <c r="K121" s="290"/>
      <c r="L121" s="291"/>
      <c r="N121" s="52"/>
      <c r="O121" s="3" t="s">
        <v>79</v>
      </c>
      <c r="P121" s="3" t="s">
        <v>4</v>
      </c>
      <c r="Q121" s="52"/>
      <c r="R121" s="52"/>
      <c r="S121" s="52"/>
      <c r="T121" s="52"/>
      <c r="U121" s="52"/>
      <c r="V121" s="52"/>
      <c r="W121" s="52"/>
    </row>
    <row r="122" spans="1:23" s="39" customFormat="1" x14ac:dyDescent="0.25">
      <c r="A122" s="62"/>
      <c r="B122" s="315"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22" s="316"/>
      <c r="D122" s="316"/>
      <c r="E122" s="316"/>
      <c r="F122" s="316"/>
      <c r="G122" s="316"/>
      <c r="H122" s="316"/>
      <c r="I122" s="316"/>
      <c r="J122" s="316"/>
      <c r="K122" s="316"/>
      <c r="L122" s="317"/>
      <c r="N122" s="52"/>
      <c r="O122" s="3"/>
      <c r="P122" s="3"/>
      <c r="Q122" s="52"/>
      <c r="R122" s="52"/>
      <c r="S122" s="52"/>
      <c r="T122" s="52"/>
      <c r="U122" s="52"/>
      <c r="V122" s="52"/>
      <c r="W122" s="52"/>
    </row>
    <row r="123" spans="1:23" s="39" customFormat="1" x14ac:dyDescent="0.25">
      <c r="A123" s="62"/>
      <c r="B123" s="318" t="str">
        <f>IF(Intro!$G$20="English",O123,P123)</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23" s="319"/>
      <c r="D123" s="319"/>
      <c r="E123" s="319"/>
      <c r="F123" s="319"/>
      <c r="G123" s="319"/>
      <c r="H123" s="319"/>
      <c r="I123" s="319"/>
      <c r="J123" s="319"/>
      <c r="K123" s="319"/>
      <c r="L123" s="320"/>
      <c r="N123" s="52"/>
      <c r="O123" s="3" t="s">
        <v>142</v>
      </c>
      <c r="P123" s="3" t="s">
        <v>143</v>
      </c>
      <c r="Q123" s="52"/>
      <c r="R123" s="52"/>
      <c r="S123" s="52"/>
      <c r="T123" s="52"/>
      <c r="U123" s="52"/>
      <c r="V123" s="52"/>
      <c r="W123" s="52"/>
    </row>
    <row r="124" spans="1:23" s="39" customFormat="1" x14ac:dyDescent="0.25">
      <c r="A124" s="62"/>
      <c r="B124" s="318"/>
      <c r="C124" s="319"/>
      <c r="D124" s="319"/>
      <c r="E124" s="319"/>
      <c r="F124" s="319"/>
      <c r="G124" s="319"/>
      <c r="H124" s="319"/>
      <c r="I124" s="319"/>
      <c r="J124" s="319"/>
      <c r="K124" s="319"/>
      <c r="L124" s="320"/>
      <c r="N124" s="52"/>
      <c r="O124" s="3"/>
      <c r="P124" s="3"/>
      <c r="Q124" s="52"/>
      <c r="R124" s="52"/>
      <c r="S124" s="52"/>
      <c r="T124" s="52"/>
      <c r="U124" s="52"/>
      <c r="V124" s="52"/>
      <c r="W124" s="52"/>
    </row>
    <row r="125" spans="1:23" s="39" customFormat="1" x14ac:dyDescent="0.25">
      <c r="A125" s="62"/>
      <c r="B125" s="321" t="str">
        <f>IF(Intro!$G$20="English",O125,P125)</f>
        <v>2. Par courriel à l'adresse tcce-citt@tribunal.gc.ca si vous acceptez les risques connexes et vous transmettez des renseignements qui sont ceux de votre entreprise seulement.</v>
      </c>
      <c r="C125" s="322"/>
      <c r="D125" s="322"/>
      <c r="E125" s="322"/>
      <c r="F125" s="322"/>
      <c r="G125" s="322"/>
      <c r="H125" s="322"/>
      <c r="I125" s="322"/>
      <c r="J125" s="322"/>
      <c r="K125" s="322"/>
      <c r="L125" s="323"/>
      <c r="N125" s="52"/>
      <c r="O125" s="3" t="s">
        <v>220</v>
      </c>
      <c r="P125" s="3" t="s">
        <v>221</v>
      </c>
      <c r="Q125" s="52"/>
      <c r="R125" s="52"/>
      <c r="S125" s="52"/>
      <c r="T125" s="52"/>
      <c r="U125" s="52"/>
      <c r="V125" s="52"/>
      <c r="W125" s="52"/>
    </row>
    <row r="126" spans="1:23" s="39" customFormat="1" x14ac:dyDescent="0.25">
      <c r="A126" s="62"/>
      <c r="B126" s="73"/>
      <c r="C126" s="74"/>
      <c r="D126" s="74"/>
      <c r="E126" s="74"/>
      <c r="F126" s="74"/>
      <c r="G126" s="74"/>
      <c r="H126" s="74"/>
      <c r="I126" s="74"/>
      <c r="J126" s="74"/>
      <c r="K126" s="74"/>
      <c r="L126" s="75"/>
      <c r="N126" s="52"/>
      <c r="O126" s="52"/>
      <c r="P126" s="52"/>
      <c r="Q126" s="52"/>
      <c r="R126" s="52"/>
      <c r="S126" s="52"/>
      <c r="T126" s="52"/>
      <c r="U126" s="52"/>
      <c r="V126" s="52"/>
      <c r="W126" s="52"/>
    </row>
    <row r="128" spans="1:23" s="8" customFormat="1" x14ac:dyDescent="0.25">
      <c r="A128" s="24"/>
      <c r="B128" s="300" t="s">
        <v>222</v>
      </c>
      <c r="C128" s="301" t="str">
        <f>UPPER(IF(Intro!$G$20="English",P128,Q128))</f>
        <v/>
      </c>
      <c r="D128" s="301" t="str">
        <f>UPPER(IF(Intro!$G$20="English",Q128,R128))</f>
        <v/>
      </c>
      <c r="E128" s="301" t="str">
        <f>UPPER(IF(Intro!$G$20="English",R128,S128))</f>
        <v/>
      </c>
      <c r="F128" s="301"/>
      <c r="G128" s="301" t="str">
        <f>UPPER(IF(Intro!$G$20="English",S128,T128))</f>
        <v/>
      </c>
      <c r="H128" s="301" t="str">
        <f>UPPER(IF(Intro!$G$20="English",T128,U128))</f>
        <v/>
      </c>
      <c r="I128" s="301" t="str">
        <f>UPPER(IF(Intro!$G$20="English",U128,V128))</f>
        <v/>
      </c>
      <c r="J128" s="301" t="str">
        <f>UPPER(IF(Intro!$G$20="English",V128,W128))</f>
        <v/>
      </c>
      <c r="K128" s="301" t="str">
        <f>UPPER(IF(Intro!$G$20="English",W128,X128))</f>
        <v/>
      </c>
      <c r="L128" s="302" t="str">
        <f>UPPER(IF(Intro!$G$20="English",X128,Y128))</f>
        <v/>
      </c>
      <c r="M128" s="9"/>
      <c r="N128" s="6"/>
      <c r="O128" s="7"/>
      <c r="P128" s="7"/>
    </row>
    <row r="129" spans="1:23" x14ac:dyDescent="0.25">
      <c r="B129" s="28"/>
      <c r="C129" s="29"/>
      <c r="D129" s="30"/>
      <c r="E129" s="30"/>
      <c r="F129" s="30"/>
      <c r="G129" s="30"/>
      <c r="H129" s="30"/>
      <c r="I129" s="30"/>
      <c r="J129" s="30"/>
      <c r="K129" s="30"/>
      <c r="L129" s="31"/>
    </row>
    <row r="130" spans="1:23" s="39" customFormat="1" ht="14.25" customHeight="1" x14ac:dyDescent="0.25">
      <c r="A130" s="62"/>
      <c r="B130" s="289" t="str">
        <f>IF(Intro!$G$20="English",O130,P130)</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30" s="290"/>
      <c r="D130" s="290"/>
      <c r="E130" s="290"/>
      <c r="F130" s="290"/>
      <c r="G130" s="290"/>
      <c r="H130" s="290"/>
      <c r="I130" s="290"/>
      <c r="J130" s="290"/>
      <c r="K130" s="290"/>
      <c r="L130" s="291"/>
      <c r="N130" s="52"/>
      <c r="O130" s="160" t="s">
        <v>309</v>
      </c>
      <c r="P130" s="56" t="s">
        <v>310</v>
      </c>
      <c r="Q130" s="52"/>
      <c r="R130" s="52"/>
      <c r="S130" s="52"/>
      <c r="T130" s="52"/>
      <c r="U130" s="52"/>
      <c r="V130" s="52"/>
      <c r="W130" s="52"/>
    </row>
    <row r="131" spans="1:23" s="39" customFormat="1" ht="31.5" customHeight="1" x14ac:dyDescent="0.25">
      <c r="A131" s="62"/>
      <c r="B131" s="289"/>
      <c r="C131" s="290"/>
      <c r="D131" s="290"/>
      <c r="E131" s="290"/>
      <c r="F131" s="290"/>
      <c r="G131" s="290"/>
      <c r="H131" s="290"/>
      <c r="I131" s="290"/>
      <c r="J131" s="290"/>
      <c r="K131" s="290"/>
      <c r="L131" s="291"/>
      <c r="N131" s="52"/>
      <c r="O131" s="56"/>
      <c r="P131" s="56"/>
      <c r="Q131" s="52"/>
      <c r="R131" s="52"/>
      <c r="S131" s="52"/>
      <c r="T131" s="52"/>
      <c r="U131" s="52"/>
      <c r="V131" s="52"/>
      <c r="W131" s="52"/>
    </row>
    <row r="132" spans="1:23" s="39" customFormat="1" x14ac:dyDescent="0.25">
      <c r="A132" s="62"/>
      <c r="B132" s="73"/>
      <c r="C132" s="74"/>
      <c r="D132" s="74"/>
      <c r="E132" s="74"/>
      <c r="F132" s="74"/>
      <c r="G132" s="74"/>
      <c r="H132" s="74"/>
      <c r="I132" s="74"/>
      <c r="J132" s="74"/>
      <c r="K132" s="74"/>
      <c r="L132" s="75"/>
      <c r="N132" s="52"/>
      <c r="O132" s="52"/>
      <c r="P132" s="52"/>
      <c r="Q132" s="52"/>
      <c r="R132" s="52"/>
      <c r="S132" s="52"/>
      <c r="T132" s="52"/>
      <c r="U132" s="52"/>
      <c r="V132" s="52"/>
      <c r="W132" s="52"/>
    </row>
  </sheetData>
  <sheetProtection algorithmName="SHA-512" hashValue="YvG2VuvwFjOI0A+fzYbmbppfQA/XVKSV8Bj51hQMOXhjNLDG3/kmzlKbwIydULzJ0+ZQ/ztdW9fO4+dRiYxi8w==" saltValue="KrjLCHeXYrydkxgSFFR9qQ==" spinCount="100000" sheet="1" objects="1" scenarios="1" selectLockedCells="1"/>
  <mergeCells count="54">
    <mergeCell ref="O9:Q16"/>
    <mergeCell ref="S9:U16"/>
    <mergeCell ref="B18:L18"/>
    <mergeCell ref="B81:D82"/>
    <mergeCell ref="E81:L82"/>
    <mergeCell ref="B62:L62"/>
    <mergeCell ref="B67:L67"/>
    <mergeCell ref="B65:L65"/>
    <mergeCell ref="B61:L61"/>
    <mergeCell ref="B27:L27"/>
    <mergeCell ref="C28:K60"/>
    <mergeCell ref="B69:C70"/>
    <mergeCell ref="D69:D70"/>
    <mergeCell ref="E69:K70"/>
    <mergeCell ref="C75:K76"/>
    <mergeCell ref="B73:L73"/>
    <mergeCell ref="B109:D110"/>
    <mergeCell ref="B111:D112"/>
    <mergeCell ref="H20:L21"/>
    <mergeCell ref="B24:L24"/>
    <mergeCell ref="B26:L26"/>
    <mergeCell ref="B83:D84"/>
    <mergeCell ref="E83:L84"/>
    <mergeCell ref="E85:L86"/>
    <mergeCell ref="B85:D86"/>
    <mergeCell ref="B101:L101"/>
    <mergeCell ref="B89:D98"/>
    <mergeCell ref="G20:G21"/>
    <mergeCell ref="B79:L79"/>
    <mergeCell ref="E89:L98"/>
    <mergeCell ref="B20:F21"/>
    <mergeCell ref="B103:L103"/>
    <mergeCell ref="B128:L128"/>
    <mergeCell ref="B122:L122"/>
    <mergeCell ref="B119:L119"/>
    <mergeCell ref="B121:L121"/>
    <mergeCell ref="B123:L124"/>
    <mergeCell ref="B125:L125"/>
    <mergeCell ref="B130:L131"/>
    <mergeCell ref="B116:I116"/>
    <mergeCell ref="B4:L4"/>
    <mergeCell ref="B5:L5"/>
    <mergeCell ref="B8:L8"/>
    <mergeCell ref="B6:L6"/>
    <mergeCell ref="B10:F15"/>
    <mergeCell ref="H10:L15"/>
    <mergeCell ref="B105:D106"/>
    <mergeCell ref="E105:L106"/>
    <mergeCell ref="B113:D114"/>
    <mergeCell ref="E107:L108"/>
    <mergeCell ref="E109:L110"/>
    <mergeCell ref="E111:L112"/>
    <mergeCell ref="E113:L114"/>
    <mergeCell ref="B107:D108"/>
  </mergeCells>
  <dataValidations count="2">
    <dataValidation type="list" allowBlank="1" showInputMessage="1" showErrorMessage="1" sqref="J116"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4" min="1" max="11" man="1"/>
  </rowBreaks>
  <ignoredErrors>
    <ignoredError sqref="B1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Variables!$D$30:$D$31</xm:f>
          </x14:formula1>
          <xm:sqref>D69:D70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zoomScaleNormal="100" workbookViewId="0">
      <selection activeCell="G37" sqref="G37"/>
    </sheetView>
  </sheetViews>
  <sheetFormatPr defaultColWidth="9.42578125" defaultRowHeight="14.25" x14ac:dyDescent="0.25"/>
  <cols>
    <col min="1" max="1" width="1.5703125" style="21" customWidth="1"/>
    <col min="2" max="2" width="14.5703125" style="1" customWidth="1"/>
    <col min="3" max="3" width="14.85546875" style="1" customWidth="1"/>
    <col min="4"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284</v>
      </c>
      <c r="P1" s="3" t="s">
        <v>284</v>
      </c>
      <c r="Q1" s="3" t="s">
        <v>284</v>
      </c>
      <c r="R1" s="3" t="s">
        <v>284</v>
      </c>
    </row>
    <row r="2" spans="1:19" x14ac:dyDescent="0.25">
      <c r="B2" s="23" t="s">
        <v>0</v>
      </c>
      <c r="C2" s="23"/>
      <c r="D2" s="23"/>
      <c r="O2" s="22" t="s">
        <v>61</v>
      </c>
      <c r="P2" s="22" t="s">
        <v>73</v>
      </c>
      <c r="Q2" s="3" t="s">
        <v>149</v>
      </c>
      <c r="R2" s="3" t="s">
        <v>149</v>
      </c>
    </row>
    <row r="3" spans="1:19" x14ac:dyDescent="0.25">
      <c r="B3" s="5"/>
      <c r="C3" s="5"/>
      <c r="D3" s="5"/>
      <c r="O3" s="4"/>
      <c r="P3" s="4"/>
    </row>
    <row r="4" spans="1:19" s="8" customFormat="1" x14ac:dyDescent="0.25">
      <c r="A4" s="24"/>
      <c r="B4" s="294" t="str">
        <f>IF(Intro!$G$20="English",O4,P4)</f>
        <v>QUESTIONNAIRE À L'INTENTION DES PRODUCTEURS ÉTRANGERS</v>
      </c>
      <c r="C4" s="295"/>
      <c r="D4" s="295"/>
      <c r="E4" s="295"/>
      <c r="F4" s="295"/>
      <c r="G4" s="295"/>
      <c r="H4" s="295"/>
      <c r="I4" s="295"/>
      <c r="J4" s="295"/>
      <c r="K4" s="295"/>
      <c r="L4" s="296"/>
      <c r="M4" s="6"/>
      <c r="N4" s="6"/>
      <c r="O4" s="92" t="s">
        <v>223</v>
      </c>
      <c r="P4" s="92" t="s">
        <v>224</v>
      </c>
    </row>
    <row r="5" spans="1:19" s="8" customFormat="1" x14ac:dyDescent="0.25">
      <c r="A5" s="24"/>
      <c r="B5" s="297" t="str">
        <f>Intro!B5</f>
        <v>GC-2026-001</v>
      </c>
      <c r="C5" s="298"/>
      <c r="D5" s="298"/>
      <c r="E5" s="298"/>
      <c r="F5" s="298"/>
      <c r="G5" s="298"/>
      <c r="H5" s="298"/>
      <c r="I5" s="298"/>
      <c r="J5" s="298"/>
      <c r="K5" s="298"/>
      <c r="L5" s="299"/>
      <c r="M5" s="6"/>
      <c r="N5" s="6"/>
      <c r="O5" s="7"/>
      <c r="P5" s="7"/>
    </row>
    <row r="6" spans="1:19" s="9" customFormat="1" x14ac:dyDescent="0.25">
      <c r="A6" s="24"/>
      <c r="B6" s="303" t="str">
        <f>UPPER(IF(Intro!$G$20="English",Variables!B3,Variables!C3))</f>
        <v>PRODUITS DU BOIS - MEUBLES DE RANGEMENT EN BOIS D’INGÉNIERIE</v>
      </c>
      <c r="C6" s="304"/>
      <c r="D6" s="304"/>
      <c r="E6" s="304"/>
      <c r="F6" s="304"/>
      <c r="G6" s="304"/>
      <c r="H6" s="304"/>
      <c r="I6" s="304"/>
      <c r="J6" s="304"/>
      <c r="K6" s="304"/>
      <c r="L6" s="305"/>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300" t="str">
        <f>UPPER(IF(Intro!$G$20="English",O8,P8))</f>
        <v>APERÇU DU QUESTIONNAIRE</v>
      </c>
      <c r="C8" s="301" t="str">
        <f>UPPER(IF(Intro!$G$20="English",P8,Q8))</f>
        <v/>
      </c>
      <c r="D8" s="301"/>
      <c r="E8" s="301" t="str">
        <f>UPPER(IF(Intro!$G$20="English",Q8,R8))</f>
        <v/>
      </c>
      <c r="F8" s="301" t="str">
        <f>UPPER(IF(Intro!$G$20="English",R8,S8))</f>
        <v/>
      </c>
      <c r="G8" s="301" t="str">
        <f>UPPER(IF(Intro!$G$20="English",S8,T8))</f>
        <v/>
      </c>
      <c r="H8" s="301" t="str">
        <f>UPPER(IF(Intro!$G$20="English",T8,U8))</f>
        <v/>
      </c>
      <c r="I8" s="301" t="str">
        <f>UPPER(IF(Intro!$G$20="English",U8,V8))</f>
        <v/>
      </c>
      <c r="J8" s="301" t="str">
        <f>UPPER(IF(Intro!$G$20="English",V8,W8))</f>
        <v/>
      </c>
      <c r="K8" s="301" t="str">
        <f>UPPER(IF(Intro!$G$20="English",W8,X8))</f>
        <v/>
      </c>
      <c r="L8" s="302" t="str">
        <f>UPPER(IF(Intro!$G$20="English",X8,Y8))</f>
        <v/>
      </c>
      <c r="M8" s="9"/>
      <c r="N8" s="6"/>
      <c r="O8" s="93" t="s">
        <v>225</v>
      </c>
      <c r="P8" s="93" t="s">
        <v>226</v>
      </c>
    </row>
    <row r="9" spans="1:19" x14ac:dyDescent="0.25">
      <c r="B9" s="28"/>
      <c r="C9" s="29"/>
      <c r="D9" s="29"/>
      <c r="E9" s="30"/>
      <c r="F9" s="30"/>
      <c r="G9" s="30"/>
      <c r="H9" s="30"/>
      <c r="I9" s="30"/>
      <c r="J9" s="30"/>
      <c r="K9" s="30"/>
      <c r="L9" s="31"/>
    </row>
    <row r="10" spans="1:19" s="39" customFormat="1" x14ac:dyDescent="0.25">
      <c r="A10" s="62"/>
      <c r="B10" s="289" t="str">
        <f>IF(Intro!$G$20="English",O10,P10)</f>
        <v xml:space="preserve">Le présent questionnaire est divisé en deux parties :
</v>
      </c>
      <c r="C10" s="290"/>
      <c r="D10" s="290"/>
      <c r="E10" s="290"/>
      <c r="F10" s="290"/>
      <c r="G10" s="290"/>
      <c r="H10" s="290"/>
      <c r="I10" s="290"/>
      <c r="J10" s="290"/>
      <c r="K10" s="290"/>
      <c r="L10" s="291"/>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89"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90"/>
      <c r="D12" s="290"/>
      <c r="E12" s="290"/>
      <c r="F12" s="290"/>
      <c r="G12" s="290"/>
      <c r="H12" s="290"/>
      <c r="I12" s="290"/>
      <c r="J12" s="290"/>
      <c r="K12" s="290"/>
      <c r="L12" s="291"/>
      <c r="N12" s="52"/>
      <c r="O12" s="3" t="s">
        <v>82</v>
      </c>
      <c r="P12" s="3" t="s">
        <v>83</v>
      </c>
      <c r="Q12" s="52"/>
      <c r="R12" s="52"/>
      <c r="S12" s="52"/>
    </row>
    <row r="13" spans="1:19" s="39" customFormat="1" x14ac:dyDescent="0.25">
      <c r="A13" s="62"/>
      <c r="B13" s="289"/>
      <c r="C13" s="290"/>
      <c r="D13" s="290"/>
      <c r="E13" s="290"/>
      <c r="F13" s="290"/>
      <c r="G13" s="290"/>
      <c r="H13" s="290"/>
      <c r="I13" s="290"/>
      <c r="J13" s="290"/>
      <c r="K13" s="290"/>
      <c r="L13" s="291"/>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89"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90"/>
      <c r="D15" s="290"/>
      <c r="E15" s="290"/>
      <c r="F15" s="290"/>
      <c r="G15" s="290"/>
      <c r="H15" s="290"/>
      <c r="I15" s="290"/>
      <c r="J15" s="290"/>
      <c r="K15" s="290"/>
      <c r="L15" s="291"/>
      <c r="N15" s="52"/>
      <c r="O15" s="3" t="s">
        <v>84</v>
      </c>
      <c r="P15" s="3" t="s">
        <v>85</v>
      </c>
      <c r="Q15" s="52"/>
      <c r="R15" s="52"/>
      <c r="S15" s="52"/>
    </row>
    <row r="16" spans="1:19" s="39" customFormat="1" x14ac:dyDescent="0.25">
      <c r="A16" s="62"/>
      <c r="B16" s="353"/>
      <c r="C16" s="354"/>
      <c r="D16" s="354"/>
      <c r="E16" s="354"/>
      <c r="F16" s="354"/>
      <c r="G16" s="354"/>
      <c r="H16" s="354"/>
      <c r="I16" s="354"/>
      <c r="J16" s="354"/>
      <c r="K16" s="354"/>
      <c r="L16" s="355"/>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300" t="str">
        <f>IF(Intro!$G$20="English",O19,P19)</f>
        <v>TARIF DES DOUANES</v>
      </c>
      <c r="C19" s="301" t="str">
        <f>UPPER(IF(Intro!$G$20="English",P19,Q19))</f>
        <v/>
      </c>
      <c r="D19" s="301"/>
      <c r="E19" s="301" t="str">
        <f>UPPER(IF(Intro!$G$20="English",Q19,R19))</f>
        <v/>
      </c>
      <c r="F19" s="301" t="str">
        <f>UPPER(IF(Intro!$G$20="English",R19,S19))</f>
        <v/>
      </c>
      <c r="G19" s="301" t="str">
        <f>UPPER(IF(Intro!$G$20="English",S19,T19))</f>
        <v/>
      </c>
      <c r="H19" s="301" t="str">
        <f>UPPER(IF(Intro!$G$20="English",T19,U19))</f>
        <v/>
      </c>
      <c r="I19" s="301" t="str">
        <f>UPPER(IF(Intro!$G$20="English",U19,V19))</f>
        <v/>
      </c>
      <c r="J19" s="301" t="str">
        <f>UPPER(IF(Intro!$G$20="English",V19,W19))</f>
        <v/>
      </c>
      <c r="K19" s="301" t="str">
        <f>UPPER(IF(Intro!$G$20="English",W19,X19))</f>
        <v/>
      </c>
      <c r="L19" s="302"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321" t="str">
        <f>IF(Intro!$G$20="English",O21,P21)</f>
        <v>Les marchandises sont généralement classées dans le Tarif des douanes sous les numéros suivants du Système harmonisé de désignation et de codification des marchandises (SH) :</v>
      </c>
      <c r="C21" s="322"/>
      <c r="D21" s="322"/>
      <c r="E21" s="322"/>
      <c r="F21" s="322"/>
      <c r="G21" s="322"/>
      <c r="H21" s="322"/>
      <c r="I21" s="322"/>
      <c r="J21" s="322"/>
      <c r="K21" s="322"/>
      <c r="L21" s="323"/>
      <c r="N21" s="52"/>
      <c r="O21" s="3" t="s">
        <v>299</v>
      </c>
      <c r="P21" s="3" t="s">
        <v>247</v>
      </c>
      <c r="Q21" s="52"/>
      <c r="R21" s="52"/>
      <c r="S21" s="52"/>
    </row>
    <row r="22" spans="1:19" ht="14.1" customHeight="1" x14ac:dyDescent="0.25">
      <c r="B22" s="94"/>
      <c r="C22" s="85"/>
      <c r="D22" s="50"/>
      <c r="E22" s="50"/>
      <c r="F22" s="50"/>
      <c r="G22" s="50"/>
      <c r="H22" s="50"/>
      <c r="I22" s="50"/>
      <c r="J22" s="50"/>
      <c r="K22" s="50"/>
      <c r="L22" s="86"/>
    </row>
    <row r="23" spans="1:19" s="39" customFormat="1" ht="30" customHeight="1" x14ac:dyDescent="0.25">
      <c r="A23" s="62"/>
      <c r="B23" s="321"/>
      <c r="C23" s="322"/>
      <c r="D23" s="358" t="s">
        <v>366</v>
      </c>
      <c r="E23" s="359"/>
      <c r="F23" s="359"/>
      <c r="G23" s="359"/>
      <c r="H23" s="359"/>
      <c r="I23" s="359"/>
      <c r="J23" s="360"/>
      <c r="K23" s="50"/>
      <c r="L23" s="247"/>
      <c r="O23" s="3"/>
      <c r="P23" s="3"/>
    </row>
    <row r="24" spans="1:19" s="39" customFormat="1" x14ac:dyDescent="0.25">
      <c r="A24" s="62"/>
      <c r="B24" s="248"/>
      <c r="C24" s="249"/>
      <c r="D24" s="50"/>
      <c r="E24" s="50"/>
      <c r="F24" s="50"/>
      <c r="G24" s="50"/>
      <c r="H24" s="50"/>
      <c r="I24" s="50"/>
      <c r="J24" s="50"/>
      <c r="K24" s="50"/>
      <c r="L24" s="250"/>
      <c r="O24" s="3"/>
      <c r="P24" s="3"/>
    </row>
    <row r="25" spans="1:19" s="58" customFormat="1" x14ac:dyDescent="0.25">
      <c r="A25" s="251"/>
      <c r="B25" s="361" t="str">
        <f>IF(Intro!$G$20="English",O25,P25)</f>
        <v>Ces numéros de classement tarifaire peuvent inclure des produits autres que les marchandises, et les marchandises peuvent également relever d'autres numéros de classement tarifaire.</v>
      </c>
      <c r="C25" s="362"/>
      <c r="D25" s="362"/>
      <c r="E25" s="362"/>
      <c r="F25" s="362"/>
      <c r="G25" s="362"/>
      <c r="H25" s="362"/>
      <c r="I25" s="362"/>
      <c r="J25" s="362"/>
      <c r="K25" s="362"/>
      <c r="L25" s="363"/>
      <c r="O25" s="56" t="s">
        <v>362</v>
      </c>
      <c r="P25" s="56" t="s">
        <v>363</v>
      </c>
    </row>
    <row r="26" spans="1:19" s="39" customFormat="1" x14ac:dyDescent="0.25">
      <c r="A26" s="62"/>
      <c r="B26" s="73"/>
      <c r="C26" s="74"/>
      <c r="D26" s="74"/>
      <c r="E26" s="74"/>
      <c r="F26" s="74"/>
      <c r="G26" s="74"/>
      <c r="H26" s="74"/>
      <c r="I26" s="74"/>
      <c r="J26" s="74"/>
      <c r="K26" s="74"/>
      <c r="L26" s="75"/>
      <c r="N26" s="52"/>
      <c r="O26" s="52"/>
      <c r="P26" s="52"/>
      <c r="Q26" s="52"/>
      <c r="R26" s="52"/>
      <c r="S26" s="52"/>
    </row>
    <row r="27" spans="1:19" s="9" customFormat="1" x14ac:dyDescent="0.25">
      <c r="A27" s="24"/>
      <c r="B27" s="26"/>
      <c r="C27" s="26"/>
      <c r="D27" s="26"/>
      <c r="E27" s="27"/>
      <c r="F27" s="27"/>
      <c r="G27" s="27"/>
      <c r="H27" s="27"/>
      <c r="I27" s="27"/>
      <c r="J27" s="27"/>
      <c r="K27" s="27"/>
      <c r="L27" s="27"/>
      <c r="O27" s="25"/>
      <c r="P27" s="25"/>
    </row>
    <row r="28" spans="1:19" s="8" customFormat="1" x14ac:dyDescent="0.25">
      <c r="A28" s="24"/>
      <c r="B28" s="300" t="str">
        <f>IF(Intro!$G$20="English",O28,P28)</f>
        <v>GLOSSAIRE</v>
      </c>
      <c r="C28" s="301"/>
      <c r="D28" s="301"/>
      <c r="E28" s="301"/>
      <c r="F28" s="301"/>
      <c r="G28" s="301"/>
      <c r="H28" s="301"/>
      <c r="I28" s="301"/>
      <c r="J28" s="301"/>
      <c r="K28" s="301"/>
      <c r="L28" s="302"/>
      <c r="M28" s="9"/>
      <c r="N28" s="6"/>
      <c r="O28" s="9" t="s">
        <v>227</v>
      </c>
      <c r="P28" s="9" t="s">
        <v>148</v>
      </c>
    </row>
    <row r="29" spans="1:19" s="39" customFormat="1" ht="14.1" customHeight="1" x14ac:dyDescent="0.25">
      <c r="A29" s="62"/>
      <c r="B29" s="356" t="str">
        <f>IF(Intro!$G$20="English",O29,P29)</f>
        <v>La capacité pratique des usines</v>
      </c>
      <c r="C29" s="356"/>
      <c r="D29" s="357" t="str">
        <f>IF(Intro!$G$20="English",O30,P30)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29" s="357"/>
      <c r="F29" s="357"/>
      <c r="G29" s="357"/>
      <c r="H29" s="357"/>
      <c r="I29" s="357"/>
      <c r="J29" s="357"/>
      <c r="K29" s="357"/>
      <c r="L29" s="357"/>
      <c r="N29" s="52"/>
      <c r="O29" s="3" t="s">
        <v>144</v>
      </c>
      <c r="P29" s="3" t="s">
        <v>248</v>
      </c>
      <c r="S29" s="52"/>
    </row>
    <row r="30" spans="1:19" x14ac:dyDescent="0.25">
      <c r="B30" s="356"/>
      <c r="C30" s="356"/>
      <c r="D30" s="357"/>
      <c r="E30" s="357"/>
      <c r="F30" s="357"/>
      <c r="G30" s="357"/>
      <c r="H30" s="357"/>
      <c r="I30" s="357"/>
      <c r="J30" s="357"/>
      <c r="K30" s="357"/>
      <c r="L30" s="357"/>
      <c r="O30" s="3" t="s">
        <v>228</v>
      </c>
      <c r="P30" s="3" t="s">
        <v>271</v>
      </c>
    </row>
    <row r="31" spans="1:19" x14ac:dyDescent="0.25">
      <c r="B31" s="356"/>
      <c r="C31" s="356"/>
      <c r="D31" s="357"/>
      <c r="E31" s="357"/>
      <c r="F31" s="357"/>
      <c r="G31" s="357"/>
      <c r="H31" s="357"/>
      <c r="I31" s="357"/>
      <c r="J31" s="357"/>
      <c r="K31" s="357"/>
      <c r="L31" s="357"/>
    </row>
    <row r="32" spans="1:19" x14ac:dyDescent="0.25">
      <c r="B32" s="356"/>
      <c r="C32" s="356"/>
      <c r="D32" s="357"/>
      <c r="E32" s="357"/>
      <c r="F32" s="357"/>
      <c r="G32" s="357"/>
      <c r="H32" s="357"/>
      <c r="I32" s="357"/>
      <c r="J32" s="357"/>
      <c r="K32" s="357"/>
      <c r="L32" s="357"/>
    </row>
    <row r="33" spans="1:19" s="39" customFormat="1" ht="14.1" customHeight="1" x14ac:dyDescent="0.25">
      <c r="A33" s="62"/>
      <c r="B33" s="356" t="str">
        <f>IF(Intro!$G$20="English",O33,P33)</f>
        <v>Entreprises affiliées</v>
      </c>
      <c r="C33" s="356"/>
      <c r="D33" s="357" t="str">
        <f>IF(Intro!$G$20="English",O34,P34)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33" s="357"/>
      <c r="F33" s="357"/>
      <c r="G33" s="357"/>
      <c r="H33" s="357"/>
      <c r="I33" s="357"/>
      <c r="J33" s="357"/>
      <c r="K33" s="357"/>
      <c r="L33" s="357"/>
      <c r="N33" s="52"/>
      <c r="O33" s="3" t="s">
        <v>200</v>
      </c>
      <c r="P33" s="3" t="s">
        <v>201</v>
      </c>
      <c r="S33" s="52"/>
    </row>
    <row r="34" spans="1:19" s="39" customFormat="1" x14ac:dyDescent="0.25">
      <c r="A34" s="62"/>
      <c r="B34" s="356"/>
      <c r="C34" s="356"/>
      <c r="D34" s="357"/>
      <c r="E34" s="357"/>
      <c r="F34" s="357"/>
      <c r="G34" s="357"/>
      <c r="H34" s="357"/>
      <c r="I34" s="357"/>
      <c r="J34" s="357"/>
      <c r="K34" s="357"/>
      <c r="L34" s="357"/>
      <c r="N34" s="52"/>
      <c r="O34" s="3" t="s">
        <v>202</v>
      </c>
      <c r="P34" s="3" t="s">
        <v>203</v>
      </c>
      <c r="Q34" s="3"/>
      <c r="R34" s="3"/>
      <c r="S34" s="52"/>
    </row>
    <row r="35" spans="1:19" s="39" customFormat="1" x14ac:dyDescent="0.25">
      <c r="A35" s="62"/>
      <c r="B35" s="356"/>
      <c r="C35" s="356"/>
      <c r="D35" s="357"/>
      <c r="E35" s="357"/>
      <c r="F35" s="357"/>
      <c r="G35" s="357"/>
      <c r="H35" s="357"/>
      <c r="I35" s="357"/>
      <c r="J35" s="357"/>
      <c r="K35" s="357"/>
      <c r="L35" s="357"/>
      <c r="N35" s="52"/>
      <c r="O35" s="3"/>
      <c r="P35" s="3"/>
      <c r="Q35" s="3"/>
      <c r="R35" s="3"/>
      <c r="S35" s="52"/>
    </row>
    <row r="36" spans="1:19" s="39" customFormat="1" x14ac:dyDescent="0.25">
      <c r="A36" s="62"/>
      <c r="B36" s="356"/>
      <c r="C36" s="356"/>
      <c r="D36" s="357"/>
      <c r="E36" s="357"/>
      <c r="F36" s="357"/>
      <c r="G36" s="357"/>
      <c r="H36" s="357"/>
      <c r="I36" s="357"/>
      <c r="J36" s="357"/>
      <c r="K36" s="357"/>
      <c r="L36" s="357"/>
      <c r="N36" s="52"/>
      <c r="O36" s="3"/>
      <c r="P36" s="3"/>
      <c r="Q36" s="3"/>
      <c r="R36" s="3"/>
      <c r="S36" s="52"/>
    </row>
  </sheetData>
  <sheetProtection algorithmName="SHA-512" hashValue="V04VIZQjrXwe4MidaMGriB3+47S4IQhfzLoSwVB5wIKtpClHW/TsVB/Hf+T65W5QCAF091+rp/XtrP2qQloMOg==" saltValue="sPKfJyb/+xPqJHFp4sloyg==" spinCount="100000" sheet="1" objects="1" scenarios="1" selectLockedCells="1"/>
  <mergeCells count="17">
    <mergeCell ref="B12:L13"/>
    <mergeCell ref="B15:L16"/>
    <mergeCell ref="B33:C36"/>
    <mergeCell ref="D29:L32"/>
    <mergeCell ref="D33:L36"/>
    <mergeCell ref="B19:L19"/>
    <mergeCell ref="B21:L21"/>
    <mergeCell ref="B29:C32"/>
    <mergeCell ref="B23:C23"/>
    <mergeCell ref="D23:J23"/>
    <mergeCell ref="B25:L25"/>
    <mergeCell ref="B28:L28"/>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7" x14ac:dyDescent="0.25">
      <c r="O1" s="3" t="s">
        <v>284</v>
      </c>
      <c r="P1" s="3" t="s">
        <v>284</v>
      </c>
    </row>
    <row r="2" spans="1:17" x14ac:dyDescent="0.25">
      <c r="B2" s="23" t="s">
        <v>0</v>
      </c>
      <c r="C2" s="23"/>
      <c r="D2" s="23"/>
      <c r="O2" s="22" t="s">
        <v>61</v>
      </c>
      <c r="P2" s="22" t="s">
        <v>73</v>
      </c>
    </row>
    <row r="3" spans="1:17" x14ac:dyDescent="0.25">
      <c r="B3" s="5"/>
      <c r="C3" s="5"/>
      <c r="D3" s="5"/>
      <c r="O3" s="8"/>
      <c r="P3" s="8"/>
    </row>
    <row r="4" spans="1:17" s="8" customFormat="1" x14ac:dyDescent="0.25">
      <c r="A4" s="24"/>
      <c r="B4" s="294" t="str">
        <f>Info!B4</f>
        <v>QUESTIONNAIRE À L'INTENTION DES PRODUCTEURS ÉTRANGERS</v>
      </c>
      <c r="C4" s="295"/>
      <c r="D4" s="295"/>
      <c r="E4" s="295"/>
      <c r="F4" s="295"/>
      <c r="G4" s="295"/>
      <c r="H4" s="295"/>
      <c r="I4" s="295"/>
      <c r="J4" s="295"/>
      <c r="K4" s="295"/>
      <c r="L4" s="296"/>
      <c r="M4" s="6"/>
      <c r="N4" s="6"/>
      <c r="O4" s="9"/>
      <c r="P4" s="9"/>
    </row>
    <row r="5" spans="1:17" s="8" customFormat="1" x14ac:dyDescent="0.25">
      <c r="A5" s="24"/>
      <c r="B5" s="297" t="str">
        <f>Info!B5</f>
        <v>GC-2026-001</v>
      </c>
      <c r="C5" s="298"/>
      <c r="D5" s="298"/>
      <c r="E5" s="298"/>
      <c r="F5" s="298"/>
      <c r="G5" s="298"/>
      <c r="H5" s="298"/>
      <c r="I5" s="298"/>
      <c r="J5" s="298"/>
      <c r="K5" s="298"/>
      <c r="L5" s="299"/>
      <c r="M5" s="6"/>
      <c r="N5" s="6"/>
      <c r="O5" s="9"/>
      <c r="P5" s="9"/>
    </row>
    <row r="6" spans="1:17" s="9" customFormat="1" ht="14.1" customHeight="1" x14ac:dyDescent="0.25">
      <c r="A6" s="24"/>
      <c r="B6" s="297" t="str">
        <f>Info!B6</f>
        <v>PRODUITS DU BOIS - MEUBLES DE RANGEMENT EN BOIS D’INGÉNIERIE</v>
      </c>
      <c r="C6" s="298"/>
      <c r="D6" s="298"/>
      <c r="E6" s="298"/>
      <c r="F6" s="298"/>
      <c r="G6" s="298"/>
      <c r="H6" s="298"/>
      <c r="I6" s="298"/>
      <c r="J6" s="298"/>
      <c r="K6" s="298"/>
      <c r="L6" s="299"/>
      <c r="O6" s="25"/>
      <c r="P6" s="25"/>
    </row>
    <row r="7" spans="1:17" s="9" customFormat="1" x14ac:dyDescent="0.25">
      <c r="A7" s="24"/>
      <c r="B7" s="370"/>
      <c r="C7" s="371"/>
      <c r="D7" s="371"/>
      <c r="E7" s="371"/>
      <c r="F7" s="371"/>
      <c r="G7" s="371"/>
      <c r="H7" s="371"/>
      <c r="I7" s="371"/>
      <c r="J7" s="371"/>
      <c r="K7" s="371"/>
      <c r="L7" s="372"/>
      <c r="O7" s="37"/>
    </row>
    <row r="8" spans="1:17" s="9" customFormat="1" x14ac:dyDescent="0.25">
      <c r="A8" s="24"/>
      <c r="B8" s="364" t="str">
        <f>IF(Intro!$G$20="English",O8,P8)</f>
        <v>Les questions suivantes font référence aux marchandises comme définies dans la description du produit de l'onglet Intro.</v>
      </c>
      <c r="C8" s="365"/>
      <c r="D8" s="365"/>
      <c r="E8" s="365"/>
      <c r="F8" s="365"/>
      <c r="G8" s="365"/>
      <c r="H8" s="365"/>
      <c r="I8" s="365"/>
      <c r="J8" s="365"/>
      <c r="K8" s="365"/>
      <c r="L8" s="366"/>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25">
      <c r="A9" s="24"/>
      <c r="B9" s="364" t="str">
        <f>IF(Intro!$G$20="English",O9,P9)</f>
        <v>Des informations sur le produit et un glossaire de termes sont disponibles dans l'onglet Info.</v>
      </c>
      <c r="C9" s="365"/>
      <c r="D9" s="365"/>
      <c r="E9" s="365"/>
      <c r="F9" s="365"/>
      <c r="G9" s="365"/>
      <c r="H9" s="365"/>
      <c r="I9" s="365"/>
      <c r="J9" s="365"/>
      <c r="K9" s="365"/>
      <c r="L9" s="366"/>
      <c r="O9" s="25" t="s">
        <v>86</v>
      </c>
      <c r="P9" s="9" t="s">
        <v>87</v>
      </c>
    </row>
    <row r="10" spans="1:17" s="9" customFormat="1" x14ac:dyDescent="0.25">
      <c r="A10" s="24"/>
      <c r="B10" s="367" t="str">
        <f>IF(Intro!$G$20="English",O10,P10)</f>
        <v>Utilisez l'onglet AddPub si vous avez besoin de plus d'espace.</v>
      </c>
      <c r="C10" s="368"/>
      <c r="D10" s="368"/>
      <c r="E10" s="368"/>
      <c r="F10" s="368"/>
      <c r="G10" s="368"/>
      <c r="H10" s="368"/>
      <c r="I10" s="368"/>
      <c r="J10" s="368"/>
      <c r="K10" s="368"/>
      <c r="L10" s="369"/>
      <c r="O10" s="25" t="s">
        <v>88</v>
      </c>
      <c r="P10" s="25" t="s">
        <v>89</v>
      </c>
    </row>
    <row r="11" spans="1:17" s="9" customFormat="1" x14ac:dyDescent="0.25">
      <c r="A11" s="24"/>
      <c r="B11" s="26"/>
      <c r="C11" s="26"/>
      <c r="D11" s="26"/>
      <c r="E11" s="27"/>
      <c r="F11" s="27"/>
      <c r="G11" s="27"/>
      <c r="H11" s="27"/>
      <c r="I11" s="27"/>
      <c r="J11" s="27"/>
      <c r="K11" s="27"/>
      <c r="L11" s="27"/>
      <c r="O11" s="25"/>
      <c r="P11" s="25"/>
    </row>
    <row r="12" spans="1:17" x14ac:dyDescent="0.25">
      <c r="B12" s="300" t="str">
        <f>IF(Intro!$G$20="English",O12,P12)</f>
        <v>INFORMATIONS GÉNÉRALES SUR L'ENTREPRISE</v>
      </c>
      <c r="C12" s="301"/>
      <c r="D12" s="301"/>
      <c r="E12" s="301"/>
      <c r="F12" s="301"/>
      <c r="G12" s="301"/>
      <c r="H12" s="301"/>
      <c r="I12" s="301"/>
      <c r="J12" s="301"/>
      <c r="K12" s="301"/>
      <c r="L12" s="302"/>
      <c r="M12" s="39"/>
      <c r="O12" s="92" t="s">
        <v>229</v>
      </c>
      <c r="P12" s="92" t="s">
        <v>230</v>
      </c>
    </row>
    <row r="13" spans="1:17" x14ac:dyDescent="0.25">
      <c r="B13" s="376" t="s">
        <v>22</v>
      </c>
      <c r="C13" s="377"/>
      <c r="D13" s="377"/>
      <c r="E13" s="377"/>
      <c r="F13" s="377"/>
      <c r="G13" s="377"/>
      <c r="H13" s="377"/>
      <c r="I13" s="377"/>
      <c r="J13" s="377"/>
      <c r="K13" s="377"/>
      <c r="L13" s="378"/>
    </row>
    <row r="14" spans="1:17" x14ac:dyDescent="0.25">
      <c r="B14" s="28"/>
      <c r="C14" s="29"/>
      <c r="D14" s="29"/>
      <c r="E14" s="30"/>
      <c r="F14" s="30"/>
      <c r="G14" s="30"/>
      <c r="H14" s="30"/>
      <c r="I14" s="30"/>
      <c r="J14" s="30"/>
      <c r="K14" s="30"/>
      <c r="L14" s="31"/>
    </row>
    <row r="15" spans="1:17" x14ac:dyDescent="0.25">
      <c r="B15" s="289" t="str">
        <f>IF(Intro!$G$20="English",O15,P15)</f>
        <v>Donnez un bref historique de votre entreprise, en insistant plus particulièrement sur les activités entourant les marchandises.</v>
      </c>
      <c r="C15" s="290"/>
      <c r="D15" s="290"/>
      <c r="E15" s="290"/>
      <c r="F15" s="290"/>
      <c r="G15" s="290"/>
      <c r="H15" s="290"/>
      <c r="I15" s="290"/>
      <c r="J15" s="290"/>
      <c r="K15" s="290"/>
      <c r="L15" s="291"/>
      <c r="O15" s="32" t="s">
        <v>42</v>
      </c>
      <c r="P15" s="3" t="s">
        <v>43</v>
      </c>
    </row>
    <row r="16" spans="1:17" s="39" customFormat="1" x14ac:dyDescent="0.25">
      <c r="A16" s="62"/>
      <c r="B16" s="72"/>
      <c r="C16" s="63"/>
      <c r="D16" s="63"/>
      <c r="E16" s="63"/>
      <c r="F16" s="63"/>
      <c r="G16" s="63"/>
      <c r="H16" s="63"/>
      <c r="I16" s="63"/>
      <c r="J16" s="63"/>
      <c r="K16" s="63"/>
      <c r="L16" s="64"/>
      <c r="O16" s="3"/>
      <c r="P16" s="3"/>
      <c r="Q16" s="3"/>
    </row>
    <row r="17" spans="1:17" s="22" customFormat="1" x14ac:dyDescent="0.25">
      <c r="A17" s="21"/>
      <c r="B17" s="379"/>
      <c r="C17" s="380"/>
      <c r="D17" s="380"/>
      <c r="E17" s="380"/>
      <c r="F17" s="380"/>
      <c r="G17" s="380"/>
      <c r="H17" s="380"/>
      <c r="I17" s="380"/>
      <c r="J17" s="380"/>
      <c r="K17" s="380"/>
      <c r="L17" s="381"/>
      <c r="M17" s="39"/>
    </row>
    <row r="18" spans="1:17" s="22" customFormat="1" x14ac:dyDescent="0.25">
      <c r="A18" s="21"/>
      <c r="B18" s="379"/>
      <c r="C18" s="380"/>
      <c r="D18" s="380"/>
      <c r="E18" s="380"/>
      <c r="F18" s="380"/>
      <c r="G18" s="380"/>
      <c r="H18" s="380"/>
      <c r="I18" s="380"/>
      <c r="J18" s="380"/>
      <c r="K18" s="380"/>
      <c r="L18" s="381"/>
      <c r="M18" s="39"/>
    </row>
    <row r="19" spans="1:17" s="22" customFormat="1" x14ac:dyDescent="0.25">
      <c r="A19" s="21"/>
      <c r="B19" s="379"/>
      <c r="C19" s="380"/>
      <c r="D19" s="380"/>
      <c r="E19" s="380"/>
      <c r="F19" s="380"/>
      <c r="G19" s="380"/>
      <c r="H19" s="380"/>
      <c r="I19" s="380"/>
      <c r="J19" s="380"/>
      <c r="K19" s="380"/>
      <c r="L19" s="381"/>
      <c r="M19" s="39"/>
    </row>
    <row r="20" spans="1:17" s="22" customFormat="1" x14ac:dyDescent="0.25">
      <c r="A20" s="21"/>
      <c r="B20" s="379"/>
      <c r="C20" s="380"/>
      <c r="D20" s="380"/>
      <c r="E20" s="380"/>
      <c r="F20" s="380"/>
      <c r="G20" s="380"/>
      <c r="H20" s="380"/>
      <c r="I20" s="380"/>
      <c r="J20" s="380"/>
      <c r="K20" s="380"/>
      <c r="L20" s="381"/>
      <c r="M20" s="39"/>
    </row>
    <row r="21" spans="1:17" s="22" customFormat="1" x14ac:dyDescent="0.25">
      <c r="A21" s="21"/>
      <c r="B21" s="379"/>
      <c r="C21" s="380"/>
      <c r="D21" s="380"/>
      <c r="E21" s="380"/>
      <c r="F21" s="380"/>
      <c r="G21" s="380"/>
      <c r="H21" s="380"/>
      <c r="I21" s="380"/>
      <c r="J21" s="380"/>
      <c r="K21" s="380"/>
      <c r="L21" s="381"/>
      <c r="M21" s="39"/>
    </row>
    <row r="22" spans="1:17" s="22" customFormat="1" x14ac:dyDescent="0.25">
      <c r="A22" s="21"/>
      <c r="B22" s="379"/>
      <c r="C22" s="380"/>
      <c r="D22" s="380"/>
      <c r="E22" s="380"/>
      <c r="F22" s="380"/>
      <c r="G22" s="380"/>
      <c r="H22" s="380"/>
      <c r="I22" s="380"/>
      <c r="J22" s="380"/>
      <c r="K22" s="380"/>
      <c r="L22" s="381"/>
      <c r="M22" s="39"/>
    </row>
    <row r="23" spans="1:17" s="22" customFormat="1" x14ac:dyDescent="0.25">
      <c r="A23" s="21"/>
      <c r="B23" s="379"/>
      <c r="C23" s="380"/>
      <c r="D23" s="380"/>
      <c r="E23" s="380"/>
      <c r="F23" s="380"/>
      <c r="G23" s="380"/>
      <c r="H23" s="380"/>
      <c r="I23" s="380"/>
      <c r="J23" s="380"/>
      <c r="K23" s="380"/>
      <c r="L23" s="381"/>
      <c r="M23" s="39"/>
    </row>
    <row r="24" spans="1:17" s="22" customFormat="1" x14ac:dyDescent="0.25">
      <c r="A24" s="21"/>
      <c r="B24" s="379"/>
      <c r="C24" s="380"/>
      <c r="D24" s="380"/>
      <c r="E24" s="380"/>
      <c r="F24" s="380"/>
      <c r="G24" s="380"/>
      <c r="H24" s="380"/>
      <c r="I24" s="380"/>
      <c r="J24" s="380"/>
      <c r="K24" s="380"/>
      <c r="L24" s="381"/>
      <c r="M24" s="39"/>
    </row>
    <row r="25" spans="1:17" s="39" customFormat="1" x14ac:dyDescent="0.25">
      <c r="A25" s="62"/>
      <c r="B25" s="73"/>
      <c r="C25" s="74"/>
      <c r="D25" s="74"/>
      <c r="E25" s="74"/>
      <c r="F25" s="74"/>
      <c r="G25" s="74"/>
      <c r="H25" s="74"/>
      <c r="I25" s="74"/>
      <c r="J25" s="74"/>
      <c r="K25" s="74"/>
      <c r="L25" s="75"/>
      <c r="O25" s="3"/>
      <c r="P25" s="3"/>
      <c r="Q25" s="3"/>
    </row>
    <row r="26" spans="1:17" x14ac:dyDescent="0.25">
      <c r="B26" s="373" t="s">
        <v>23</v>
      </c>
      <c r="C26" s="374"/>
      <c r="D26" s="374"/>
      <c r="E26" s="374"/>
      <c r="F26" s="374"/>
      <c r="G26" s="374"/>
      <c r="H26" s="374"/>
      <c r="I26" s="374"/>
      <c r="J26" s="374"/>
      <c r="K26" s="374"/>
      <c r="L26" s="375"/>
    </row>
    <row r="27" spans="1:17" x14ac:dyDescent="0.25">
      <c r="B27" s="28"/>
      <c r="C27" s="29"/>
      <c r="D27" s="29"/>
      <c r="E27" s="30"/>
      <c r="F27" s="30"/>
      <c r="G27" s="30"/>
      <c r="H27" s="30"/>
      <c r="I27" s="30"/>
      <c r="J27" s="30"/>
      <c r="K27" s="30"/>
      <c r="L27" s="31"/>
      <c r="M27" s="113"/>
      <c r="N27" s="113"/>
      <c r="O27" s="113"/>
    </row>
    <row r="28" spans="1:17" ht="14.25" customHeight="1" x14ac:dyDescent="0.25">
      <c r="B28" s="289" t="str">
        <f>IF(Intro!$G$20="English",O28,P28)</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c r="C28" s="290"/>
      <c r="D28" s="290"/>
      <c r="E28" s="290"/>
      <c r="F28" s="290"/>
      <c r="G28" s="290"/>
      <c r="H28" s="290"/>
      <c r="I28" s="290"/>
      <c r="J28" s="290"/>
      <c r="K28" s="290"/>
      <c r="L28" s="291"/>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89"/>
      <c r="C29" s="290"/>
      <c r="D29" s="290"/>
      <c r="E29" s="290"/>
      <c r="F29" s="290"/>
      <c r="G29" s="290"/>
      <c r="H29" s="290"/>
      <c r="I29" s="290"/>
      <c r="J29" s="290"/>
      <c r="K29" s="290"/>
      <c r="L29" s="291"/>
      <c r="O29" s="32"/>
    </row>
    <row r="30" spans="1:17" s="39" customFormat="1" x14ac:dyDescent="0.25">
      <c r="A30" s="62"/>
      <c r="B30" s="72"/>
      <c r="C30" s="63"/>
      <c r="D30" s="63"/>
      <c r="E30" s="63"/>
      <c r="F30" s="63"/>
      <c r="G30" s="63"/>
      <c r="H30" s="63"/>
      <c r="I30" s="63"/>
      <c r="J30" s="63"/>
      <c r="K30" s="63"/>
      <c r="L30" s="64"/>
      <c r="O30" s="3"/>
      <c r="P30" s="3"/>
      <c r="Q30" s="3"/>
    </row>
    <row r="31" spans="1:17" s="22" customFormat="1" x14ac:dyDescent="0.25">
      <c r="A31" s="21"/>
      <c r="B31" s="379"/>
      <c r="C31" s="380"/>
      <c r="D31" s="380"/>
      <c r="E31" s="380"/>
      <c r="F31" s="380"/>
      <c r="G31" s="380"/>
      <c r="H31" s="380"/>
      <c r="I31" s="380"/>
      <c r="J31" s="380"/>
      <c r="K31" s="380"/>
      <c r="L31" s="381"/>
      <c r="M31" s="39"/>
    </row>
    <row r="32" spans="1:17" s="22" customFormat="1" x14ac:dyDescent="0.25">
      <c r="A32" s="21"/>
      <c r="B32" s="379"/>
      <c r="C32" s="380"/>
      <c r="D32" s="380"/>
      <c r="E32" s="380"/>
      <c r="F32" s="380"/>
      <c r="G32" s="380"/>
      <c r="H32" s="380"/>
      <c r="I32" s="380"/>
      <c r="J32" s="380"/>
      <c r="K32" s="380"/>
      <c r="L32" s="381"/>
      <c r="M32" s="39"/>
    </row>
    <row r="33" spans="1:17" s="22" customFormat="1" x14ac:dyDescent="0.25">
      <c r="A33" s="21"/>
      <c r="B33" s="379"/>
      <c r="C33" s="380"/>
      <c r="D33" s="380"/>
      <c r="E33" s="380"/>
      <c r="F33" s="380"/>
      <c r="G33" s="380"/>
      <c r="H33" s="380"/>
      <c r="I33" s="380"/>
      <c r="J33" s="380"/>
      <c r="K33" s="380"/>
      <c r="L33" s="381"/>
      <c r="M33" s="39"/>
    </row>
    <row r="34" spans="1:17" s="22" customFormat="1" x14ac:dyDescent="0.25">
      <c r="A34" s="21"/>
      <c r="B34" s="379"/>
      <c r="C34" s="380"/>
      <c r="D34" s="380"/>
      <c r="E34" s="380"/>
      <c r="F34" s="380"/>
      <c r="G34" s="380"/>
      <c r="H34" s="380"/>
      <c r="I34" s="380"/>
      <c r="J34" s="380"/>
      <c r="K34" s="380"/>
      <c r="L34" s="381"/>
      <c r="M34" s="39"/>
    </row>
    <row r="35" spans="1:17" s="22" customFormat="1" x14ac:dyDescent="0.25">
      <c r="A35" s="21"/>
      <c r="B35" s="379"/>
      <c r="C35" s="380"/>
      <c r="D35" s="380"/>
      <c r="E35" s="380"/>
      <c r="F35" s="380"/>
      <c r="G35" s="380"/>
      <c r="H35" s="380"/>
      <c r="I35" s="380"/>
      <c r="J35" s="380"/>
      <c r="K35" s="380"/>
      <c r="L35" s="381"/>
      <c r="M35" s="39"/>
    </row>
    <row r="36" spans="1:17" s="22" customFormat="1" x14ac:dyDescent="0.25">
      <c r="A36" s="21"/>
      <c r="B36" s="379"/>
      <c r="C36" s="380"/>
      <c r="D36" s="380"/>
      <c r="E36" s="380"/>
      <c r="F36" s="380"/>
      <c r="G36" s="380"/>
      <c r="H36" s="380"/>
      <c r="I36" s="380"/>
      <c r="J36" s="380"/>
      <c r="K36" s="380"/>
      <c r="L36" s="381"/>
      <c r="M36" s="39"/>
    </row>
    <row r="37" spans="1:17" s="22" customFormat="1" x14ac:dyDescent="0.25">
      <c r="A37" s="21"/>
      <c r="B37" s="379"/>
      <c r="C37" s="380"/>
      <c r="D37" s="380"/>
      <c r="E37" s="380"/>
      <c r="F37" s="380"/>
      <c r="G37" s="380"/>
      <c r="H37" s="380"/>
      <c r="I37" s="380"/>
      <c r="J37" s="380"/>
      <c r="K37" s="380"/>
      <c r="L37" s="381"/>
      <c r="M37" s="39"/>
    </row>
    <row r="38" spans="1:17" s="22" customFormat="1" x14ac:dyDescent="0.25">
      <c r="A38" s="21"/>
      <c r="B38" s="379"/>
      <c r="C38" s="380"/>
      <c r="D38" s="380"/>
      <c r="E38" s="380"/>
      <c r="F38" s="380"/>
      <c r="G38" s="380"/>
      <c r="H38" s="380"/>
      <c r="I38" s="380"/>
      <c r="J38" s="380"/>
      <c r="K38" s="380"/>
      <c r="L38" s="381"/>
      <c r="M38" s="39"/>
    </row>
    <row r="39" spans="1:17" s="39" customFormat="1" x14ac:dyDescent="0.25">
      <c r="A39" s="62"/>
      <c r="B39" s="73"/>
      <c r="C39" s="74"/>
      <c r="D39" s="74"/>
      <c r="E39" s="74"/>
      <c r="F39" s="74"/>
      <c r="G39" s="74"/>
      <c r="H39" s="74"/>
      <c r="I39" s="74"/>
      <c r="J39" s="74"/>
      <c r="K39" s="74"/>
      <c r="L39" s="75"/>
      <c r="O39" s="3"/>
      <c r="P39" s="3"/>
      <c r="Q39" s="3"/>
    </row>
    <row r="40" spans="1:17" s="22" customFormat="1" x14ac:dyDescent="0.25">
      <c r="A40" s="21"/>
      <c r="B40" s="373" t="s">
        <v>24</v>
      </c>
      <c r="C40" s="374"/>
      <c r="D40" s="374"/>
      <c r="E40" s="374"/>
      <c r="F40" s="374"/>
      <c r="G40" s="374"/>
      <c r="H40" s="374"/>
      <c r="I40" s="374"/>
      <c r="J40" s="374"/>
      <c r="K40" s="374"/>
      <c r="L40" s="375"/>
      <c r="M40" s="71"/>
    </row>
    <row r="41" spans="1:17" s="39" customFormat="1" x14ac:dyDescent="0.25">
      <c r="A41" s="62"/>
      <c r="B41" s="72"/>
      <c r="C41" s="63"/>
      <c r="D41" s="63"/>
      <c r="E41" s="63"/>
      <c r="F41" s="63"/>
      <c r="G41" s="63"/>
      <c r="H41" s="63"/>
      <c r="I41" s="63"/>
      <c r="J41" s="63"/>
      <c r="K41" s="63"/>
      <c r="L41" s="64"/>
      <c r="O41" s="3"/>
      <c r="P41" s="3"/>
      <c r="Q41" s="3"/>
    </row>
    <row r="42" spans="1:17" s="39" customFormat="1" ht="14.25" customHeight="1" x14ac:dyDescent="0.25">
      <c r="A42" s="62"/>
      <c r="B42" s="321" t="str">
        <f>IF(Intro!$G$20="English",O42,P42)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322"/>
      <c r="D42" s="322"/>
      <c r="E42" s="322"/>
      <c r="F42" s="322"/>
      <c r="G42" s="322"/>
      <c r="H42" s="322"/>
      <c r="I42" s="322"/>
      <c r="J42" s="322"/>
      <c r="K42" s="322"/>
      <c r="L42" s="323"/>
      <c r="O42" s="3" t="s">
        <v>204</v>
      </c>
      <c r="P42" s="3" t="s">
        <v>205</v>
      </c>
      <c r="Q42" s="3"/>
    </row>
    <row r="43" spans="1:17" s="39" customFormat="1" x14ac:dyDescent="0.25">
      <c r="A43" s="62"/>
      <c r="B43" s="321"/>
      <c r="C43" s="322"/>
      <c r="D43" s="322"/>
      <c r="E43" s="322"/>
      <c r="F43" s="322"/>
      <c r="G43" s="322"/>
      <c r="H43" s="322"/>
      <c r="I43" s="322"/>
      <c r="J43" s="322"/>
      <c r="K43" s="322"/>
      <c r="L43" s="323"/>
      <c r="O43" s="3"/>
      <c r="P43" s="3"/>
      <c r="Q43" s="3"/>
    </row>
    <row r="44" spans="1:17" s="39" customFormat="1" x14ac:dyDescent="0.25">
      <c r="A44" s="62"/>
      <c r="B44" s="321"/>
      <c r="C44" s="322"/>
      <c r="D44" s="322"/>
      <c r="E44" s="322"/>
      <c r="F44" s="322"/>
      <c r="G44" s="322"/>
      <c r="H44" s="322"/>
      <c r="I44" s="322"/>
      <c r="J44" s="322"/>
      <c r="K44" s="322"/>
      <c r="L44" s="323"/>
      <c r="O44" s="3"/>
      <c r="P44" s="3"/>
      <c r="Q44" s="3"/>
    </row>
    <row r="45" spans="1:17" s="39" customFormat="1" x14ac:dyDescent="0.25">
      <c r="A45" s="62"/>
      <c r="B45" s="72"/>
      <c r="C45" s="63"/>
      <c r="D45" s="63"/>
      <c r="E45" s="63"/>
      <c r="F45" s="63"/>
      <c r="G45" s="63"/>
      <c r="H45" s="63"/>
      <c r="I45" s="63"/>
      <c r="J45" s="63"/>
      <c r="K45" s="63"/>
      <c r="L45" s="64"/>
      <c r="O45" s="3"/>
      <c r="P45" s="3"/>
      <c r="Q45" s="3"/>
    </row>
    <row r="46" spans="1:17" x14ac:dyDescent="0.25">
      <c r="B46" s="101"/>
      <c r="C46" s="386" t="str">
        <f>IF(Intro!$G$20="English",O46,P46)</f>
        <v xml:space="preserve">Dénomination sociale de l'entreprise </v>
      </c>
      <c r="D46" s="386"/>
      <c r="E46" s="386" t="str">
        <f>IF(Intro!$G$20="English",O47,P47)</f>
        <v>Adresse de l'entreprise</v>
      </c>
      <c r="F46" s="386"/>
      <c r="G46" s="386" t="str">
        <f>IF(Intro!$G$20="English",O48,P48)</f>
        <v>Type d'affiliation</v>
      </c>
      <c r="H46" s="386"/>
      <c r="I46" s="386"/>
      <c r="J46" s="386" t="str">
        <f>IF(Intro!$G$20="English",O49,P49)</f>
        <v>Rôle dans l'industrie</v>
      </c>
      <c r="K46" s="386"/>
      <c r="L46" s="387"/>
      <c r="O46" s="3" t="s">
        <v>44</v>
      </c>
      <c r="P46" s="3" t="s">
        <v>46</v>
      </c>
    </row>
    <row r="47" spans="1:17" x14ac:dyDescent="0.25">
      <c r="B47" s="102"/>
      <c r="C47" s="386"/>
      <c r="D47" s="386"/>
      <c r="E47" s="386"/>
      <c r="F47" s="386"/>
      <c r="G47" s="386"/>
      <c r="H47" s="386"/>
      <c r="I47" s="386"/>
      <c r="J47" s="386"/>
      <c r="K47" s="386"/>
      <c r="L47" s="387"/>
      <c r="O47" s="3" t="s">
        <v>9</v>
      </c>
      <c r="P47" s="3" t="s">
        <v>10</v>
      </c>
    </row>
    <row r="48" spans="1:17" x14ac:dyDescent="0.25">
      <c r="B48" s="382">
        <v>1</v>
      </c>
      <c r="C48" s="311"/>
      <c r="D48" s="311"/>
      <c r="E48" s="311"/>
      <c r="F48" s="311"/>
      <c r="G48" s="311"/>
      <c r="H48" s="311"/>
      <c r="I48" s="311"/>
      <c r="J48" s="311"/>
      <c r="K48" s="311"/>
      <c r="L48" s="312"/>
      <c r="O48" s="3" t="s">
        <v>153</v>
      </c>
      <c r="P48" s="3" t="s">
        <v>272</v>
      </c>
    </row>
    <row r="49" spans="2:16" x14ac:dyDescent="0.25">
      <c r="B49" s="382"/>
      <c r="C49" s="311"/>
      <c r="D49" s="311"/>
      <c r="E49" s="311"/>
      <c r="F49" s="311"/>
      <c r="G49" s="311"/>
      <c r="H49" s="311"/>
      <c r="I49" s="311"/>
      <c r="J49" s="311"/>
      <c r="K49" s="311"/>
      <c r="L49" s="312"/>
      <c r="O49" s="3" t="s">
        <v>45</v>
      </c>
      <c r="P49" s="3" t="s">
        <v>47</v>
      </c>
    </row>
    <row r="50" spans="2:16" x14ac:dyDescent="0.25">
      <c r="B50" s="382">
        <v>2</v>
      </c>
      <c r="C50" s="311"/>
      <c r="D50" s="311"/>
      <c r="E50" s="311"/>
      <c r="F50" s="311"/>
      <c r="G50" s="311"/>
      <c r="H50" s="311"/>
      <c r="I50" s="311"/>
      <c r="J50" s="311"/>
      <c r="K50" s="311"/>
      <c r="L50" s="312"/>
    </row>
    <row r="51" spans="2:16" x14ac:dyDescent="0.25">
      <c r="B51" s="382"/>
      <c r="C51" s="311"/>
      <c r="D51" s="311"/>
      <c r="E51" s="311"/>
      <c r="F51" s="311"/>
      <c r="G51" s="311"/>
      <c r="H51" s="311"/>
      <c r="I51" s="311"/>
      <c r="J51" s="311"/>
      <c r="K51" s="311"/>
      <c r="L51" s="312"/>
    </row>
    <row r="52" spans="2:16" x14ac:dyDescent="0.25">
      <c r="B52" s="382">
        <v>3</v>
      </c>
      <c r="C52" s="311"/>
      <c r="D52" s="311"/>
      <c r="E52" s="311"/>
      <c r="F52" s="311"/>
      <c r="G52" s="311"/>
      <c r="H52" s="311"/>
      <c r="I52" s="311"/>
      <c r="J52" s="311"/>
      <c r="K52" s="311"/>
      <c r="L52" s="312"/>
    </row>
    <row r="53" spans="2:16" x14ac:dyDescent="0.25">
      <c r="B53" s="382"/>
      <c r="C53" s="311"/>
      <c r="D53" s="311"/>
      <c r="E53" s="311"/>
      <c r="F53" s="311"/>
      <c r="G53" s="311"/>
      <c r="H53" s="311"/>
      <c r="I53" s="311"/>
      <c r="J53" s="311"/>
      <c r="K53" s="311"/>
      <c r="L53" s="312"/>
    </row>
    <row r="54" spans="2:16" x14ac:dyDescent="0.25">
      <c r="B54" s="382">
        <v>4</v>
      </c>
      <c r="C54" s="311"/>
      <c r="D54" s="311"/>
      <c r="E54" s="311"/>
      <c r="F54" s="311"/>
      <c r="G54" s="311"/>
      <c r="H54" s="311"/>
      <c r="I54" s="311"/>
      <c r="J54" s="311"/>
      <c r="K54" s="311"/>
      <c r="L54" s="312"/>
    </row>
    <row r="55" spans="2:16" x14ac:dyDescent="0.25">
      <c r="B55" s="382"/>
      <c r="C55" s="311"/>
      <c r="D55" s="311"/>
      <c r="E55" s="311"/>
      <c r="F55" s="311"/>
      <c r="G55" s="311"/>
      <c r="H55" s="311"/>
      <c r="I55" s="311"/>
      <c r="J55" s="311"/>
      <c r="K55" s="311"/>
      <c r="L55" s="312"/>
    </row>
    <row r="56" spans="2:16" x14ac:dyDescent="0.25">
      <c r="B56" s="382">
        <v>5</v>
      </c>
      <c r="C56" s="311"/>
      <c r="D56" s="311"/>
      <c r="E56" s="311"/>
      <c r="F56" s="311"/>
      <c r="G56" s="311"/>
      <c r="H56" s="311"/>
      <c r="I56" s="311"/>
      <c r="J56" s="311"/>
      <c r="K56" s="311"/>
      <c r="L56" s="312"/>
    </row>
    <row r="57" spans="2:16" x14ac:dyDescent="0.25">
      <c r="B57" s="382"/>
      <c r="C57" s="311"/>
      <c r="D57" s="311"/>
      <c r="E57" s="311"/>
      <c r="F57" s="311"/>
      <c r="G57" s="311"/>
      <c r="H57" s="311"/>
      <c r="I57" s="311"/>
      <c r="J57" s="311"/>
      <c r="K57" s="311"/>
      <c r="L57" s="312"/>
    </row>
    <row r="58" spans="2:16" x14ac:dyDescent="0.25">
      <c r="B58" s="382">
        <v>6</v>
      </c>
      <c r="C58" s="311"/>
      <c r="D58" s="311"/>
      <c r="E58" s="311"/>
      <c r="F58" s="311"/>
      <c r="G58" s="311"/>
      <c r="H58" s="311"/>
      <c r="I58" s="311"/>
      <c r="J58" s="311"/>
      <c r="K58" s="311"/>
      <c r="L58" s="312"/>
    </row>
    <row r="59" spans="2:16" x14ac:dyDescent="0.25">
      <c r="B59" s="382"/>
      <c r="C59" s="311"/>
      <c r="D59" s="311"/>
      <c r="E59" s="311"/>
      <c r="F59" s="311"/>
      <c r="G59" s="311"/>
      <c r="H59" s="311"/>
      <c r="I59" s="311"/>
      <c r="J59" s="311"/>
      <c r="K59" s="311"/>
      <c r="L59" s="312"/>
    </row>
    <row r="60" spans="2:16" x14ac:dyDescent="0.25">
      <c r="B60" s="382">
        <v>7</v>
      </c>
      <c r="C60" s="311"/>
      <c r="D60" s="311"/>
      <c r="E60" s="311"/>
      <c r="F60" s="311"/>
      <c r="G60" s="311"/>
      <c r="H60" s="311"/>
      <c r="I60" s="311"/>
      <c r="J60" s="311"/>
      <c r="K60" s="311"/>
      <c r="L60" s="312"/>
    </row>
    <row r="61" spans="2:16" x14ac:dyDescent="0.25">
      <c r="B61" s="382"/>
      <c r="C61" s="311"/>
      <c r="D61" s="311"/>
      <c r="E61" s="311"/>
      <c r="F61" s="311"/>
      <c r="G61" s="311"/>
      <c r="H61" s="311"/>
      <c r="I61" s="311"/>
      <c r="J61" s="311"/>
      <c r="K61" s="311"/>
      <c r="L61" s="312"/>
    </row>
    <row r="62" spans="2:16" x14ac:dyDescent="0.25">
      <c r="B62" s="382">
        <v>8</v>
      </c>
      <c r="C62" s="311"/>
      <c r="D62" s="311"/>
      <c r="E62" s="311"/>
      <c r="F62" s="311"/>
      <c r="G62" s="311"/>
      <c r="H62" s="311"/>
      <c r="I62" s="311"/>
      <c r="J62" s="311"/>
      <c r="K62" s="311"/>
      <c r="L62" s="312"/>
    </row>
    <row r="63" spans="2:16" x14ac:dyDescent="0.25">
      <c r="B63" s="382"/>
      <c r="C63" s="311"/>
      <c r="D63" s="311"/>
      <c r="E63" s="311"/>
      <c r="F63" s="311"/>
      <c r="G63" s="311"/>
      <c r="H63" s="311"/>
      <c r="I63" s="311"/>
      <c r="J63" s="311"/>
      <c r="K63" s="311"/>
      <c r="L63" s="312"/>
    </row>
    <row r="64" spans="2:16" x14ac:dyDescent="0.25">
      <c r="B64" s="382">
        <v>9</v>
      </c>
      <c r="C64" s="311"/>
      <c r="D64" s="311"/>
      <c r="E64" s="311"/>
      <c r="F64" s="311"/>
      <c r="G64" s="311"/>
      <c r="H64" s="311"/>
      <c r="I64" s="311"/>
      <c r="J64" s="311"/>
      <c r="K64" s="311"/>
      <c r="L64" s="312"/>
    </row>
    <row r="65" spans="1:17" x14ac:dyDescent="0.25">
      <c r="B65" s="382"/>
      <c r="C65" s="311"/>
      <c r="D65" s="311"/>
      <c r="E65" s="311"/>
      <c r="F65" s="311"/>
      <c r="G65" s="311"/>
      <c r="H65" s="311"/>
      <c r="I65" s="311"/>
      <c r="J65" s="311"/>
      <c r="K65" s="311"/>
      <c r="L65" s="312"/>
    </row>
    <row r="66" spans="1:17" x14ac:dyDescent="0.25">
      <c r="B66" s="382">
        <v>10</v>
      </c>
      <c r="C66" s="311"/>
      <c r="D66" s="311"/>
      <c r="E66" s="311"/>
      <c r="F66" s="311"/>
      <c r="G66" s="311"/>
      <c r="H66" s="311"/>
      <c r="I66" s="311"/>
      <c r="J66" s="311"/>
      <c r="K66" s="311"/>
      <c r="L66" s="312"/>
    </row>
    <row r="67" spans="1:17" x14ac:dyDescent="0.25">
      <c r="B67" s="382"/>
      <c r="C67" s="311"/>
      <c r="D67" s="311"/>
      <c r="E67" s="311"/>
      <c r="F67" s="311"/>
      <c r="G67" s="311"/>
      <c r="H67" s="311"/>
      <c r="I67" s="311"/>
      <c r="J67" s="311"/>
      <c r="K67" s="311"/>
      <c r="L67" s="312"/>
    </row>
    <row r="68" spans="1:17" s="39" customFormat="1" x14ac:dyDescent="0.25">
      <c r="A68" s="62"/>
      <c r="B68" s="73"/>
      <c r="C68" s="74"/>
      <c r="D68" s="74"/>
      <c r="E68" s="74"/>
      <c r="F68" s="74"/>
      <c r="G68" s="74"/>
      <c r="H68" s="74"/>
      <c r="I68" s="74"/>
      <c r="J68" s="74"/>
      <c r="K68" s="74"/>
      <c r="L68" s="75"/>
      <c r="O68" s="3"/>
      <c r="P68" s="3"/>
      <c r="Q68" s="3"/>
    </row>
    <row r="69" spans="1:17" s="9" customFormat="1" x14ac:dyDescent="0.25">
      <c r="A69" s="24"/>
      <c r="B69" s="26"/>
      <c r="C69" s="26"/>
      <c r="D69" s="26"/>
      <c r="E69" s="27"/>
      <c r="F69" s="27"/>
      <c r="G69" s="27"/>
      <c r="H69" s="27"/>
      <c r="I69" s="27"/>
      <c r="J69" s="27"/>
      <c r="K69" s="27"/>
      <c r="L69" s="27"/>
      <c r="O69" s="25"/>
      <c r="P69" s="25"/>
    </row>
    <row r="70" spans="1:17" x14ac:dyDescent="0.25">
      <c r="B70" s="300" t="s">
        <v>231</v>
      </c>
      <c r="C70" s="301"/>
      <c r="D70" s="301"/>
      <c r="E70" s="301"/>
      <c r="F70" s="301"/>
      <c r="G70" s="301"/>
      <c r="H70" s="301"/>
      <c r="I70" s="301"/>
      <c r="J70" s="301"/>
      <c r="K70" s="301"/>
      <c r="L70" s="302"/>
      <c r="M70" s="39"/>
    </row>
    <row r="71" spans="1:17" s="22" customFormat="1" x14ac:dyDescent="0.25">
      <c r="A71" s="21"/>
      <c r="B71" s="376" t="s">
        <v>25</v>
      </c>
      <c r="C71" s="377"/>
      <c r="D71" s="377"/>
      <c r="E71" s="377"/>
      <c r="F71" s="377"/>
      <c r="G71" s="377"/>
      <c r="H71" s="377"/>
      <c r="I71" s="377"/>
      <c r="J71" s="377"/>
      <c r="K71" s="377"/>
      <c r="L71" s="378"/>
      <c r="M71" s="71"/>
    </row>
    <row r="72" spans="1:17" s="39" customFormat="1" x14ac:dyDescent="0.25">
      <c r="A72" s="62"/>
      <c r="B72" s="72"/>
      <c r="C72" s="63"/>
      <c r="D72" s="63"/>
      <c r="E72" s="63"/>
      <c r="F72" s="63"/>
      <c r="G72" s="63"/>
      <c r="H72" s="63"/>
      <c r="I72" s="63"/>
      <c r="J72" s="63"/>
      <c r="K72" s="63"/>
      <c r="L72" s="64"/>
      <c r="O72" s="3"/>
      <c r="P72" s="3"/>
      <c r="Q72" s="3"/>
    </row>
    <row r="73" spans="1:17" s="39" customFormat="1" x14ac:dyDescent="0.25">
      <c r="A73" s="62"/>
      <c r="B73" s="383" t="str">
        <f>IF(Intro!$G$20="English",O73,P73)</f>
        <v>Fournissez les informations suivantes concernant la production de toutes les marchandises de votre entreprise les pays sujets.</v>
      </c>
      <c r="C73" s="384"/>
      <c r="D73" s="384"/>
      <c r="E73" s="384"/>
      <c r="F73" s="384"/>
      <c r="G73" s="384"/>
      <c r="H73" s="384"/>
      <c r="I73" s="384"/>
      <c r="J73" s="384"/>
      <c r="K73" s="384"/>
      <c r="L73" s="385"/>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25">
      <c r="A74" s="62"/>
      <c r="B74" s="72"/>
      <c r="C74" s="63"/>
      <c r="D74" s="63"/>
      <c r="E74" s="63"/>
      <c r="F74" s="63"/>
      <c r="G74" s="63"/>
      <c r="H74" s="63"/>
      <c r="I74" s="63"/>
      <c r="J74" s="63"/>
      <c r="K74" s="63"/>
      <c r="L74" s="64"/>
      <c r="O74" s="3"/>
      <c r="P74" s="3"/>
      <c r="Q74" s="3"/>
    </row>
    <row r="75" spans="1:17" x14ac:dyDescent="0.25">
      <c r="B75" s="390"/>
      <c r="C75" s="388" t="str">
        <f>IF(Intro!$G$20="English",O75,P75)</f>
        <v xml:space="preserve">Dénomination sociale et emplacement de l'établissement </v>
      </c>
      <c r="D75" s="388"/>
      <c r="E75" s="388" t="str">
        <f>IF(Intro!$G$20="English",O76,P76)</f>
        <v>Expliquez si cette installation produit les marchandises destinées au marché canadien et/ou à d'autres marchés d'exportation.</v>
      </c>
      <c r="F75" s="388"/>
      <c r="G75" s="388" t="str">
        <f>IF(Intro!$G$20="English",O77,P77)</f>
        <v>Description et spécifications des marchandises produites</v>
      </c>
      <c r="H75" s="388"/>
      <c r="I75" s="388" t="str">
        <f>IF(Intro!$G$20="English",O78,P78)</f>
        <v>Si cette installation ne produit pas les marchandises, quelles modifications seraient nécessaires pour pouvoir produire les marchandises?</v>
      </c>
      <c r="J75" s="388"/>
      <c r="K75" s="388" t="str">
        <f>IF(Intro!$G$20="English",O79,P79)</f>
        <v>Quels autres produits, le cas échéant, pourraient être fabriqués à l’aide du même outillage utilisé pour la production des marchandises?</v>
      </c>
      <c r="L75" s="389"/>
      <c r="O75" s="3" t="s">
        <v>48</v>
      </c>
      <c r="P75" s="3" t="s">
        <v>49</v>
      </c>
    </row>
    <row r="76" spans="1:17" x14ac:dyDescent="0.25">
      <c r="B76" s="390"/>
      <c r="C76" s="388"/>
      <c r="D76" s="388"/>
      <c r="E76" s="388"/>
      <c r="F76" s="388"/>
      <c r="G76" s="388"/>
      <c r="H76" s="388"/>
      <c r="I76" s="388"/>
      <c r="J76" s="388"/>
      <c r="K76" s="388"/>
      <c r="L76" s="389"/>
      <c r="O76" s="3" t="s">
        <v>154</v>
      </c>
      <c r="P76" s="3" t="s">
        <v>155</v>
      </c>
    </row>
    <row r="77" spans="1:17" x14ac:dyDescent="0.25">
      <c r="B77" s="390"/>
      <c r="C77" s="388"/>
      <c r="D77" s="388"/>
      <c r="E77" s="388"/>
      <c r="F77" s="388"/>
      <c r="G77" s="388"/>
      <c r="H77" s="388"/>
      <c r="I77" s="388"/>
      <c r="J77" s="388"/>
      <c r="K77" s="388"/>
      <c r="L77" s="389"/>
      <c r="O77" s="3" t="s">
        <v>127</v>
      </c>
      <c r="P77" s="3" t="s">
        <v>128</v>
      </c>
    </row>
    <row r="78" spans="1:17" x14ac:dyDescent="0.25">
      <c r="B78" s="390"/>
      <c r="C78" s="388"/>
      <c r="D78" s="388"/>
      <c r="E78" s="388"/>
      <c r="F78" s="388"/>
      <c r="G78" s="388"/>
      <c r="H78" s="388"/>
      <c r="I78" s="388"/>
      <c r="J78" s="388"/>
      <c r="K78" s="388"/>
      <c r="L78" s="389"/>
      <c r="O78" s="3" t="s">
        <v>130</v>
      </c>
      <c r="P78" s="3" t="s">
        <v>129</v>
      </c>
    </row>
    <row r="79" spans="1:17" x14ac:dyDescent="0.25">
      <c r="B79" s="390"/>
      <c r="C79" s="388"/>
      <c r="D79" s="388"/>
      <c r="E79" s="388"/>
      <c r="F79" s="388"/>
      <c r="G79" s="388"/>
      <c r="H79" s="388"/>
      <c r="I79" s="388"/>
      <c r="J79" s="388"/>
      <c r="K79" s="388"/>
      <c r="L79" s="389"/>
      <c r="O79" s="3" t="s">
        <v>28</v>
      </c>
      <c r="P79" s="3" t="s">
        <v>29</v>
      </c>
    </row>
    <row r="80" spans="1:17" x14ac:dyDescent="0.25">
      <c r="B80" s="390"/>
      <c r="C80" s="388"/>
      <c r="D80" s="388"/>
      <c r="E80" s="388"/>
      <c r="F80" s="388"/>
      <c r="G80" s="388"/>
      <c r="H80" s="388"/>
      <c r="I80" s="388"/>
      <c r="J80" s="388"/>
      <c r="K80" s="388"/>
      <c r="L80" s="389"/>
    </row>
    <row r="81" spans="2:12" x14ac:dyDescent="0.25">
      <c r="B81" s="391">
        <v>1</v>
      </c>
      <c r="C81" s="311"/>
      <c r="D81" s="311"/>
      <c r="E81" s="311"/>
      <c r="F81" s="311"/>
      <c r="G81" s="311"/>
      <c r="H81" s="311"/>
      <c r="I81" s="311"/>
      <c r="J81" s="311"/>
      <c r="K81" s="311"/>
      <c r="L81" s="312"/>
    </row>
    <row r="82" spans="2:12" x14ac:dyDescent="0.25">
      <c r="B82" s="391"/>
      <c r="C82" s="311"/>
      <c r="D82" s="311"/>
      <c r="E82" s="311"/>
      <c r="F82" s="311"/>
      <c r="G82" s="311"/>
      <c r="H82" s="311"/>
      <c r="I82" s="311"/>
      <c r="J82" s="311"/>
      <c r="K82" s="311"/>
      <c r="L82" s="312"/>
    </row>
    <row r="83" spans="2:12" x14ac:dyDescent="0.25">
      <c r="B83" s="391"/>
      <c r="C83" s="311"/>
      <c r="D83" s="311"/>
      <c r="E83" s="311"/>
      <c r="F83" s="311"/>
      <c r="G83" s="311"/>
      <c r="H83" s="311"/>
      <c r="I83" s="311"/>
      <c r="J83" s="311"/>
      <c r="K83" s="311"/>
      <c r="L83" s="312"/>
    </row>
    <row r="84" spans="2:12" x14ac:dyDescent="0.25">
      <c r="B84" s="391"/>
      <c r="C84" s="311"/>
      <c r="D84" s="311"/>
      <c r="E84" s="311"/>
      <c r="F84" s="311"/>
      <c r="G84" s="311"/>
      <c r="H84" s="311"/>
      <c r="I84" s="311"/>
      <c r="J84" s="311"/>
      <c r="K84" s="311"/>
      <c r="L84" s="312"/>
    </row>
    <row r="85" spans="2:12" x14ac:dyDescent="0.25">
      <c r="B85" s="391"/>
      <c r="C85" s="311"/>
      <c r="D85" s="311"/>
      <c r="E85" s="311"/>
      <c r="F85" s="311"/>
      <c r="G85" s="311"/>
      <c r="H85" s="311"/>
      <c r="I85" s="311"/>
      <c r="J85" s="311"/>
      <c r="K85" s="311"/>
      <c r="L85" s="312"/>
    </row>
    <row r="86" spans="2:12" x14ac:dyDescent="0.25">
      <c r="B86" s="391"/>
      <c r="C86" s="311"/>
      <c r="D86" s="311"/>
      <c r="E86" s="311"/>
      <c r="F86" s="311"/>
      <c r="G86" s="311"/>
      <c r="H86" s="311"/>
      <c r="I86" s="311"/>
      <c r="J86" s="311"/>
      <c r="K86" s="311"/>
      <c r="L86" s="312"/>
    </row>
    <row r="87" spans="2:12" x14ac:dyDescent="0.25">
      <c r="B87" s="391"/>
      <c r="C87" s="311"/>
      <c r="D87" s="311"/>
      <c r="E87" s="311"/>
      <c r="F87" s="311"/>
      <c r="G87" s="311"/>
      <c r="H87" s="311"/>
      <c r="I87" s="311"/>
      <c r="J87" s="311"/>
      <c r="K87" s="311"/>
      <c r="L87" s="312"/>
    </row>
    <row r="88" spans="2:12" x14ac:dyDescent="0.25">
      <c r="B88" s="391"/>
      <c r="C88" s="311"/>
      <c r="D88" s="311"/>
      <c r="E88" s="311"/>
      <c r="F88" s="311"/>
      <c r="G88" s="311"/>
      <c r="H88" s="311"/>
      <c r="I88" s="311"/>
      <c r="J88" s="311"/>
      <c r="K88" s="311"/>
      <c r="L88" s="312"/>
    </row>
    <row r="89" spans="2:12" x14ac:dyDescent="0.25">
      <c r="B89" s="391"/>
      <c r="C89" s="311"/>
      <c r="D89" s="311"/>
      <c r="E89" s="311"/>
      <c r="F89" s="311"/>
      <c r="G89" s="311"/>
      <c r="H89" s="311"/>
      <c r="I89" s="311"/>
      <c r="J89" s="311"/>
      <c r="K89" s="311"/>
      <c r="L89" s="312"/>
    </row>
    <row r="90" spans="2:12" x14ac:dyDescent="0.25">
      <c r="B90" s="391"/>
      <c r="C90" s="311"/>
      <c r="D90" s="311"/>
      <c r="E90" s="311"/>
      <c r="F90" s="311"/>
      <c r="G90" s="311"/>
      <c r="H90" s="311"/>
      <c r="I90" s="311"/>
      <c r="J90" s="311"/>
      <c r="K90" s="311"/>
      <c r="L90" s="312"/>
    </row>
    <row r="91" spans="2:12" x14ac:dyDescent="0.25">
      <c r="B91" s="391">
        <v>2</v>
      </c>
      <c r="C91" s="311"/>
      <c r="D91" s="311"/>
      <c r="E91" s="311"/>
      <c r="F91" s="311"/>
      <c r="G91" s="311"/>
      <c r="H91" s="311"/>
      <c r="I91" s="311"/>
      <c r="J91" s="311"/>
      <c r="K91" s="311"/>
      <c r="L91" s="312"/>
    </row>
    <row r="92" spans="2:12" x14ac:dyDescent="0.25">
      <c r="B92" s="391"/>
      <c r="C92" s="311"/>
      <c r="D92" s="311"/>
      <c r="E92" s="311"/>
      <c r="F92" s="311"/>
      <c r="G92" s="311"/>
      <c r="H92" s="311"/>
      <c r="I92" s="311"/>
      <c r="J92" s="311"/>
      <c r="K92" s="311"/>
      <c r="L92" s="312"/>
    </row>
    <row r="93" spans="2:12" x14ac:dyDescent="0.25">
      <c r="B93" s="391"/>
      <c r="C93" s="311"/>
      <c r="D93" s="311"/>
      <c r="E93" s="311"/>
      <c r="F93" s="311"/>
      <c r="G93" s="311"/>
      <c r="H93" s="311"/>
      <c r="I93" s="311"/>
      <c r="J93" s="311"/>
      <c r="K93" s="311"/>
      <c r="L93" s="312"/>
    </row>
    <row r="94" spans="2:12" x14ac:dyDescent="0.25">
      <c r="B94" s="391"/>
      <c r="C94" s="311"/>
      <c r="D94" s="311"/>
      <c r="E94" s="311"/>
      <c r="F94" s="311"/>
      <c r="G94" s="311"/>
      <c r="H94" s="311"/>
      <c r="I94" s="311"/>
      <c r="J94" s="311"/>
      <c r="K94" s="311"/>
      <c r="L94" s="312"/>
    </row>
    <row r="95" spans="2:12" x14ac:dyDescent="0.25">
      <c r="B95" s="391"/>
      <c r="C95" s="311"/>
      <c r="D95" s="311"/>
      <c r="E95" s="311"/>
      <c r="F95" s="311"/>
      <c r="G95" s="311"/>
      <c r="H95" s="311"/>
      <c r="I95" s="311"/>
      <c r="J95" s="311"/>
      <c r="K95" s="311"/>
      <c r="L95" s="312"/>
    </row>
    <row r="96" spans="2:12" x14ac:dyDescent="0.25">
      <c r="B96" s="391"/>
      <c r="C96" s="311"/>
      <c r="D96" s="311"/>
      <c r="E96" s="311"/>
      <c r="F96" s="311"/>
      <c r="G96" s="311"/>
      <c r="H96" s="311"/>
      <c r="I96" s="311"/>
      <c r="J96" s="311"/>
      <c r="K96" s="311"/>
      <c r="L96" s="312"/>
    </row>
    <row r="97" spans="2:12" x14ac:dyDescent="0.25">
      <c r="B97" s="391"/>
      <c r="C97" s="311"/>
      <c r="D97" s="311"/>
      <c r="E97" s="311"/>
      <c r="F97" s="311"/>
      <c r="G97" s="311"/>
      <c r="H97" s="311"/>
      <c r="I97" s="311"/>
      <c r="J97" s="311"/>
      <c r="K97" s="311"/>
      <c r="L97" s="312"/>
    </row>
    <row r="98" spans="2:12" x14ac:dyDescent="0.25">
      <c r="B98" s="391"/>
      <c r="C98" s="311"/>
      <c r="D98" s="311"/>
      <c r="E98" s="311"/>
      <c r="F98" s="311"/>
      <c r="G98" s="311"/>
      <c r="H98" s="311"/>
      <c r="I98" s="311"/>
      <c r="J98" s="311"/>
      <c r="K98" s="311"/>
      <c r="L98" s="312"/>
    </row>
    <row r="99" spans="2:12" x14ac:dyDescent="0.25">
      <c r="B99" s="391"/>
      <c r="C99" s="311"/>
      <c r="D99" s="311"/>
      <c r="E99" s="311"/>
      <c r="F99" s="311"/>
      <c r="G99" s="311"/>
      <c r="H99" s="311"/>
      <c r="I99" s="311"/>
      <c r="J99" s="311"/>
      <c r="K99" s="311"/>
      <c r="L99" s="312"/>
    </row>
    <row r="100" spans="2:12" x14ac:dyDescent="0.25">
      <c r="B100" s="391"/>
      <c r="C100" s="311"/>
      <c r="D100" s="311"/>
      <c r="E100" s="311"/>
      <c r="F100" s="311"/>
      <c r="G100" s="311"/>
      <c r="H100" s="311"/>
      <c r="I100" s="311"/>
      <c r="J100" s="311"/>
      <c r="K100" s="311"/>
      <c r="L100" s="312"/>
    </row>
    <row r="101" spans="2:12" x14ac:dyDescent="0.25">
      <c r="B101" s="391">
        <v>3</v>
      </c>
      <c r="C101" s="311"/>
      <c r="D101" s="311"/>
      <c r="E101" s="311"/>
      <c r="F101" s="311"/>
      <c r="G101" s="311"/>
      <c r="H101" s="311"/>
      <c r="I101" s="311"/>
      <c r="J101" s="311"/>
      <c r="K101" s="311"/>
      <c r="L101" s="312"/>
    </row>
    <row r="102" spans="2:12" x14ac:dyDescent="0.25">
      <c r="B102" s="391"/>
      <c r="C102" s="311"/>
      <c r="D102" s="311"/>
      <c r="E102" s="311"/>
      <c r="F102" s="311"/>
      <c r="G102" s="311"/>
      <c r="H102" s="311"/>
      <c r="I102" s="311"/>
      <c r="J102" s="311"/>
      <c r="K102" s="311"/>
      <c r="L102" s="312"/>
    </row>
    <row r="103" spans="2:12" x14ac:dyDescent="0.25">
      <c r="B103" s="391"/>
      <c r="C103" s="311"/>
      <c r="D103" s="311"/>
      <c r="E103" s="311"/>
      <c r="F103" s="311"/>
      <c r="G103" s="311"/>
      <c r="H103" s="311"/>
      <c r="I103" s="311"/>
      <c r="J103" s="311"/>
      <c r="K103" s="311"/>
      <c r="L103" s="312"/>
    </row>
    <row r="104" spans="2:12" x14ac:dyDescent="0.25">
      <c r="B104" s="391"/>
      <c r="C104" s="311"/>
      <c r="D104" s="311"/>
      <c r="E104" s="311"/>
      <c r="F104" s="311"/>
      <c r="G104" s="311"/>
      <c r="H104" s="311"/>
      <c r="I104" s="311"/>
      <c r="J104" s="311"/>
      <c r="K104" s="311"/>
      <c r="L104" s="312"/>
    </row>
    <row r="105" spans="2:12" x14ac:dyDescent="0.25">
      <c r="B105" s="391"/>
      <c r="C105" s="311"/>
      <c r="D105" s="311"/>
      <c r="E105" s="311"/>
      <c r="F105" s="311"/>
      <c r="G105" s="311"/>
      <c r="H105" s="311"/>
      <c r="I105" s="311"/>
      <c r="J105" s="311"/>
      <c r="K105" s="311"/>
      <c r="L105" s="312"/>
    </row>
    <row r="106" spans="2:12" x14ac:dyDescent="0.25">
      <c r="B106" s="391"/>
      <c r="C106" s="311"/>
      <c r="D106" s="311"/>
      <c r="E106" s="311"/>
      <c r="F106" s="311"/>
      <c r="G106" s="311"/>
      <c r="H106" s="311"/>
      <c r="I106" s="311"/>
      <c r="J106" s="311"/>
      <c r="K106" s="311"/>
      <c r="L106" s="312"/>
    </row>
    <row r="107" spans="2:12" x14ac:dyDescent="0.25">
      <c r="B107" s="391"/>
      <c r="C107" s="311"/>
      <c r="D107" s="311"/>
      <c r="E107" s="311"/>
      <c r="F107" s="311"/>
      <c r="G107" s="311"/>
      <c r="H107" s="311"/>
      <c r="I107" s="311"/>
      <c r="J107" s="311"/>
      <c r="K107" s="311"/>
      <c r="L107" s="312"/>
    </row>
    <row r="108" spans="2:12" x14ac:dyDescent="0.25">
      <c r="B108" s="391"/>
      <c r="C108" s="311"/>
      <c r="D108" s="311"/>
      <c r="E108" s="311"/>
      <c r="F108" s="311"/>
      <c r="G108" s="311"/>
      <c r="H108" s="311"/>
      <c r="I108" s="311"/>
      <c r="J108" s="311"/>
      <c r="K108" s="311"/>
      <c r="L108" s="312"/>
    </row>
    <row r="109" spans="2:12" x14ac:dyDescent="0.25">
      <c r="B109" s="391"/>
      <c r="C109" s="311"/>
      <c r="D109" s="311"/>
      <c r="E109" s="311"/>
      <c r="F109" s="311"/>
      <c r="G109" s="311"/>
      <c r="H109" s="311"/>
      <c r="I109" s="311"/>
      <c r="J109" s="311"/>
      <c r="K109" s="311"/>
      <c r="L109" s="312"/>
    </row>
    <row r="110" spans="2:12" x14ac:dyDescent="0.25">
      <c r="B110" s="391"/>
      <c r="C110" s="311"/>
      <c r="D110" s="311"/>
      <c r="E110" s="311"/>
      <c r="F110" s="311"/>
      <c r="G110" s="311"/>
      <c r="H110" s="311"/>
      <c r="I110" s="311"/>
      <c r="J110" s="311"/>
      <c r="K110" s="311"/>
      <c r="L110" s="312"/>
    </row>
    <row r="111" spans="2:12" x14ac:dyDescent="0.25">
      <c r="B111" s="391">
        <v>4</v>
      </c>
      <c r="C111" s="311"/>
      <c r="D111" s="311"/>
      <c r="E111" s="311"/>
      <c r="F111" s="311"/>
      <c r="G111" s="311"/>
      <c r="H111" s="311"/>
      <c r="I111" s="311"/>
      <c r="J111" s="311"/>
      <c r="K111" s="311"/>
      <c r="L111" s="312"/>
    </row>
    <row r="112" spans="2:12" x14ac:dyDescent="0.25">
      <c r="B112" s="391"/>
      <c r="C112" s="311"/>
      <c r="D112" s="311"/>
      <c r="E112" s="311"/>
      <c r="F112" s="311"/>
      <c r="G112" s="311"/>
      <c r="H112" s="311"/>
      <c r="I112" s="311"/>
      <c r="J112" s="311"/>
      <c r="K112" s="311"/>
      <c r="L112" s="312"/>
    </row>
    <row r="113" spans="2:12" x14ac:dyDescent="0.25">
      <c r="B113" s="391"/>
      <c r="C113" s="311"/>
      <c r="D113" s="311"/>
      <c r="E113" s="311"/>
      <c r="F113" s="311"/>
      <c r="G113" s="311"/>
      <c r="H113" s="311"/>
      <c r="I113" s="311"/>
      <c r="J113" s="311"/>
      <c r="K113" s="311"/>
      <c r="L113" s="312"/>
    </row>
    <row r="114" spans="2:12" x14ac:dyDescent="0.25">
      <c r="B114" s="391"/>
      <c r="C114" s="311"/>
      <c r="D114" s="311"/>
      <c r="E114" s="311"/>
      <c r="F114" s="311"/>
      <c r="G114" s="311"/>
      <c r="H114" s="311"/>
      <c r="I114" s="311"/>
      <c r="J114" s="311"/>
      <c r="K114" s="311"/>
      <c r="L114" s="312"/>
    </row>
    <row r="115" spans="2:12" x14ac:dyDescent="0.25">
      <c r="B115" s="391"/>
      <c r="C115" s="311"/>
      <c r="D115" s="311"/>
      <c r="E115" s="311"/>
      <c r="F115" s="311"/>
      <c r="G115" s="311"/>
      <c r="H115" s="311"/>
      <c r="I115" s="311"/>
      <c r="J115" s="311"/>
      <c r="K115" s="311"/>
      <c r="L115" s="312"/>
    </row>
    <row r="116" spans="2:12" x14ac:dyDescent="0.25">
      <c r="B116" s="391"/>
      <c r="C116" s="311"/>
      <c r="D116" s="311"/>
      <c r="E116" s="311"/>
      <c r="F116" s="311"/>
      <c r="G116" s="311"/>
      <c r="H116" s="311"/>
      <c r="I116" s="311"/>
      <c r="J116" s="311"/>
      <c r="K116" s="311"/>
      <c r="L116" s="312"/>
    </row>
    <row r="117" spans="2:12" x14ac:dyDescent="0.25">
      <c r="B117" s="391"/>
      <c r="C117" s="311"/>
      <c r="D117" s="311"/>
      <c r="E117" s="311"/>
      <c r="F117" s="311"/>
      <c r="G117" s="311"/>
      <c r="H117" s="311"/>
      <c r="I117" s="311"/>
      <c r="J117" s="311"/>
      <c r="K117" s="311"/>
      <c r="L117" s="312"/>
    </row>
    <row r="118" spans="2:12" x14ac:dyDescent="0.25">
      <c r="B118" s="391"/>
      <c r="C118" s="311"/>
      <c r="D118" s="311"/>
      <c r="E118" s="311"/>
      <c r="F118" s="311"/>
      <c r="G118" s="311"/>
      <c r="H118" s="311"/>
      <c r="I118" s="311"/>
      <c r="J118" s="311"/>
      <c r="K118" s="311"/>
      <c r="L118" s="312"/>
    </row>
    <row r="119" spans="2:12" x14ac:dyDescent="0.25">
      <c r="B119" s="391"/>
      <c r="C119" s="311"/>
      <c r="D119" s="311"/>
      <c r="E119" s="311"/>
      <c r="F119" s="311"/>
      <c r="G119" s="311"/>
      <c r="H119" s="311"/>
      <c r="I119" s="311"/>
      <c r="J119" s="311"/>
      <c r="K119" s="311"/>
      <c r="L119" s="312"/>
    </row>
    <row r="120" spans="2:12" x14ac:dyDescent="0.25">
      <c r="B120" s="391"/>
      <c r="C120" s="311"/>
      <c r="D120" s="311"/>
      <c r="E120" s="311"/>
      <c r="F120" s="311"/>
      <c r="G120" s="311"/>
      <c r="H120" s="311"/>
      <c r="I120" s="311"/>
      <c r="J120" s="311"/>
      <c r="K120" s="311"/>
      <c r="L120" s="312"/>
    </row>
    <row r="121" spans="2:12" x14ac:dyDescent="0.25">
      <c r="B121" s="391">
        <v>5</v>
      </c>
      <c r="C121" s="311"/>
      <c r="D121" s="311"/>
      <c r="E121" s="311"/>
      <c r="F121" s="311"/>
      <c r="G121" s="311"/>
      <c r="H121" s="311"/>
      <c r="I121" s="311"/>
      <c r="J121" s="311"/>
      <c r="K121" s="311"/>
      <c r="L121" s="312"/>
    </row>
    <row r="122" spans="2:12" x14ac:dyDescent="0.25">
      <c r="B122" s="391"/>
      <c r="C122" s="311"/>
      <c r="D122" s="311"/>
      <c r="E122" s="311"/>
      <c r="F122" s="311"/>
      <c r="G122" s="311"/>
      <c r="H122" s="311"/>
      <c r="I122" s="311"/>
      <c r="J122" s="311"/>
      <c r="K122" s="311"/>
      <c r="L122" s="312"/>
    </row>
    <row r="123" spans="2:12" x14ac:dyDescent="0.25">
      <c r="B123" s="391"/>
      <c r="C123" s="311"/>
      <c r="D123" s="311"/>
      <c r="E123" s="311"/>
      <c r="F123" s="311"/>
      <c r="G123" s="311"/>
      <c r="H123" s="311"/>
      <c r="I123" s="311"/>
      <c r="J123" s="311"/>
      <c r="K123" s="311"/>
      <c r="L123" s="312"/>
    </row>
    <row r="124" spans="2:12" x14ac:dyDescent="0.25">
      <c r="B124" s="391"/>
      <c r="C124" s="311"/>
      <c r="D124" s="311"/>
      <c r="E124" s="311"/>
      <c r="F124" s="311"/>
      <c r="G124" s="311"/>
      <c r="H124" s="311"/>
      <c r="I124" s="311"/>
      <c r="J124" s="311"/>
      <c r="K124" s="311"/>
      <c r="L124" s="312"/>
    </row>
    <row r="125" spans="2:12" x14ac:dyDescent="0.25">
      <c r="B125" s="391"/>
      <c r="C125" s="311"/>
      <c r="D125" s="311"/>
      <c r="E125" s="311"/>
      <c r="F125" s="311"/>
      <c r="G125" s="311"/>
      <c r="H125" s="311"/>
      <c r="I125" s="311"/>
      <c r="J125" s="311"/>
      <c r="K125" s="311"/>
      <c r="L125" s="312"/>
    </row>
    <row r="126" spans="2:12" x14ac:dyDescent="0.25">
      <c r="B126" s="391"/>
      <c r="C126" s="311"/>
      <c r="D126" s="311"/>
      <c r="E126" s="311"/>
      <c r="F126" s="311"/>
      <c r="G126" s="311"/>
      <c r="H126" s="311"/>
      <c r="I126" s="311"/>
      <c r="J126" s="311"/>
      <c r="K126" s="311"/>
      <c r="L126" s="312"/>
    </row>
    <row r="127" spans="2:12" x14ac:dyDescent="0.25">
      <c r="B127" s="391"/>
      <c r="C127" s="311"/>
      <c r="D127" s="311"/>
      <c r="E127" s="311"/>
      <c r="F127" s="311"/>
      <c r="G127" s="311"/>
      <c r="H127" s="311"/>
      <c r="I127" s="311"/>
      <c r="J127" s="311"/>
      <c r="K127" s="311"/>
      <c r="L127" s="312"/>
    </row>
    <row r="128" spans="2:12" x14ac:dyDescent="0.25">
      <c r="B128" s="391"/>
      <c r="C128" s="311"/>
      <c r="D128" s="311"/>
      <c r="E128" s="311"/>
      <c r="F128" s="311"/>
      <c r="G128" s="311"/>
      <c r="H128" s="311"/>
      <c r="I128" s="311"/>
      <c r="J128" s="311"/>
      <c r="K128" s="311"/>
      <c r="L128" s="312"/>
    </row>
    <row r="129" spans="2:12" x14ac:dyDescent="0.25">
      <c r="B129" s="391"/>
      <c r="C129" s="311"/>
      <c r="D129" s="311"/>
      <c r="E129" s="311"/>
      <c r="F129" s="311"/>
      <c r="G129" s="311"/>
      <c r="H129" s="311"/>
      <c r="I129" s="311"/>
      <c r="J129" s="311"/>
      <c r="K129" s="311"/>
      <c r="L129" s="312"/>
    </row>
    <row r="130" spans="2:12" x14ac:dyDescent="0.25">
      <c r="B130" s="391"/>
      <c r="C130" s="311"/>
      <c r="D130" s="311"/>
      <c r="E130" s="311"/>
      <c r="F130" s="311"/>
      <c r="G130" s="311"/>
      <c r="H130" s="311"/>
      <c r="I130" s="311"/>
      <c r="J130" s="311"/>
      <c r="K130" s="311"/>
      <c r="L130" s="312"/>
    </row>
    <row r="131" spans="2:12" x14ac:dyDescent="0.25">
      <c r="B131" s="391">
        <v>6</v>
      </c>
      <c r="C131" s="311"/>
      <c r="D131" s="311"/>
      <c r="E131" s="311"/>
      <c r="F131" s="311"/>
      <c r="G131" s="311"/>
      <c r="H131" s="311"/>
      <c r="I131" s="311"/>
      <c r="J131" s="311"/>
      <c r="K131" s="311"/>
      <c r="L131" s="312"/>
    </row>
    <row r="132" spans="2:12" x14ac:dyDescent="0.25">
      <c r="B132" s="391"/>
      <c r="C132" s="311"/>
      <c r="D132" s="311"/>
      <c r="E132" s="311"/>
      <c r="F132" s="311"/>
      <c r="G132" s="311"/>
      <c r="H132" s="311"/>
      <c r="I132" s="311"/>
      <c r="J132" s="311"/>
      <c r="K132" s="311"/>
      <c r="L132" s="312"/>
    </row>
    <row r="133" spans="2:12" x14ac:dyDescent="0.25">
      <c r="B133" s="391"/>
      <c r="C133" s="311"/>
      <c r="D133" s="311"/>
      <c r="E133" s="311"/>
      <c r="F133" s="311"/>
      <c r="G133" s="311"/>
      <c r="H133" s="311"/>
      <c r="I133" s="311"/>
      <c r="J133" s="311"/>
      <c r="K133" s="311"/>
      <c r="L133" s="312"/>
    </row>
    <row r="134" spans="2:12" x14ac:dyDescent="0.25">
      <c r="B134" s="391"/>
      <c r="C134" s="311"/>
      <c r="D134" s="311"/>
      <c r="E134" s="311"/>
      <c r="F134" s="311"/>
      <c r="G134" s="311"/>
      <c r="H134" s="311"/>
      <c r="I134" s="311"/>
      <c r="J134" s="311"/>
      <c r="K134" s="311"/>
      <c r="L134" s="312"/>
    </row>
    <row r="135" spans="2:12" x14ac:dyDescent="0.25">
      <c r="B135" s="391"/>
      <c r="C135" s="311"/>
      <c r="D135" s="311"/>
      <c r="E135" s="311"/>
      <c r="F135" s="311"/>
      <c r="G135" s="311"/>
      <c r="H135" s="311"/>
      <c r="I135" s="311"/>
      <c r="J135" s="311"/>
      <c r="K135" s="311"/>
      <c r="L135" s="312"/>
    </row>
    <row r="136" spans="2:12" x14ac:dyDescent="0.25">
      <c r="B136" s="391"/>
      <c r="C136" s="311"/>
      <c r="D136" s="311"/>
      <c r="E136" s="311"/>
      <c r="F136" s="311"/>
      <c r="G136" s="311"/>
      <c r="H136" s="311"/>
      <c r="I136" s="311"/>
      <c r="J136" s="311"/>
      <c r="K136" s="311"/>
      <c r="L136" s="312"/>
    </row>
    <row r="137" spans="2:12" x14ac:dyDescent="0.25">
      <c r="B137" s="391"/>
      <c r="C137" s="311"/>
      <c r="D137" s="311"/>
      <c r="E137" s="311"/>
      <c r="F137" s="311"/>
      <c r="G137" s="311"/>
      <c r="H137" s="311"/>
      <c r="I137" s="311"/>
      <c r="J137" s="311"/>
      <c r="K137" s="311"/>
      <c r="L137" s="312"/>
    </row>
    <row r="138" spans="2:12" x14ac:dyDescent="0.25">
      <c r="B138" s="391"/>
      <c r="C138" s="311"/>
      <c r="D138" s="311"/>
      <c r="E138" s="311"/>
      <c r="F138" s="311"/>
      <c r="G138" s="311"/>
      <c r="H138" s="311"/>
      <c r="I138" s="311"/>
      <c r="J138" s="311"/>
      <c r="K138" s="311"/>
      <c r="L138" s="312"/>
    </row>
    <row r="139" spans="2:12" x14ac:dyDescent="0.25">
      <c r="B139" s="391"/>
      <c r="C139" s="311"/>
      <c r="D139" s="311"/>
      <c r="E139" s="311"/>
      <c r="F139" s="311"/>
      <c r="G139" s="311"/>
      <c r="H139" s="311"/>
      <c r="I139" s="311"/>
      <c r="J139" s="311"/>
      <c r="K139" s="311"/>
      <c r="L139" s="312"/>
    </row>
    <row r="140" spans="2:12" x14ac:dyDescent="0.25">
      <c r="B140" s="391"/>
      <c r="C140" s="311"/>
      <c r="D140" s="311"/>
      <c r="E140" s="311"/>
      <c r="F140" s="311"/>
      <c r="G140" s="311"/>
      <c r="H140" s="311"/>
      <c r="I140" s="311"/>
      <c r="J140" s="311"/>
      <c r="K140" s="311"/>
      <c r="L140" s="312"/>
    </row>
    <row r="141" spans="2:12" x14ac:dyDescent="0.25">
      <c r="B141" s="391">
        <v>7</v>
      </c>
      <c r="C141" s="311"/>
      <c r="D141" s="311"/>
      <c r="E141" s="311"/>
      <c r="F141" s="311"/>
      <c r="G141" s="311"/>
      <c r="H141" s="311"/>
      <c r="I141" s="311"/>
      <c r="J141" s="311"/>
      <c r="K141" s="311"/>
      <c r="L141" s="312"/>
    </row>
    <row r="142" spans="2:12" x14ac:dyDescent="0.25">
      <c r="B142" s="391"/>
      <c r="C142" s="311"/>
      <c r="D142" s="311"/>
      <c r="E142" s="311"/>
      <c r="F142" s="311"/>
      <c r="G142" s="311"/>
      <c r="H142" s="311"/>
      <c r="I142" s="311"/>
      <c r="J142" s="311"/>
      <c r="K142" s="311"/>
      <c r="L142" s="312"/>
    </row>
    <row r="143" spans="2:12" x14ac:dyDescent="0.25">
      <c r="B143" s="391"/>
      <c r="C143" s="311"/>
      <c r="D143" s="311"/>
      <c r="E143" s="311"/>
      <c r="F143" s="311"/>
      <c r="G143" s="311"/>
      <c r="H143" s="311"/>
      <c r="I143" s="311"/>
      <c r="J143" s="311"/>
      <c r="K143" s="311"/>
      <c r="L143" s="312"/>
    </row>
    <row r="144" spans="2:12" x14ac:dyDescent="0.25">
      <c r="B144" s="391"/>
      <c r="C144" s="311"/>
      <c r="D144" s="311"/>
      <c r="E144" s="311"/>
      <c r="F144" s="311"/>
      <c r="G144" s="311"/>
      <c r="H144" s="311"/>
      <c r="I144" s="311"/>
      <c r="J144" s="311"/>
      <c r="K144" s="311"/>
      <c r="L144" s="312"/>
    </row>
    <row r="145" spans="2:12" x14ac:dyDescent="0.25">
      <c r="B145" s="391"/>
      <c r="C145" s="311"/>
      <c r="D145" s="311"/>
      <c r="E145" s="311"/>
      <c r="F145" s="311"/>
      <c r="G145" s="311"/>
      <c r="H145" s="311"/>
      <c r="I145" s="311"/>
      <c r="J145" s="311"/>
      <c r="K145" s="311"/>
      <c r="L145" s="312"/>
    </row>
    <row r="146" spans="2:12" x14ac:dyDescent="0.25">
      <c r="B146" s="391"/>
      <c r="C146" s="311"/>
      <c r="D146" s="311"/>
      <c r="E146" s="311"/>
      <c r="F146" s="311"/>
      <c r="G146" s="311"/>
      <c r="H146" s="311"/>
      <c r="I146" s="311"/>
      <c r="J146" s="311"/>
      <c r="K146" s="311"/>
      <c r="L146" s="312"/>
    </row>
    <row r="147" spans="2:12" x14ac:dyDescent="0.25">
      <c r="B147" s="391"/>
      <c r="C147" s="311"/>
      <c r="D147" s="311"/>
      <c r="E147" s="311"/>
      <c r="F147" s="311"/>
      <c r="G147" s="311"/>
      <c r="H147" s="311"/>
      <c r="I147" s="311"/>
      <c r="J147" s="311"/>
      <c r="K147" s="311"/>
      <c r="L147" s="312"/>
    </row>
    <row r="148" spans="2:12" x14ac:dyDescent="0.25">
      <c r="B148" s="391"/>
      <c r="C148" s="311"/>
      <c r="D148" s="311"/>
      <c r="E148" s="311"/>
      <c r="F148" s="311"/>
      <c r="G148" s="311"/>
      <c r="H148" s="311"/>
      <c r="I148" s="311"/>
      <c r="J148" s="311"/>
      <c r="K148" s="311"/>
      <c r="L148" s="312"/>
    </row>
    <row r="149" spans="2:12" x14ac:dyDescent="0.25">
      <c r="B149" s="391"/>
      <c r="C149" s="311"/>
      <c r="D149" s="311"/>
      <c r="E149" s="311"/>
      <c r="F149" s="311"/>
      <c r="G149" s="311"/>
      <c r="H149" s="311"/>
      <c r="I149" s="311"/>
      <c r="J149" s="311"/>
      <c r="K149" s="311"/>
      <c r="L149" s="312"/>
    </row>
    <row r="150" spans="2:12" x14ac:dyDescent="0.25">
      <c r="B150" s="391"/>
      <c r="C150" s="311"/>
      <c r="D150" s="311"/>
      <c r="E150" s="311"/>
      <c r="F150" s="311"/>
      <c r="G150" s="311"/>
      <c r="H150" s="311"/>
      <c r="I150" s="311"/>
      <c r="J150" s="311"/>
      <c r="K150" s="311"/>
      <c r="L150" s="312"/>
    </row>
    <row r="151" spans="2:12" x14ac:dyDescent="0.25">
      <c r="B151" s="391">
        <v>8</v>
      </c>
      <c r="C151" s="311"/>
      <c r="D151" s="311"/>
      <c r="E151" s="311"/>
      <c r="F151" s="311"/>
      <c r="G151" s="311"/>
      <c r="H151" s="311"/>
      <c r="I151" s="311"/>
      <c r="J151" s="311"/>
      <c r="K151" s="311"/>
      <c r="L151" s="312"/>
    </row>
    <row r="152" spans="2:12" x14ac:dyDescent="0.25">
      <c r="B152" s="391"/>
      <c r="C152" s="311"/>
      <c r="D152" s="311"/>
      <c r="E152" s="311"/>
      <c r="F152" s="311"/>
      <c r="G152" s="311"/>
      <c r="H152" s="311"/>
      <c r="I152" s="311"/>
      <c r="J152" s="311"/>
      <c r="K152" s="311"/>
      <c r="L152" s="312"/>
    </row>
    <row r="153" spans="2:12" x14ac:dyDescent="0.25">
      <c r="B153" s="391"/>
      <c r="C153" s="311"/>
      <c r="D153" s="311"/>
      <c r="E153" s="311"/>
      <c r="F153" s="311"/>
      <c r="G153" s="311"/>
      <c r="H153" s="311"/>
      <c r="I153" s="311"/>
      <c r="J153" s="311"/>
      <c r="K153" s="311"/>
      <c r="L153" s="312"/>
    </row>
    <row r="154" spans="2:12" x14ac:dyDescent="0.25">
      <c r="B154" s="391"/>
      <c r="C154" s="311"/>
      <c r="D154" s="311"/>
      <c r="E154" s="311"/>
      <c r="F154" s="311"/>
      <c r="G154" s="311"/>
      <c r="H154" s="311"/>
      <c r="I154" s="311"/>
      <c r="J154" s="311"/>
      <c r="K154" s="311"/>
      <c r="L154" s="312"/>
    </row>
    <row r="155" spans="2:12" x14ac:dyDescent="0.25">
      <c r="B155" s="391"/>
      <c r="C155" s="311"/>
      <c r="D155" s="311"/>
      <c r="E155" s="311"/>
      <c r="F155" s="311"/>
      <c r="G155" s="311"/>
      <c r="H155" s="311"/>
      <c r="I155" s="311"/>
      <c r="J155" s="311"/>
      <c r="K155" s="311"/>
      <c r="L155" s="312"/>
    </row>
    <row r="156" spans="2:12" x14ac:dyDescent="0.25">
      <c r="B156" s="391"/>
      <c r="C156" s="311"/>
      <c r="D156" s="311"/>
      <c r="E156" s="311"/>
      <c r="F156" s="311"/>
      <c r="G156" s="311"/>
      <c r="H156" s="311"/>
      <c r="I156" s="311"/>
      <c r="J156" s="311"/>
      <c r="K156" s="311"/>
      <c r="L156" s="312"/>
    </row>
    <row r="157" spans="2:12" x14ac:dyDescent="0.25">
      <c r="B157" s="391"/>
      <c r="C157" s="311"/>
      <c r="D157" s="311"/>
      <c r="E157" s="311"/>
      <c r="F157" s="311"/>
      <c r="G157" s="311"/>
      <c r="H157" s="311"/>
      <c r="I157" s="311"/>
      <c r="J157" s="311"/>
      <c r="K157" s="311"/>
      <c r="L157" s="312"/>
    </row>
    <row r="158" spans="2:12" x14ac:dyDescent="0.25">
      <c r="B158" s="391"/>
      <c r="C158" s="311"/>
      <c r="D158" s="311"/>
      <c r="E158" s="311"/>
      <c r="F158" s="311"/>
      <c r="G158" s="311"/>
      <c r="H158" s="311"/>
      <c r="I158" s="311"/>
      <c r="J158" s="311"/>
      <c r="K158" s="311"/>
      <c r="L158" s="312"/>
    </row>
    <row r="159" spans="2:12" x14ac:dyDescent="0.25">
      <c r="B159" s="391"/>
      <c r="C159" s="311"/>
      <c r="D159" s="311"/>
      <c r="E159" s="311"/>
      <c r="F159" s="311"/>
      <c r="G159" s="311"/>
      <c r="H159" s="311"/>
      <c r="I159" s="311"/>
      <c r="J159" s="311"/>
      <c r="K159" s="311"/>
      <c r="L159" s="312"/>
    </row>
    <row r="160" spans="2:12" x14ac:dyDescent="0.25">
      <c r="B160" s="391"/>
      <c r="C160" s="311"/>
      <c r="D160" s="311"/>
      <c r="E160" s="311"/>
      <c r="F160" s="311"/>
      <c r="G160" s="311"/>
      <c r="H160" s="311"/>
      <c r="I160" s="311"/>
      <c r="J160" s="311"/>
      <c r="K160" s="311"/>
      <c r="L160" s="312"/>
    </row>
    <row r="161" spans="2:12" x14ac:dyDescent="0.25">
      <c r="B161" s="391">
        <v>9</v>
      </c>
      <c r="C161" s="311"/>
      <c r="D161" s="311"/>
      <c r="E161" s="311"/>
      <c r="F161" s="311"/>
      <c r="G161" s="311"/>
      <c r="H161" s="311"/>
      <c r="I161" s="311"/>
      <c r="J161" s="311"/>
      <c r="K161" s="311"/>
      <c r="L161" s="312"/>
    </row>
    <row r="162" spans="2:12" x14ac:dyDescent="0.25">
      <c r="B162" s="391"/>
      <c r="C162" s="311"/>
      <c r="D162" s="311"/>
      <c r="E162" s="311"/>
      <c r="F162" s="311"/>
      <c r="G162" s="311"/>
      <c r="H162" s="311"/>
      <c r="I162" s="311"/>
      <c r="J162" s="311"/>
      <c r="K162" s="311"/>
      <c r="L162" s="312"/>
    </row>
    <row r="163" spans="2:12" x14ac:dyDescent="0.25">
      <c r="B163" s="391"/>
      <c r="C163" s="311"/>
      <c r="D163" s="311"/>
      <c r="E163" s="311"/>
      <c r="F163" s="311"/>
      <c r="G163" s="311"/>
      <c r="H163" s="311"/>
      <c r="I163" s="311"/>
      <c r="J163" s="311"/>
      <c r="K163" s="311"/>
      <c r="L163" s="312"/>
    </row>
    <row r="164" spans="2:12" x14ac:dyDescent="0.25">
      <c r="B164" s="391"/>
      <c r="C164" s="311"/>
      <c r="D164" s="311"/>
      <c r="E164" s="311"/>
      <c r="F164" s="311"/>
      <c r="G164" s="311"/>
      <c r="H164" s="311"/>
      <c r="I164" s="311"/>
      <c r="J164" s="311"/>
      <c r="K164" s="311"/>
      <c r="L164" s="312"/>
    </row>
    <row r="165" spans="2:12" x14ac:dyDescent="0.25">
      <c r="B165" s="391"/>
      <c r="C165" s="311"/>
      <c r="D165" s="311"/>
      <c r="E165" s="311"/>
      <c r="F165" s="311"/>
      <c r="G165" s="311"/>
      <c r="H165" s="311"/>
      <c r="I165" s="311"/>
      <c r="J165" s="311"/>
      <c r="K165" s="311"/>
      <c r="L165" s="312"/>
    </row>
    <row r="166" spans="2:12" x14ac:dyDescent="0.25">
      <c r="B166" s="391"/>
      <c r="C166" s="311"/>
      <c r="D166" s="311"/>
      <c r="E166" s="311"/>
      <c r="F166" s="311"/>
      <c r="G166" s="311"/>
      <c r="H166" s="311"/>
      <c r="I166" s="311"/>
      <c r="J166" s="311"/>
      <c r="K166" s="311"/>
      <c r="L166" s="312"/>
    </row>
    <row r="167" spans="2:12" x14ac:dyDescent="0.25">
      <c r="B167" s="391"/>
      <c r="C167" s="311"/>
      <c r="D167" s="311"/>
      <c r="E167" s="311"/>
      <c r="F167" s="311"/>
      <c r="G167" s="311"/>
      <c r="H167" s="311"/>
      <c r="I167" s="311"/>
      <c r="J167" s="311"/>
      <c r="K167" s="311"/>
      <c r="L167" s="312"/>
    </row>
    <row r="168" spans="2:12" x14ac:dyDescent="0.25">
      <c r="B168" s="391"/>
      <c r="C168" s="311"/>
      <c r="D168" s="311"/>
      <c r="E168" s="311"/>
      <c r="F168" s="311"/>
      <c r="G168" s="311"/>
      <c r="H168" s="311"/>
      <c r="I168" s="311"/>
      <c r="J168" s="311"/>
      <c r="K168" s="311"/>
      <c r="L168" s="312"/>
    </row>
    <row r="169" spans="2:12" x14ac:dyDescent="0.25">
      <c r="B169" s="391"/>
      <c r="C169" s="311"/>
      <c r="D169" s="311"/>
      <c r="E169" s="311"/>
      <c r="F169" s="311"/>
      <c r="G169" s="311"/>
      <c r="H169" s="311"/>
      <c r="I169" s="311"/>
      <c r="J169" s="311"/>
      <c r="K169" s="311"/>
      <c r="L169" s="312"/>
    </row>
    <row r="170" spans="2:12" x14ac:dyDescent="0.25">
      <c r="B170" s="391"/>
      <c r="C170" s="311"/>
      <c r="D170" s="311"/>
      <c r="E170" s="311"/>
      <c r="F170" s="311"/>
      <c r="G170" s="311"/>
      <c r="H170" s="311"/>
      <c r="I170" s="311"/>
      <c r="J170" s="311"/>
      <c r="K170" s="311"/>
      <c r="L170" s="312"/>
    </row>
    <row r="171" spans="2:12" x14ac:dyDescent="0.25">
      <c r="B171" s="391">
        <v>10</v>
      </c>
      <c r="C171" s="311"/>
      <c r="D171" s="311"/>
      <c r="E171" s="311"/>
      <c r="F171" s="311"/>
      <c r="G171" s="311"/>
      <c r="H171" s="311"/>
      <c r="I171" s="311"/>
      <c r="J171" s="311"/>
      <c r="K171" s="311"/>
      <c r="L171" s="312"/>
    </row>
    <row r="172" spans="2:12" x14ac:dyDescent="0.25">
      <c r="B172" s="391"/>
      <c r="C172" s="311"/>
      <c r="D172" s="311"/>
      <c r="E172" s="311"/>
      <c r="F172" s="311"/>
      <c r="G172" s="311"/>
      <c r="H172" s="311"/>
      <c r="I172" s="311"/>
      <c r="J172" s="311"/>
      <c r="K172" s="311"/>
      <c r="L172" s="312"/>
    </row>
    <row r="173" spans="2:12" x14ac:dyDescent="0.25">
      <c r="B173" s="391"/>
      <c r="C173" s="311"/>
      <c r="D173" s="311"/>
      <c r="E173" s="311"/>
      <c r="F173" s="311"/>
      <c r="G173" s="311"/>
      <c r="H173" s="311"/>
      <c r="I173" s="311"/>
      <c r="J173" s="311"/>
      <c r="K173" s="311"/>
      <c r="L173" s="312"/>
    </row>
    <row r="174" spans="2:12" x14ac:dyDescent="0.25">
      <c r="B174" s="391"/>
      <c r="C174" s="311"/>
      <c r="D174" s="311"/>
      <c r="E174" s="311"/>
      <c r="F174" s="311"/>
      <c r="G174" s="311"/>
      <c r="H174" s="311"/>
      <c r="I174" s="311"/>
      <c r="J174" s="311"/>
      <c r="K174" s="311"/>
      <c r="L174" s="312"/>
    </row>
    <row r="175" spans="2:12" x14ac:dyDescent="0.25">
      <c r="B175" s="391"/>
      <c r="C175" s="311"/>
      <c r="D175" s="311"/>
      <c r="E175" s="311"/>
      <c r="F175" s="311"/>
      <c r="G175" s="311"/>
      <c r="H175" s="311"/>
      <c r="I175" s="311"/>
      <c r="J175" s="311"/>
      <c r="K175" s="311"/>
      <c r="L175" s="312"/>
    </row>
    <row r="176" spans="2:12" x14ac:dyDescent="0.25">
      <c r="B176" s="391"/>
      <c r="C176" s="311"/>
      <c r="D176" s="311"/>
      <c r="E176" s="311"/>
      <c r="F176" s="311"/>
      <c r="G176" s="311"/>
      <c r="H176" s="311"/>
      <c r="I176" s="311"/>
      <c r="J176" s="311"/>
      <c r="K176" s="311"/>
      <c r="L176" s="312"/>
    </row>
    <row r="177" spans="1:17" x14ac:dyDescent="0.25">
      <c r="B177" s="391"/>
      <c r="C177" s="311"/>
      <c r="D177" s="311"/>
      <c r="E177" s="311"/>
      <c r="F177" s="311"/>
      <c r="G177" s="311"/>
      <c r="H177" s="311"/>
      <c r="I177" s="311"/>
      <c r="J177" s="311"/>
      <c r="K177" s="311"/>
      <c r="L177" s="312"/>
    </row>
    <row r="178" spans="1:17" x14ac:dyDescent="0.25">
      <c r="B178" s="391"/>
      <c r="C178" s="311"/>
      <c r="D178" s="311"/>
      <c r="E178" s="311"/>
      <c r="F178" s="311"/>
      <c r="G178" s="311"/>
      <c r="H178" s="311"/>
      <c r="I178" s="311"/>
      <c r="J178" s="311"/>
      <c r="K178" s="311"/>
      <c r="L178" s="312"/>
    </row>
    <row r="179" spans="1:17" x14ac:dyDescent="0.25">
      <c r="B179" s="391"/>
      <c r="C179" s="311"/>
      <c r="D179" s="311"/>
      <c r="E179" s="311"/>
      <c r="F179" s="311"/>
      <c r="G179" s="311"/>
      <c r="H179" s="311"/>
      <c r="I179" s="311"/>
      <c r="J179" s="311"/>
      <c r="K179" s="311"/>
      <c r="L179" s="312"/>
    </row>
    <row r="180" spans="1:17" x14ac:dyDescent="0.25">
      <c r="B180" s="391"/>
      <c r="C180" s="311"/>
      <c r="D180" s="311"/>
      <c r="E180" s="311"/>
      <c r="F180" s="311"/>
      <c r="G180" s="311"/>
      <c r="H180" s="311"/>
      <c r="I180" s="311"/>
      <c r="J180" s="311"/>
      <c r="K180" s="311"/>
      <c r="L180" s="312"/>
    </row>
    <row r="181" spans="1:17" s="39" customFormat="1" x14ac:dyDescent="0.25">
      <c r="A181" s="62"/>
      <c r="B181" s="73"/>
      <c r="C181" s="74"/>
      <c r="D181" s="74"/>
      <c r="E181" s="74"/>
      <c r="F181" s="74"/>
      <c r="G181" s="74"/>
      <c r="H181" s="74"/>
      <c r="I181" s="74"/>
      <c r="J181" s="74"/>
      <c r="K181" s="74"/>
      <c r="L181" s="75"/>
      <c r="O181" s="3"/>
      <c r="P181" s="3"/>
      <c r="Q181" s="3"/>
    </row>
    <row r="182" spans="1:17" s="22" customFormat="1" x14ac:dyDescent="0.25">
      <c r="A182" s="21"/>
      <c r="B182" s="373" t="s">
        <v>26</v>
      </c>
      <c r="C182" s="374"/>
      <c r="D182" s="374"/>
      <c r="E182" s="374"/>
      <c r="F182" s="374"/>
      <c r="G182" s="374"/>
      <c r="H182" s="374"/>
      <c r="I182" s="374"/>
      <c r="J182" s="374"/>
      <c r="K182" s="374"/>
      <c r="L182" s="375"/>
      <c r="M182" s="71"/>
    </row>
    <row r="183" spans="1:17" s="39" customFormat="1" x14ac:dyDescent="0.25">
      <c r="A183" s="62"/>
      <c r="B183" s="72"/>
      <c r="C183" s="63"/>
      <c r="D183" s="63"/>
      <c r="E183" s="63"/>
      <c r="F183" s="63"/>
      <c r="G183" s="63"/>
      <c r="H183" s="63"/>
      <c r="I183" s="63"/>
      <c r="J183" s="63"/>
      <c r="K183" s="63"/>
      <c r="L183" s="64"/>
      <c r="O183" s="3"/>
      <c r="P183" s="3"/>
      <c r="Q183" s="3"/>
    </row>
    <row r="184" spans="1:17" s="39" customFormat="1" ht="14.45" customHeight="1" x14ac:dyDescent="0.25">
      <c r="A184" s="62"/>
      <c r="B184" s="383" t="str">
        <f>IF(Intro!$G$20="English",O184,P184)</f>
        <v>Décrivez les processus de production de votre entreprise pour les marchandises et fournissez des organigrammes illustrant les processus.</v>
      </c>
      <c r="C184" s="384"/>
      <c r="D184" s="384"/>
      <c r="E184" s="384"/>
      <c r="F184" s="384"/>
      <c r="G184" s="384"/>
      <c r="H184" s="384"/>
      <c r="I184" s="384"/>
      <c r="J184" s="384"/>
      <c r="K184" s="384"/>
      <c r="L184" s="385"/>
      <c r="O184" s="3" t="s">
        <v>146</v>
      </c>
      <c r="P184" s="3" t="s">
        <v>147</v>
      </c>
      <c r="Q184" s="3"/>
    </row>
    <row r="185" spans="1:17" s="39" customFormat="1" x14ac:dyDescent="0.25">
      <c r="A185" s="62"/>
      <c r="B185" s="72"/>
      <c r="C185" s="63"/>
      <c r="D185" s="63"/>
      <c r="E185" s="63"/>
      <c r="F185" s="63"/>
      <c r="G185" s="63"/>
      <c r="H185" s="63"/>
      <c r="I185" s="63"/>
      <c r="J185" s="63"/>
      <c r="K185" s="63"/>
      <c r="L185" s="64"/>
      <c r="O185" s="3"/>
      <c r="P185" s="3"/>
      <c r="Q185" s="3"/>
    </row>
    <row r="186" spans="1:17" s="22" customFormat="1" x14ac:dyDescent="0.25">
      <c r="A186" s="21"/>
      <c r="B186" s="379"/>
      <c r="C186" s="380"/>
      <c r="D186" s="380"/>
      <c r="E186" s="380"/>
      <c r="F186" s="380"/>
      <c r="G186" s="380"/>
      <c r="H186" s="380"/>
      <c r="I186" s="380"/>
      <c r="J186" s="380"/>
      <c r="K186" s="380"/>
      <c r="L186" s="381"/>
      <c r="M186" s="39"/>
    </row>
    <row r="187" spans="1:17" s="22" customFormat="1" x14ac:dyDescent="0.25">
      <c r="A187" s="21"/>
      <c r="B187" s="379"/>
      <c r="C187" s="380"/>
      <c r="D187" s="380"/>
      <c r="E187" s="380"/>
      <c r="F187" s="380"/>
      <c r="G187" s="380"/>
      <c r="H187" s="380"/>
      <c r="I187" s="380"/>
      <c r="J187" s="380"/>
      <c r="K187" s="380"/>
      <c r="L187" s="381"/>
      <c r="M187" s="39"/>
    </row>
    <row r="188" spans="1:17" s="22" customFormat="1" x14ac:dyDescent="0.25">
      <c r="A188" s="21"/>
      <c r="B188" s="379"/>
      <c r="C188" s="380"/>
      <c r="D188" s="380"/>
      <c r="E188" s="380"/>
      <c r="F188" s="380"/>
      <c r="G188" s="380"/>
      <c r="H188" s="380"/>
      <c r="I188" s="380"/>
      <c r="J188" s="380"/>
      <c r="K188" s="380"/>
      <c r="L188" s="381"/>
      <c r="M188" s="39"/>
    </row>
    <row r="189" spans="1:17" s="22" customFormat="1" x14ac:dyDescent="0.25">
      <c r="A189" s="21"/>
      <c r="B189" s="379"/>
      <c r="C189" s="380"/>
      <c r="D189" s="380"/>
      <c r="E189" s="380"/>
      <c r="F189" s="380"/>
      <c r="G189" s="380"/>
      <c r="H189" s="380"/>
      <c r="I189" s="380"/>
      <c r="J189" s="380"/>
      <c r="K189" s="380"/>
      <c r="L189" s="381"/>
      <c r="M189" s="39"/>
    </row>
    <row r="190" spans="1:17" s="22" customFormat="1" x14ac:dyDescent="0.25">
      <c r="A190" s="21"/>
      <c r="B190" s="379"/>
      <c r="C190" s="380"/>
      <c r="D190" s="380"/>
      <c r="E190" s="380"/>
      <c r="F190" s="380"/>
      <c r="G190" s="380"/>
      <c r="H190" s="380"/>
      <c r="I190" s="380"/>
      <c r="J190" s="380"/>
      <c r="K190" s="380"/>
      <c r="L190" s="381"/>
      <c r="M190" s="39"/>
    </row>
    <row r="191" spans="1:17" s="22" customFormat="1" x14ac:dyDescent="0.25">
      <c r="A191" s="21"/>
      <c r="B191" s="379"/>
      <c r="C191" s="380"/>
      <c r="D191" s="380"/>
      <c r="E191" s="380"/>
      <c r="F191" s="380"/>
      <c r="G191" s="380"/>
      <c r="H191" s="380"/>
      <c r="I191" s="380"/>
      <c r="J191" s="380"/>
      <c r="K191" s="380"/>
      <c r="L191" s="381"/>
      <c r="M191" s="39"/>
    </row>
    <row r="192" spans="1:17" s="22" customFormat="1" x14ac:dyDescent="0.25">
      <c r="A192" s="21"/>
      <c r="B192" s="379"/>
      <c r="C192" s="380"/>
      <c r="D192" s="380"/>
      <c r="E192" s="380"/>
      <c r="F192" s="380"/>
      <c r="G192" s="380"/>
      <c r="H192" s="380"/>
      <c r="I192" s="380"/>
      <c r="J192" s="380"/>
      <c r="K192" s="380"/>
      <c r="L192" s="381"/>
      <c r="M192" s="39"/>
    </row>
    <row r="193" spans="1:17" s="22" customFormat="1" x14ac:dyDescent="0.25">
      <c r="A193" s="21"/>
      <c r="B193" s="379"/>
      <c r="C193" s="380"/>
      <c r="D193" s="380"/>
      <c r="E193" s="380"/>
      <c r="F193" s="380"/>
      <c r="G193" s="380"/>
      <c r="H193" s="380"/>
      <c r="I193" s="380"/>
      <c r="J193" s="380"/>
      <c r="K193" s="380"/>
      <c r="L193" s="381"/>
      <c r="M193" s="39"/>
    </row>
    <row r="194" spans="1:17" s="39" customFormat="1" x14ac:dyDescent="0.25">
      <c r="A194" s="62"/>
      <c r="B194" s="73"/>
      <c r="C194" s="74"/>
      <c r="D194" s="74"/>
      <c r="E194" s="74"/>
      <c r="F194" s="74"/>
      <c r="G194" s="74"/>
      <c r="H194" s="74"/>
      <c r="I194" s="74"/>
      <c r="J194" s="74"/>
      <c r="K194" s="74"/>
      <c r="L194" s="75"/>
      <c r="O194" s="3"/>
      <c r="P194" s="3"/>
      <c r="Q194" s="3"/>
    </row>
    <row r="196" spans="1:17" x14ac:dyDescent="0.25">
      <c r="B196" s="300" t="str">
        <f>IF(Intro!$G$20="English",O196,P196)</f>
        <v>VENTES</v>
      </c>
      <c r="C196" s="301"/>
      <c r="D196" s="301"/>
      <c r="E196" s="301"/>
      <c r="F196" s="301"/>
      <c r="G196" s="301"/>
      <c r="H196" s="301"/>
      <c r="I196" s="301"/>
      <c r="J196" s="301"/>
      <c r="K196" s="301"/>
      <c r="L196" s="302"/>
      <c r="M196" s="39"/>
      <c r="O196" s="3" t="s">
        <v>232</v>
      </c>
      <c r="P196" s="3" t="s">
        <v>233</v>
      </c>
    </row>
    <row r="197" spans="1:17" s="22" customFormat="1" x14ac:dyDescent="0.25">
      <c r="A197" s="21"/>
      <c r="B197" s="376" t="s">
        <v>27</v>
      </c>
      <c r="C197" s="377"/>
      <c r="D197" s="377"/>
      <c r="E197" s="377"/>
      <c r="F197" s="377"/>
      <c r="G197" s="377"/>
      <c r="H197" s="377"/>
      <c r="I197" s="377"/>
      <c r="J197" s="377"/>
      <c r="K197" s="377"/>
      <c r="L197" s="378"/>
      <c r="M197" s="71"/>
    </row>
    <row r="198" spans="1:17" s="39" customFormat="1" x14ac:dyDescent="0.25">
      <c r="A198" s="62"/>
      <c r="B198" s="72"/>
      <c r="C198" s="63"/>
      <c r="D198" s="63"/>
      <c r="E198" s="63"/>
      <c r="F198" s="63"/>
      <c r="G198" s="63"/>
      <c r="H198" s="63"/>
      <c r="I198" s="63"/>
      <c r="J198" s="63"/>
      <c r="K198" s="63"/>
      <c r="L198" s="64"/>
      <c r="O198" s="3"/>
      <c r="P198" s="3"/>
      <c r="Q198" s="3"/>
    </row>
    <row r="199" spans="1:17" s="39" customFormat="1" ht="14.25" customHeight="1" x14ac:dyDescent="0.25">
      <c r="A199" s="62"/>
      <c r="B199" s="321" t="str">
        <f>IF(Intro!$G$20="English",O199,P199)</f>
        <v>Comment votre entreprise favorise-t-elle les ventes des marchandises sur le marché canadien? Vos méthodes ont-elles changées depuis le 1er janvier 2023?</v>
      </c>
      <c r="C199" s="322"/>
      <c r="D199" s="322"/>
      <c r="E199" s="322"/>
      <c r="F199" s="322"/>
      <c r="G199" s="322"/>
      <c r="H199" s="322"/>
      <c r="I199" s="322"/>
      <c r="J199" s="322"/>
      <c r="K199" s="322"/>
      <c r="L199" s="323"/>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25">
      <c r="A200" s="62"/>
      <c r="B200" s="72"/>
      <c r="C200" s="63"/>
      <c r="D200" s="63"/>
      <c r="E200" s="63"/>
      <c r="F200" s="63"/>
      <c r="G200" s="63"/>
      <c r="H200" s="63"/>
      <c r="I200" s="63"/>
      <c r="J200" s="63"/>
      <c r="K200" s="63"/>
      <c r="L200" s="64"/>
      <c r="O200" s="3"/>
      <c r="P200" s="3"/>
      <c r="Q200" s="3"/>
    </row>
    <row r="201" spans="1:17" s="22" customFormat="1" x14ac:dyDescent="0.25">
      <c r="A201" s="21"/>
      <c r="B201" s="379"/>
      <c r="C201" s="380"/>
      <c r="D201" s="380"/>
      <c r="E201" s="380"/>
      <c r="F201" s="380"/>
      <c r="G201" s="380"/>
      <c r="H201" s="380"/>
      <c r="I201" s="380"/>
      <c r="J201" s="380"/>
      <c r="K201" s="380"/>
      <c r="L201" s="381"/>
      <c r="M201" s="39"/>
    </row>
    <row r="202" spans="1:17" s="22" customFormat="1" x14ac:dyDescent="0.25">
      <c r="A202" s="21"/>
      <c r="B202" s="379"/>
      <c r="C202" s="380"/>
      <c r="D202" s="380"/>
      <c r="E202" s="380"/>
      <c r="F202" s="380"/>
      <c r="G202" s="380"/>
      <c r="H202" s="380"/>
      <c r="I202" s="380"/>
      <c r="J202" s="380"/>
      <c r="K202" s="380"/>
      <c r="L202" s="381"/>
      <c r="M202" s="39"/>
    </row>
    <row r="203" spans="1:17" s="22" customFormat="1" x14ac:dyDescent="0.25">
      <c r="A203" s="21"/>
      <c r="B203" s="379"/>
      <c r="C203" s="380"/>
      <c r="D203" s="380"/>
      <c r="E203" s="380"/>
      <c r="F203" s="380"/>
      <c r="G203" s="380"/>
      <c r="H203" s="380"/>
      <c r="I203" s="380"/>
      <c r="J203" s="380"/>
      <c r="K203" s="380"/>
      <c r="L203" s="381"/>
      <c r="M203" s="39"/>
    </row>
    <row r="204" spans="1:17" s="22" customFormat="1" x14ac:dyDescent="0.25">
      <c r="A204" s="21"/>
      <c r="B204" s="379"/>
      <c r="C204" s="380"/>
      <c r="D204" s="380"/>
      <c r="E204" s="380"/>
      <c r="F204" s="380"/>
      <c r="G204" s="380"/>
      <c r="H204" s="380"/>
      <c r="I204" s="380"/>
      <c r="J204" s="380"/>
      <c r="K204" s="380"/>
      <c r="L204" s="381"/>
      <c r="M204" s="39"/>
    </row>
    <row r="205" spans="1:17" s="22" customFormat="1" x14ac:dyDescent="0.25">
      <c r="A205" s="21"/>
      <c r="B205" s="379"/>
      <c r="C205" s="380"/>
      <c r="D205" s="380"/>
      <c r="E205" s="380"/>
      <c r="F205" s="380"/>
      <c r="G205" s="380"/>
      <c r="H205" s="380"/>
      <c r="I205" s="380"/>
      <c r="J205" s="380"/>
      <c r="K205" s="380"/>
      <c r="L205" s="381"/>
      <c r="M205" s="39"/>
    </row>
    <row r="206" spans="1:17" s="22" customFormat="1" x14ac:dyDescent="0.25">
      <c r="A206" s="21"/>
      <c r="B206" s="379"/>
      <c r="C206" s="380"/>
      <c r="D206" s="380"/>
      <c r="E206" s="380"/>
      <c r="F206" s="380"/>
      <c r="G206" s="380"/>
      <c r="H206" s="380"/>
      <c r="I206" s="380"/>
      <c r="J206" s="380"/>
      <c r="K206" s="380"/>
      <c r="L206" s="381"/>
      <c r="M206" s="39"/>
    </row>
    <row r="207" spans="1:17" s="22" customFormat="1" x14ac:dyDescent="0.25">
      <c r="A207" s="21"/>
      <c r="B207" s="379"/>
      <c r="C207" s="380"/>
      <c r="D207" s="380"/>
      <c r="E207" s="380"/>
      <c r="F207" s="380"/>
      <c r="G207" s="380"/>
      <c r="H207" s="380"/>
      <c r="I207" s="380"/>
      <c r="J207" s="380"/>
      <c r="K207" s="380"/>
      <c r="L207" s="381"/>
      <c r="M207" s="39"/>
    </row>
    <row r="208" spans="1:17" s="22" customFormat="1" x14ac:dyDescent="0.25">
      <c r="A208" s="21"/>
      <c r="B208" s="379"/>
      <c r="C208" s="380"/>
      <c r="D208" s="380"/>
      <c r="E208" s="380"/>
      <c r="F208" s="380"/>
      <c r="G208" s="380"/>
      <c r="H208" s="380"/>
      <c r="I208" s="380"/>
      <c r="J208" s="380"/>
      <c r="K208" s="380"/>
      <c r="L208" s="381"/>
      <c r="M208" s="39"/>
    </row>
    <row r="209" spans="1:17" s="39" customFormat="1" x14ac:dyDescent="0.25">
      <c r="A209" s="62"/>
      <c r="B209" s="73"/>
      <c r="C209" s="74"/>
      <c r="D209" s="74"/>
      <c r="E209" s="74"/>
      <c r="F209" s="74"/>
      <c r="G209" s="74"/>
      <c r="H209" s="74"/>
      <c r="I209" s="74"/>
      <c r="J209" s="74"/>
      <c r="K209" s="74"/>
      <c r="L209" s="75"/>
      <c r="O209" s="3"/>
      <c r="P209" s="3"/>
      <c r="Q209" s="3"/>
    </row>
    <row r="211" spans="1:17" x14ac:dyDescent="0.25">
      <c r="B211" s="300" t="str">
        <f>IF(Intro!$G$20="English",O211,P211)</f>
        <v>MARCHÉS</v>
      </c>
      <c r="C211" s="301"/>
      <c r="D211" s="301"/>
      <c r="E211" s="301"/>
      <c r="F211" s="301"/>
      <c r="G211" s="301"/>
      <c r="H211" s="301"/>
      <c r="I211" s="301"/>
      <c r="J211" s="301"/>
      <c r="K211" s="301"/>
      <c r="L211" s="302"/>
      <c r="M211" s="39"/>
      <c r="O211" s="95" t="s">
        <v>234</v>
      </c>
      <c r="P211" s="95" t="s">
        <v>235</v>
      </c>
    </row>
    <row r="212" spans="1:17" x14ac:dyDescent="0.25">
      <c r="B212" s="376" t="s">
        <v>30</v>
      </c>
      <c r="C212" s="377"/>
      <c r="D212" s="377"/>
      <c r="E212" s="377"/>
      <c r="F212" s="377"/>
      <c r="G212" s="377"/>
      <c r="H212" s="377"/>
      <c r="I212" s="377"/>
      <c r="J212" s="377"/>
      <c r="K212" s="377"/>
      <c r="L212" s="378"/>
    </row>
    <row r="213" spans="1:17" x14ac:dyDescent="0.25">
      <c r="B213" s="28"/>
      <c r="C213" s="29"/>
      <c r="D213" s="29"/>
      <c r="E213" s="30"/>
      <c r="F213" s="30"/>
      <c r="G213" s="30"/>
      <c r="H213" s="30"/>
      <c r="I213" s="30"/>
      <c r="J213" s="30"/>
      <c r="K213" s="30"/>
      <c r="L213" s="31"/>
    </row>
    <row r="214" spans="1:17" ht="14.25" customHeight="1" x14ac:dyDescent="0.25">
      <c r="B214" s="289" t="str">
        <f>IF(Intro!$G$20="English",O214,P214)</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4" s="290"/>
      <c r="D214" s="290"/>
      <c r="E214" s="290"/>
      <c r="F214" s="290"/>
      <c r="G214" s="290"/>
      <c r="H214" s="290"/>
      <c r="I214" s="290"/>
      <c r="J214" s="290"/>
      <c r="K214" s="290"/>
      <c r="L214" s="291"/>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25">
      <c r="B215" s="289"/>
      <c r="C215" s="290"/>
      <c r="D215" s="290"/>
      <c r="E215" s="290"/>
      <c r="F215" s="290"/>
      <c r="G215" s="290"/>
      <c r="H215" s="290"/>
      <c r="I215" s="290"/>
      <c r="J215" s="290"/>
      <c r="K215" s="290"/>
      <c r="L215" s="291"/>
      <c r="O215" s="32"/>
    </row>
    <row r="216" spans="1:17" s="39" customFormat="1" x14ac:dyDescent="0.25">
      <c r="A216" s="62"/>
      <c r="B216" s="72"/>
      <c r="C216" s="63"/>
      <c r="D216" s="63"/>
      <c r="E216" s="63"/>
      <c r="F216" s="63"/>
      <c r="G216" s="63"/>
      <c r="H216" s="63"/>
      <c r="I216" s="63"/>
      <c r="J216" s="63"/>
      <c r="K216" s="63"/>
      <c r="L216" s="64"/>
      <c r="O216" s="3"/>
      <c r="P216" s="3"/>
      <c r="Q216" s="3"/>
    </row>
    <row r="217" spans="1:17" s="22" customFormat="1" x14ac:dyDescent="0.25">
      <c r="A217" s="21"/>
      <c r="B217" s="379"/>
      <c r="C217" s="380"/>
      <c r="D217" s="380"/>
      <c r="E217" s="380"/>
      <c r="F217" s="380"/>
      <c r="G217" s="380"/>
      <c r="H217" s="380"/>
      <c r="I217" s="380"/>
      <c r="J217" s="380"/>
      <c r="K217" s="380"/>
      <c r="L217" s="381"/>
      <c r="M217" s="39"/>
    </row>
    <row r="218" spans="1:17" s="22" customFormat="1" x14ac:dyDescent="0.25">
      <c r="A218" s="21"/>
      <c r="B218" s="379"/>
      <c r="C218" s="380"/>
      <c r="D218" s="380"/>
      <c r="E218" s="380"/>
      <c r="F218" s="380"/>
      <c r="G218" s="380"/>
      <c r="H218" s="380"/>
      <c r="I218" s="380"/>
      <c r="J218" s="380"/>
      <c r="K218" s="380"/>
      <c r="L218" s="381"/>
      <c r="M218" s="39"/>
    </row>
    <row r="219" spans="1:17" s="22" customFormat="1" x14ac:dyDescent="0.25">
      <c r="A219" s="21"/>
      <c r="B219" s="379"/>
      <c r="C219" s="380"/>
      <c r="D219" s="380"/>
      <c r="E219" s="380"/>
      <c r="F219" s="380"/>
      <c r="G219" s="380"/>
      <c r="H219" s="380"/>
      <c r="I219" s="380"/>
      <c r="J219" s="380"/>
      <c r="K219" s="380"/>
      <c r="L219" s="381"/>
      <c r="M219" s="39"/>
    </row>
    <row r="220" spans="1:17" s="22" customFormat="1" x14ac:dyDescent="0.25">
      <c r="A220" s="21"/>
      <c r="B220" s="379"/>
      <c r="C220" s="380"/>
      <c r="D220" s="380"/>
      <c r="E220" s="380"/>
      <c r="F220" s="380"/>
      <c r="G220" s="380"/>
      <c r="H220" s="380"/>
      <c r="I220" s="380"/>
      <c r="J220" s="380"/>
      <c r="K220" s="380"/>
      <c r="L220" s="381"/>
      <c r="M220" s="39"/>
    </row>
    <row r="221" spans="1:17" s="22" customFormat="1" x14ac:dyDescent="0.25">
      <c r="A221" s="21"/>
      <c r="B221" s="379"/>
      <c r="C221" s="380"/>
      <c r="D221" s="380"/>
      <c r="E221" s="380"/>
      <c r="F221" s="380"/>
      <c r="G221" s="380"/>
      <c r="H221" s="380"/>
      <c r="I221" s="380"/>
      <c r="J221" s="380"/>
      <c r="K221" s="380"/>
      <c r="L221" s="381"/>
      <c r="M221" s="39"/>
    </row>
    <row r="222" spans="1:17" s="22" customFormat="1" x14ac:dyDescent="0.25">
      <c r="A222" s="21"/>
      <c r="B222" s="379"/>
      <c r="C222" s="380"/>
      <c r="D222" s="380"/>
      <c r="E222" s="380"/>
      <c r="F222" s="380"/>
      <c r="G222" s="380"/>
      <c r="H222" s="380"/>
      <c r="I222" s="380"/>
      <c r="J222" s="380"/>
      <c r="K222" s="380"/>
      <c r="L222" s="381"/>
      <c r="M222" s="39"/>
    </row>
    <row r="223" spans="1:17" s="22" customFormat="1" x14ac:dyDescent="0.25">
      <c r="A223" s="21"/>
      <c r="B223" s="379"/>
      <c r="C223" s="380"/>
      <c r="D223" s="380"/>
      <c r="E223" s="380"/>
      <c r="F223" s="380"/>
      <c r="G223" s="380"/>
      <c r="H223" s="380"/>
      <c r="I223" s="380"/>
      <c r="J223" s="380"/>
      <c r="K223" s="380"/>
      <c r="L223" s="381"/>
      <c r="M223" s="39"/>
    </row>
    <row r="224" spans="1:17" s="22" customFormat="1" x14ac:dyDescent="0.25">
      <c r="A224" s="21"/>
      <c r="B224" s="379"/>
      <c r="C224" s="380"/>
      <c r="D224" s="380"/>
      <c r="E224" s="380"/>
      <c r="F224" s="380"/>
      <c r="G224" s="380"/>
      <c r="H224" s="380"/>
      <c r="I224" s="380"/>
      <c r="J224" s="380"/>
      <c r="K224" s="380"/>
      <c r="L224" s="381"/>
      <c r="M224" s="39"/>
    </row>
    <row r="225" spans="1:17" s="39" customFormat="1" x14ac:dyDescent="0.25">
      <c r="A225" s="62"/>
      <c r="B225" s="73"/>
      <c r="C225" s="74"/>
      <c r="D225" s="74"/>
      <c r="E225" s="74"/>
      <c r="F225" s="74"/>
      <c r="G225" s="74"/>
      <c r="H225" s="74"/>
      <c r="I225" s="74"/>
      <c r="J225" s="74"/>
      <c r="K225" s="74"/>
      <c r="L225" s="75"/>
      <c r="M225" s="155"/>
      <c r="O225" s="3"/>
      <c r="P225" s="3"/>
      <c r="Q225" s="3"/>
    </row>
    <row r="226" spans="1:17" x14ac:dyDescent="0.25">
      <c r="B226" s="373" t="s">
        <v>31</v>
      </c>
      <c r="C226" s="374"/>
      <c r="D226" s="374"/>
      <c r="E226" s="374"/>
      <c r="F226" s="374"/>
      <c r="G226" s="374"/>
      <c r="H226" s="374"/>
      <c r="I226" s="374"/>
      <c r="J226" s="374"/>
      <c r="K226" s="374"/>
      <c r="L226" s="375"/>
      <c r="M226" s="113"/>
    </row>
    <row r="227" spans="1:17" x14ac:dyDescent="0.25">
      <c r="B227" s="28"/>
      <c r="C227" s="29"/>
      <c r="D227" s="29"/>
      <c r="E227" s="30"/>
      <c r="F227" s="30"/>
      <c r="G227" s="30"/>
      <c r="H227" s="30"/>
      <c r="I227" s="30"/>
      <c r="J227" s="30"/>
      <c r="K227" s="30"/>
      <c r="L227" s="31"/>
    </row>
    <row r="228" spans="1:17" ht="14.25" customHeight="1" x14ac:dyDescent="0.25">
      <c r="B228" s="289" t="str">
        <f>IF(Intro!$G$20="English",O228,P228)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v>
      </c>
      <c r="C228" s="290"/>
      <c r="D228" s="290"/>
      <c r="E228" s="290"/>
      <c r="F228" s="290"/>
      <c r="G228" s="290"/>
      <c r="H228" s="290"/>
      <c r="I228" s="290"/>
      <c r="J228" s="290"/>
      <c r="K228" s="290"/>
      <c r="L228" s="291"/>
      <c r="O228" s="32" t="s">
        <v>313</v>
      </c>
      <c r="P228" s="129" t="s">
        <v>314</v>
      </c>
    </row>
    <row r="229" spans="1:17" ht="33.75" customHeight="1" x14ac:dyDescent="0.25">
      <c r="B229" s="289"/>
      <c r="C229" s="290"/>
      <c r="D229" s="290"/>
      <c r="E229" s="290"/>
      <c r="F229" s="290"/>
      <c r="G229" s="290"/>
      <c r="H229" s="290"/>
      <c r="I229" s="290"/>
      <c r="J229" s="290"/>
      <c r="K229" s="290"/>
      <c r="L229" s="291"/>
      <c r="O229" s="32"/>
    </row>
    <row r="230" spans="1:17" s="39" customFormat="1" x14ac:dyDescent="0.25">
      <c r="A230" s="62"/>
      <c r="B230" s="72"/>
      <c r="C230" s="63"/>
      <c r="D230" s="63"/>
      <c r="E230" s="63"/>
      <c r="F230" s="63"/>
      <c r="G230" s="63"/>
      <c r="H230" s="63"/>
      <c r="I230" s="63"/>
      <c r="J230" s="63"/>
      <c r="K230" s="63"/>
      <c r="L230" s="64"/>
      <c r="O230" s="3"/>
      <c r="P230" s="3"/>
      <c r="Q230" s="3"/>
    </row>
    <row r="231" spans="1:17" s="22" customFormat="1" x14ac:dyDescent="0.25">
      <c r="A231" s="21"/>
      <c r="B231" s="379"/>
      <c r="C231" s="380"/>
      <c r="D231" s="380"/>
      <c r="E231" s="380"/>
      <c r="F231" s="380"/>
      <c r="G231" s="380"/>
      <c r="H231" s="380"/>
      <c r="I231" s="380"/>
      <c r="J231" s="380"/>
      <c r="K231" s="380"/>
      <c r="L231" s="381"/>
      <c r="M231" s="39"/>
    </row>
    <row r="232" spans="1:17" s="22" customFormat="1" x14ac:dyDescent="0.25">
      <c r="A232" s="21"/>
      <c r="B232" s="379"/>
      <c r="C232" s="380"/>
      <c r="D232" s="380"/>
      <c r="E232" s="380"/>
      <c r="F232" s="380"/>
      <c r="G232" s="380"/>
      <c r="H232" s="380"/>
      <c r="I232" s="380"/>
      <c r="J232" s="380"/>
      <c r="K232" s="380"/>
      <c r="L232" s="381"/>
      <c r="M232" s="39"/>
    </row>
    <row r="233" spans="1:17" s="22" customFormat="1" x14ac:dyDescent="0.25">
      <c r="A233" s="21"/>
      <c r="B233" s="379"/>
      <c r="C233" s="380"/>
      <c r="D233" s="380"/>
      <c r="E233" s="380"/>
      <c r="F233" s="380"/>
      <c r="G233" s="380"/>
      <c r="H233" s="380"/>
      <c r="I233" s="380"/>
      <c r="J233" s="380"/>
      <c r="K233" s="380"/>
      <c r="L233" s="381"/>
      <c r="M233" s="39"/>
    </row>
    <row r="234" spans="1:17" s="22" customFormat="1" x14ac:dyDescent="0.25">
      <c r="A234" s="21"/>
      <c r="B234" s="379"/>
      <c r="C234" s="380"/>
      <c r="D234" s="380"/>
      <c r="E234" s="380"/>
      <c r="F234" s="380"/>
      <c r="G234" s="380"/>
      <c r="H234" s="380"/>
      <c r="I234" s="380"/>
      <c r="J234" s="380"/>
      <c r="K234" s="380"/>
      <c r="L234" s="381"/>
      <c r="M234" s="39"/>
    </row>
    <row r="235" spans="1:17" s="22" customFormat="1" x14ac:dyDescent="0.25">
      <c r="A235" s="21"/>
      <c r="B235" s="379"/>
      <c r="C235" s="380"/>
      <c r="D235" s="380"/>
      <c r="E235" s="380"/>
      <c r="F235" s="380"/>
      <c r="G235" s="380"/>
      <c r="H235" s="380"/>
      <c r="I235" s="380"/>
      <c r="J235" s="380"/>
      <c r="K235" s="380"/>
      <c r="L235" s="381"/>
      <c r="M235" s="39"/>
    </row>
    <row r="236" spans="1:17" s="22" customFormat="1" x14ac:dyDescent="0.25">
      <c r="A236" s="21"/>
      <c r="B236" s="379"/>
      <c r="C236" s="380"/>
      <c r="D236" s="380"/>
      <c r="E236" s="380"/>
      <c r="F236" s="380"/>
      <c r="G236" s="380"/>
      <c r="H236" s="380"/>
      <c r="I236" s="380"/>
      <c r="J236" s="380"/>
      <c r="K236" s="380"/>
      <c r="L236" s="381"/>
      <c r="M236" s="39"/>
    </row>
    <row r="237" spans="1:17" s="22" customFormat="1" x14ac:dyDescent="0.25">
      <c r="A237" s="21"/>
      <c r="B237" s="379"/>
      <c r="C237" s="380"/>
      <c r="D237" s="380"/>
      <c r="E237" s="380"/>
      <c r="F237" s="380"/>
      <c r="G237" s="380"/>
      <c r="H237" s="380"/>
      <c r="I237" s="380"/>
      <c r="J237" s="380"/>
      <c r="K237" s="380"/>
      <c r="L237" s="381"/>
      <c r="M237" s="39"/>
    </row>
    <row r="238" spans="1:17" s="22" customFormat="1" x14ac:dyDescent="0.25">
      <c r="A238" s="21"/>
      <c r="B238" s="379"/>
      <c r="C238" s="380"/>
      <c r="D238" s="380"/>
      <c r="E238" s="380"/>
      <c r="F238" s="380"/>
      <c r="G238" s="380"/>
      <c r="H238" s="380"/>
      <c r="I238" s="380"/>
      <c r="J238" s="380"/>
      <c r="K238" s="380"/>
      <c r="L238" s="381"/>
      <c r="M238" s="39"/>
    </row>
    <row r="239" spans="1:17" s="39" customFormat="1" x14ac:dyDescent="0.25">
      <c r="A239" s="62"/>
      <c r="B239" s="73"/>
      <c r="C239" s="74"/>
      <c r="D239" s="74"/>
      <c r="E239" s="74"/>
      <c r="F239" s="74"/>
      <c r="G239" s="74"/>
      <c r="H239" s="74"/>
      <c r="I239" s="74"/>
      <c r="J239" s="74"/>
      <c r="K239" s="74"/>
      <c r="L239" s="75"/>
      <c r="O239" s="3"/>
      <c r="P239" s="3"/>
      <c r="Q239" s="3"/>
    </row>
  </sheetData>
  <sheetProtection algorithmName="SHA-512" hashValue="Yeu85IOb5rDzTYsAUbIoLoiHVc40i+w7YjBTe37FvUf8sHDJ8D2ywrL2HzuVt6ZVntch93Nxe/EgUD+V9bbh6A==" saltValue="Mp6LefMM97TkgI1xp59dpQ==" spinCount="100000" sheet="1" objects="1" scenarios="1" selectLockedCells="1"/>
  <mergeCells count="153">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J62:L63"/>
    <mergeCell ref="B64:B65"/>
    <mergeCell ref="C64:D65"/>
    <mergeCell ref="E64:F65"/>
    <mergeCell ref="G64:I65"/>
    <mergeCell ref="J64:L65"/>
    <mergeCell ref="B66:B67"/>
    <mergeCell ref="C66:D67"/>
    <mergeCell ref="E66:F67"/>
    <mergeCell ref="G66:I67"/>
    <mergeCell ref="J66:L67"/>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284</v>
      </c>
      <c r="P1" s="3" t="s">
        <v>284</v>
      </c>
    </row>
    <row r="2" spans="1:16" x14ac:dyDescent="0.25">
      <c r="B2" s="23" t="s">
        <v>0</v>
      </c>
      <c r="C2" s="23"/>
      <c r="D2" s="23"/>
      <c r="O2" s="22" t="s">
        <v>61</v>
      </c>
      <c r="P2" s="22" t="s">
        <v>73</v>
      </c>
    </row>
    <row r="3" spans="1:16" x14ac:dyDescent="0.25">
      <c r="B3" s="5"/>
      <c r="C3" s="5"/>
      <c r="D3" s="5"/>
      <c r="O3" s="8"/>
      <c r="P3" s="8"/>
    </row>
    <row r="4" spans="1:16" s="8" customFormat="1" x14ac:dyDescent="0.25">
      <c r="A4" s="24"/>
      <c r="B4" s="294" t="str">
        <f>Info!B4</f>
        <v>QUESTIONNAIRE À L'INTENTION DES PRODUCTEURS ÉTRANGERS</v>
      </c>
      <c r="C4" s="295"/>
      <c r="D4" s="295"/>
      <c r="E4" s="295"/>
      <c r="F4" s="295"/>
      <c r="G4" s="295"/>
      <c r="H4" s="295"/>
      <c r="I4" s="295"/>
      <c r="J4" s="295"/>
      <c r="K4" s="295"/>
      <c r="L4" s="296"/>
      <c r="M4" s="10"/>
      <c r="N4" s="10"/>
      <c r="O4" s="9"/>
      <c r="P4" s="9"/>
    </row>
    <row r="5" spans="1:16" s="8" customFormat="1" x14ac:dyDescent="0.25">
      <c r="A5" s="24"/>
      <c r="B5" s="297" t="str">
        <f>Info!B5</f>
        <v>GC-2026-001</v>
      </c>
      <c r="C5" s="298"/>
      <c r="D5" s="298"/>
      <c r="E5" s="298"/>
      <c r="F5" s="298"/>
      <c r="G5" s="298"/>
      <c r="H5" s="298"/>
      <c r="I5" s="298"/>
      <c r="J5" s="298"/>
      <c r="K5" s="298"/>
      <c r="L5" s="299"/>
      <c r="M5" s="10"/>
      <c r="N5" s="10"/>
      <c r="O5" s="9"/>
      <c r="P5" s="9"/>
    </row>
    <row r="6" spans="1:16" s="9" customFormat="1" ht="14.1" customHeight="1" x14ac:dyDescent="0.25">
      <c r="A6" s="24"/>
      <c r="B6" s="303" t="str">
        <f>Info!B6</f>
        <v>PRODUITS DU BOIS - MEUBLES DE RANGEMENT EN BOIS D’INGÉNIERIE</v>
      </c>
      <c r="C6" s="304"/>
      <c r="D6" s="304"/>
      <c r="E6" s="304"/>
      <c r="F6" s="304"/>
      <c r="G6" s="304"/>
      <c r="H6" s="304"/>
      <c r="I6" s="304"/>
      <c r="J6" s="304"/>
      <c r="K6" s="304"/>
      <c r="L6" s="305"/>
      <c r="O6" s="25"/>
      <c r="P6" s="25"/>
    </row>
    <row r="7" spans="1:16" s="9" customFormat="1" x14ac:dyDescent="0.25">
      <c r="A7" s="24"/>
      <c r="B7" s="26"/>
      <c r="C7" s="26"/>
      <c r="D7" s="26"/>
      <c r="E7" s="27"/>
      <c r="F7" s="27"/>
      <c r="G7" s="27"/>
      <c r="H7" s="27"/>
      <c r="I7" s="27"/>
      <c r="J7" s="27"/>
      <c r="K7" s="27"/>
      <c r="L7" s="27"/>
      <c r="O7" s="25"/>
      <c r="P7" s="25"/>
    </row>
    <row r="8" spans="1:16" x14ac:dyDescent="0.25">
      <c r="B8" s="399" t="str">
        <f>IF(Intro!$G$20="English",O8,P8)</f>
        <v>COMMENTAIRES PUBLICS</v>
      </c>
      <c r="C8" s="400"/>
      <c r="D8" s="400"/>
      <c r="E8" s="400"/>
      <c r="F8" s="400"/>
      <c r="G8" s="400"/>
      <c r="H8" s="400"/>
      <c r="I8" s="400"/>
      <c r="J8" s="400"/>
      <c r="K8" s="400"/>
      <c r="L8" s="401"/>
      <c r="O8" s="3" t="s">
        <v>50</v>
      </c>
      <c r="P8" s="3" t="s">
        <v>51</v>
      </c>
    </row>
    <row r="9" spans="1:16" x14ac:dyDescent="0.25">
      <c r="B9" s="28"/>
      <c r="C9" s="29"/>
      <c r="D9" s="29"/>
      <c r="E9" s="30"/>
      <c r="F9" s="30"/>
      <c r="G9" s="30"/>
      <c r="H9" s="30"/>
      <c r="I9" s="30"/>
      <c r="J9" s="30"/>
      <c r="K9" s="30"/>
      <c r="L9" s="31"/>
    </row>
    <row r="10" spans="1:16" x14ac:dyDescent="0.25">
      <c r="B10" s="289" t="str">
        <f>IF(Intro!$G$20="English",O10,P10)</f>
        <v>Si votre entreprise désire ajouter des commentaires concernant vos réponses, vous les inscrivez ici. Indiquez à quelle question se rapportent vos commentaires.</v>
      </c>
      <c r="C10" s="290"/>
      <c r="D10" s="290"/>
      <c r="E10" s="290"/>
      <c r="F10" s="290"/>
      <c r="G10" s="290"/>
      <c r="H10" s="290"/>
      <c r="I10" s="290"/>
      <c r="J10" s="290"/>
      <c r="K10" s="290"/>
      <c r="L10" s="291"/>
      <c r="O10" s="32" t="s">
        <v>52</v>
      </c>
      <c r="P10" s="3" t="s">
        <v>156</v>
      </c>
    </row>
    <row r="11" spans="1:16" x14ac:dyDescent="0.25">
      <c r="B11" s="54"/>
      <c r="C11" s="29"/>
      <c r="D11" s="29"/>
      <c r="E11" s="30"/>
      <c r="F11" s="30"/>
      <c r="G11" s="30"/>
      <c r="H11" s="30"/>
      <c r="I11" s="30"/>
      <c r="J11" s="30"/>
      <c r="K11" s="30"/>
      <c r="L11" s="31"/>
      <c r="O11" s="32" t="s">
        <v>278</v>
      </c>
      <c r="P11" s="32" t="s">
        <v>279</v>
      </c>
    </row>
    <row r="12" spans="1:16" x14ac:dyDescent="0.25">
      <c r="B12" s="54"/>
      <c r="C12" s="29"/>
      <c r="D12" s="103" t="str">
        <f>IF(Intro!$G$20="English",O11,P11)</f>
        <v>Onglet et question</v>
      </c>
      <c r="E12" s="397" t="str">
        <f>IF(Intro!$G$20="English",O12,P12)</f>
        <v>Commentaires</v>
      </c>
      <c r="F12" s="397"/>
      <c r="G12" s="397"/>
      <c r="H12" s="397"/>
      <c r="I12" s="397"/>
      <c r="J12" s="397"/>
      <c r="K12" s="397"/>
      <c r="L12" s="398"/>
      <c r="O12" s="32" t="s">
        <v>91</v>
      </c>
      <c r="P12" s="3" t="s">
        <v>92</v>
      </c>
    </row>
    <row r="13" spans="1:16" x14ac:dyDescent="0.25">
      <c r="A13" s="70"/>
      <c r="B13" s="392" t="str">
        <f>IF(Intro!$G$20="English",O13,P13)</f>
        <v>Commentaire 1</v>
      </c>
      <c r="C13" s="393"/>
      <c r="D13" s="394"/>
      <c r="E13" s="395"/>
      <c r="F13" s="395"/>
      <c r="G13" s="395"/>
      <c r="H13" s="395"/>
      <c r="I13" s="395"/>
      <c r="J13" s="395"/>
      <c r="K13" s="395"/>
      <c r="L13" s="396"/>
      <c r="O13" s="32" t="s">
        <v>93</v>
      </c>
      <c r="P13" s="3" t="s">
        <v>94</v>
      </c>
    </row>
    <row r="14" spans="1:16" x14ac:dyDescent="0.25">
      <c r="A14" s="70"/>
      <c r="B14" s="392"/>
      <c r="C14" s="393"/>
      <c r="D14" s="394"/>
      <c r="E14" s="395"/>
      <c r="F14" s="395"/>
      <c r="G14" s="395"/>
      <c r="H14" s="395"/>
      <c r="I14" s="395"/>
      <c r="J14" s="395"/>
      <c r="K14" s="395"/>
      <c r="L14" s="396"/>
      <c r="O14" s="32"/>
    </row>
    <row r="15" spans="1:16" x14ac:dyDescent="0.25">
      <c r="A15" s="70"/>
      <c r="B15" s="392"/>
      <c r="C15" s="393"/>
      <c r="D15" s="394"/>
      <c r="E15" s="395"/>
      <c r="F15" s="395"/>
      <c r="G15" s="395"/>
      <c r="H15" s="395"/>
      <c r="I15" s="395"/>
      <c r="J15" s="395"/>
      <c r="K15" s="395"/>
      <c r="L15" s="396"/>
      <c r="O15" s="32"/>
    </row>
    <row r="16" spans="1:16" x14ac:dyDescent="0.25">
      <c r="A16" s="70"/>
      <c r="B16" s="392"/>
      <c r="C16" s="393"/>
      <c r="D16" s="394"/>
      <c r="E16" s="395"/>
      <c r="F16" s="395"/>
      <c r="G16" s="395"/>
      <c r="H16" s="395"/>
      <c r="I16" s="395"/>
      <c r="J16" s="395"/>
      <c r="K16" s="395"/>
      <c r="L16" s="396"/>
      <c r="O16" s="32"/>
    </row>
    <row r="17" spans="1:16" x14ac:dyDescent="0.25">
      <c r="A17" s="70"/>
      <c r="B17" s="392"/>
      <c r="C17" s="393"/>
      <c r="D17" s="394"/>
      <c r="E17" s="395"/>
      <c r="F17" s="395"/>
      <c r="G17" s="395"/>
      <c r="H17" s="395"/>
      <c r="I17" s="395"/>
      <c r="J17" s="395"/>
      <c r="K17" s="395"/>
      <c r="L17" s="396"/>
      <c r="O17" s="32"/>
    </row>
    <row r="18" spans="1:16" x14ac:dyDescent="0.25">
      <c r="A18" s="70"/>
      <c r="B18" s="392"/>
      <c r="C18" s="393"/>
      <c r="D18" s="394"/>
      <c r="E18" s="395"/>
      <c r="F18" s="395"/>
      <c r="G18" s="395"/>
      <c r="H18" s="395"/>
      <c r="I18" s="395"/>
      <c r="J18" s="395"/>
      <c r="K18" s="395"/>
      <c r="L18" s="396"/>
      <c r="O18" s="32"/>
    </row>
    <row r="19" spans="1:16" x14ac:dyDescent="0.25">
      <c r="A19" s="70"/>
      <c r="B19" s="392"/>
      <c r="C19" s="393"/>
      <c r="D19" s="394"/>
      <c r="E19" s="395"/>
      <c r="F19" s="395"/>
      <c r="G19" s="395"/>
      <c r="H19" s="395"/>
      <c r="I19" s="395"/>
      <c r="J19" s="395"/>
      <c r="K19" s="395"/>
      <c r="L19" s="396"/>
      <c r="O19" s="32"/>
    </row>
    <row r="20" spans="1:16" x14ac:dyDescent="0.25">
      <c r="A20" s="70"/>
      <c r="B20" s="392"/>
      <c r="C20" s="393"/>
      <c r="D20" s="394"/>
      <c r="E20" s="395"/>
      <c r="F20" s="395"/>
      <c r="G20" s="395"/>
      <c r="H20" s="395"/>
      <c r="I20" s="395"/>
      <c r="J20" s="395"/>
      <c r="K20" s="395"/>
      <c r="L20" s="396"/>
      <c r="O20" s="32"/>
    </row>
    <row r="21" spans="1:16" x14ac:dyDescent="0.25">
      <c r="A21" s="70"/>
      <c r="B21" s="392"/>
      <c r="C21" s="393"/>
      <c r="D21" s="394"/>
      <c r="E21" s="395"/>
      <c r="F21" s="395"/>
      <c r="G21" s="395"/>
      <c r="H21" s="395"/>
      <c r="I21" s="395"/>
      <c r="J21" s="395"/>
      <c r="K21" s="395"/>
      <c r="L21" s="396"/>
      <c r="O21" s="32"/>
    </row>
    <row r="22" spans="1:16" x14ac:dyDescent="0.25">
      <c r="A22" s="70"/>
      <c r="B22" s="392"/>
      <c r="C22" s="393"/>
      <c r="D22" s="394"/>
      <c r="E22" s="395"/>
      <c r="F22" s="395"/>
      <c r="G22" s="395"/>
      <c r="H22" s="395"/>
      <c r="I22" s="395"/>
      <c r="J22" s="395"/>
      <c r="K22" s="395"/>
      <c r="L22" s="396"/>
      <c r="O22" s="32"/>
    </row>
    <row r="23" spans="1:16" x14ac:dyDescent="0.25">
      <c r="A23" s="70"/>
      <c r="B23" s="392" t="str">
        <f>IF(Intro!$G$20="English",O23,P23)</f>
        <v>Commentaire 2</v>
      </c>
      <c r="C23" s="393"/>
      <c r="D23" s="394"/>
      <c r="E23" s="395"/>
      <c r="F23" s="395"/>
      <c r="G23" s="395"/>
      <c r="H23" s="395"/>
      <c r="I23" s="395"/>
      <c r="J23" s="395"/>
      <c r="K23" s="395"/>
      <c r="L23" s="396"/>
      <c r="O23" s="32" t="s">
        <v>95</v>
      </c>
      <c r="P23" s="3" t="s">
        <v>96</v>
      </c>
    </row>
    <row r="24" spans="1:16" x14ac:dyDescent="0.25">
      <c r="A24" s="70"/>
      <c r="B24" s="392"/>
      <c r="C24" s="393"/>
      <c r="D24" s="394"/>
      <c r="E24" s="395"/>
      <c r="F24" s="395"/>
      <c r="G24" s="395"/>
      <c r="H24" s="395"/>
      <c r="I24" s="395"/>
      <c r="J24" s="395"/>
      <c r="K24" s="395"/>
      <c r="L24" s="396"/>
    </row>
    <row r="25" spans="1:16" x14ac:dyDescent="0.25">
      <c r="A25" s="70"/>
      <c r="B25" s="392"/>
      <c r="C25" s="393"/>
      <c r="D25" s="394"/>
      <c r="E25" s="395"/>
      <c r="F25" s="395"/>
      <c r="G25" s="395"/>
      <c r="H25" s="395"/>
      <c r="I25" s="395"/>
      <c r="J25" s="395"/>
      <c r="K25" s="395"/>
      <c r="L25" s="396"/>
    </row>
    <row r="26" spans="1:16" x14ac:dyDescent="0.25">
      <c r="A26" s="70"/>
      <c r="B26" s="392"/>
      <c r="C26" s="393"/>
      <c r="D26" s="394"/>
      <c r="E26" s="395"/>
      <c r="F26" s="395"/>
      <c r="G26" s="395"/>
      <c r="H26" s="395"/>
      <c r="I26" s="395"/>
      <c r="J26" s="395"/>
      <c r="K26" s="395"/>
      <c r="L26" s="396"/>
      <c r="O26" s="32"/>
    </row>
    <row r="27" spans="1:16" x14ac:dyDescent="0.25">
      <c r="A27" s="70"/>
      <c r="B27" s="392"/>
      <c r="C27" s="393"/>
      <c r="D27" s="394"/>
      <c r="E27" s="395"/>
      <c r="F27" s="395"/>
      <c r="G27" s="395"/>
      <c r="H27" s="395"/>
      <c r="I27" s="395"/>
      <c r="J27" s="395"/>
      <c r="K27" s="395"/>
      <c r="L27" s="396"/>
      <c r="O27" s="32"/>
    </row>
    <row r="28" spans="1:16" x14ac:dyDescent="0.25">
      <c r="A28" s="70"/>
      <c r="B28" s="392"/>
      <c r="C28" s="393"/>
      <c r="D28" s="394"/>
      <c r="E28" s="395"/>
      <c r="F28" s="395"/>
      <c r="G28" s="395"/>
      <c r="H28" s="395"/>
      <c r="I28" s="395"/>
      <c r="J28" s="395"/>
      <c r="K28" s="395"/>
      <c r="L28" s="396"/>
    </row>
    <row r="29" spans="1:16" x14ac:dyDescent="0.25">
      <c r="A29" s="70"/>
      <c r="B29" s="392"/>
      <c r="C29" s="393"/>
      <c r="D29" s="394"/>
      <c r="E29" s="395"/>
      <c r="F29" s="395"/>
      <c r="G29" s="395"/>
      <c r="H29" s="395"/>
      <c r="I29" s="395"/>
      <c r="J29" s="395"/>
      <c r="K29" s="395"/>
      <c r="L29" s="396"/>
      <c r="O29" s="32"/>
    </row>
    <row r="30" spans="1:16" x14ac:dyDescent="0.25">
      <c r="A30" s="70"/>
      <c r="B30" s="392"/>
      <c r="C30" s="393"/>
      <c r="D30" s="394"/>
      <c r="E30" s="395"/>
      <c r="F30" s="395"/>
      <c r="G30" s="395"/>
      <c r="H30" s="395"/>
      <c r="I30" s="395"/>
      <c r="J30" s="395"/>
      <c r="K30" s="395"/>
      <c r="L30" s="396"/>
      <c r="O30" s="32"/>
    </row>
    <row r="31" spans="1:16" x14ac:dyDescent="0.25">
      <c r="A31" s="70"/>
      <c r="B31" s="392"/>
      <c r="C31" s="393"/>
      <c r="D31" s="394"/>
      <c r="E31" s="395"/>
      <c r="F31" s="395"/>
      <c r="G31" s="395"/>
      <c r="H31" s="395"/>
      <c r="I31" s="395"/>
      <c r="J31" s="395"/>
      <c r="K31" s="395"/>
      <c r="L31" s="396"/>
      <c r="O31" s="32"/>
    </row>
    <row r="32" spans="1:16" x14ac:dyDescent="0.25">
      <c r="A32" s="70"/>
      <c r="B32" s="392"/>
      <c r="C32" s="393"/>
      <c r="D32" s="394"/>
      <c r="E32" s="395"/>
      <c r="F32" s="395"/>
      <c r="G32" s="395"/>
      <c r="H32" s="395"/>
      <c r="I32" s="395"/>
      <c r="J32" s="395"/>
      <c r="K32" s="395"/>
      <c r="L32" s="396"/>
      <c r="O32" s="32"/>
    </row>
    <row r="33" spans="1:16" x14ac:dyDescent="0.25">
      <c r="A33" s="70"/>
      <c r="B33" s="392" t="str">
        <f>IF(Intro!$G$20="English",O33,P33)</f>
        <v>Commentaire 3</v>
      </c>
      <c r="C33" s="393"/>
      <c r="D33" s="394"/>
      <c r="E33" s="395"/>
      <c r="F33" s="395"/>
      <c r="G33" s="395"/>
      <c r="H33" s="395"/>
      <c r="I33" s="395"/>
      <c r="J33" s="395"/>
      <c r="K33" s="395"/>
      <c r="L33" s="396"/>
      <c r="O33" s="32" t="s">
        <v>97</v>
      </c>
      <c r="P33" s="3" t="s">
        <v>98</v>
      </c>
    </row>
    <row r="34" spans="1:16" x14ac:dyDescent="0.25">
      <c r="A34" s="70"/>
      <c r="B34" s="392"/>
      <c r="C34" s="393"/>
      <c r="D34" s="394"/>
      <c r="E34" s="395"/>
      <c r="F34" s="395"/>
      <c r="G34" s="395"/>
      <c r="H34" s="395"/>
      <c r="I34" s="395"/>
      <c r="J34" s="395"/>
      <c r="K34" s="395"/>
      <c r="L34" s="396"/>
    </row>
    <row r="35" spans="1:16" x14ac:dyDescent="0.25">
      <c r="A35" s="70"/>
      <c r="B35" s="392"/>
      <c r="C35" s="393"/>
      <c r="D35" s="394"/>
      <c r="E35" s="395"/>
      <c r="F35" s="395"/>
      <c r="G35" s="395"/>
      <c r="H35" s="395"/>
      <c r="I35" s="395"/>
      <c r="J35" s="395"/>
      <c r="K35" s="395"/>
      <c r="L35" s="396"/>
    </row>
    <row r="36" spans="1:16" x14ac:dyDescent="0.25">
      <c r="A36" s="70"/>
      <c r="B36" s="392"/>
      <c r="C36" s="393"/>
      <c r="D36" s="394"/>
      <c r="E36" s="395"/>
      <c r="F36" s="395"/>
      <c r="G36" s="395"/>
      <c r="H36" s="395"/>
      <c r="I36" s="395"/>
      <c r="J36" s="395"/>
      <c r="K36" s="395"/>
      <c r="L36" s="396"/>
      <c r="O36" s="32"/>
    </row>
    <row r="37" spans="1:16" x14ac:dyDescent="0.25">
      <c r="A37" s="70"/>
      <c r="B37" s="392"/>
      <c r="C37" s="393"/>
      <c r="D37" s="394"/>
      <c r="E37" s="395"/>
      <c r="F37" s="395"/>
      <c r="G37" s="395"/>
      <c r="H37" s="395"/>
      <c r="I37" s="395"/>
      <c r="J37" s="395"/>
      <c r="K37" s="395"/>
      <c r="L37" s="396"/>
      <c r="O37" s="32"/>
    </row>
    <row r="38" spans="1:16" x14ac:dyDescent="0.25">
      <c r="A38" s="70"/>
      <c r="B38" s="392"/>
      <c r="C38" s="393"/>
      <c r="D38" s="394"/>
      <c r="E38" s="395"/>
      <c r="F38" s="395"/>
      <c r="G38" s="395"/>
      <c r="H38" s="395"/>
      <c r="I38" s="395"/>
      <c r="J38" s="395"/>
      <c r="K38" s="395"/>
      <c r="L38" s="396"/>
      <c r="O38" s="32"/>
    </row>
    <row r="39" spans="1:16" x14ac:dyDescent="0.25">
      <c r="A39" s="70"/>
      <c r="B39" s="392"/>
      <c r="C39" s="393"/>
      <c r="D39" s="394"/>
      <c r="E39" s="395"/>
      <c r="F39" s="395"/>
      <c r="G39" s="395"/>
      <c r="H39" s="395"/>
      <c r="I39" s="395"/>
      <c r="J39" s="395"/>
      <c r="K39" s="395"/>
      <c r="L39" s="396"/>
      <c r="O39" s="32"/>
    </row>
    <row r="40" spans="1:16" x14ac:dyDescent="0.25">
      <c r="A40" s="70"/>
      <c r="B40" s="392"/>
      <c r="C40" s="393"/>
      <c r="D40" s="394"/>
      <c r="E40" s="395"/>
      <c r="F40" s="395"/>
      <c r="G40" s="395"/>
      <c r="H40" s="395"/>
      <c r="I40" s="395"/>
      <c r="J40" s="395"/>
      <c r="K40" s="395"/>
      <c r="L40" s="396"/>
      <c r="O40" s="32"/>
    </row>
    <row r="41" spans="1:16" x14ac:dyDescent="0.25">
      <c r="A41" s="70"/>
      <c r="B41" s="392"/>
      <c r="C41" s="393"/>
      <c r="D41" s="394"/>
      <c r="E41" s="395"/>
      <c r="F41" s="395"/>
      <c r="G41" s="395"/>
      <c r="H41" s="395"/>
      <c r="I41" s="395"/>
      <c r="J41" s="395"/>
      <c r="K41" s="395"/>
      <c r="L41" s="396"/>
      <c r="O41" s="32"/>
    </row>
    <row r="42" spans="1:16" x14ac:dyDescent="0.25">
      <c r="A42" s="70"/>
      <c r="B42" s="392"/>
      <c r="C42" s="393"/>
      <c r="D42" s="394"/>
      <c r="E42" s="395"/>
      <c r="F42" s="395"/>
      <c r="G42" s="395"/>
      <c r="H42" s="395"/>
      <c r="I42" s="395"/>
      <c r="J42" s="395"/>
      <c r="K42" s="395"/>
      <c r="L42" s="396"/>
      <c r="O42" s="32"/>
    </row>
    <row r="43" spans="1:16" x14ac:dyDescent="0.25">
      <c r="A43" s="70"/>
      <c r="B43" s="392" t="str">
        <f>IF(Intro!$G$20="English",O43,P43)</f>
        <v>Commentaire 4</v>
      </c>
      <c r="C43" s="393"/>
      <c r="D43" s="394"/>
      <c r="E43" s="395"/>
      <c r="F43" s="395"/>
      <c r="G43" s="395"/>
      <c r="H43" s="395"/>
      <c r="I43" s="395"/>
      <c r="J43" s="395"/>
      <c r="K43" s="395"/>
      <c r="L43" s="396"/>
      <c r="O43" s="32" t="s">
        <v>99</v>
      </c>
      <c r="P43" s="3" t="s">
        <v>100</v>
      </c>
    </row>
    <row r="44" spans="1:16" x14ac:dyDescent="0.25">
      <c r="A44" s="70"/>
      <c r="B44" s="392"/>
      <c r="C44" s="393"/>
      <c r="D44" s="394"/>
      <c r="E44" s="395"/>
      <c r="F44" s="395"/>
      <c r="G44" s="395"/>
      <c r="H44" s="395"/>
      <c r="I44" s="395"/>
      <c r="J44" s="395"/>
      <c r="K44" s="395"/>
      <c r="L44" s="396"/>
      <c r="O44" s="32"/>
    </row>
    <row r="45" spans="1:16" x14ac:dyDescent="0.25">
      <c r="A45" s="70"/>
      <c r="B45" s="392"/>
      <c r="C45" s="393"/>
      <c r="D45" s="394"/>
      <c r="E45" s="395"/>
      <c r="F45" s="395"/>
      <c r="G45" s="395"/>
      <c r="H45" s="395"/>
      <c r="I45" s="395"/>
      <c r="J45" s="395"/>
      <c r="K45" s="395"/>
      <c r="L45" s="396"/>
      <c r="O45" s="32"/>
    </row>
    <row r="46" spans="1:16" x14ac:dyDescent="0.25">
      <c r="A46" s="70"/>
      <c r="B46" s="392"/>
      <c r="C46" s="393"/>
      <c r="D46" s="394"/>
      <c r="E46" s="395"/>
      <c r="F46" s="395"/>
      <c r="G46" s="395"/>
      <c r="H46" s="395"/>
      <c r="I46" s="395"/>
      <c r="J46" s="395"/>
      <c r="K46" s="395"/>
      <c r="L46" s="396"/>
      <c r="O46" s="32"/>
    </row>
    <row r="47" spans="1:16" x14ac:dyDescent="0.25">
      <c r="A47" s="70"/>
      <c r="B47" s="392"/>
      <c r="C47" s="393"/>
      <c r="D47" s="394"/>
      <c r="E47" s="395"/>
      <c r="F47" s="395"/>
      <c r="G47" s="395"/>
      <c r="H47" s="395"/>
      <c r="I47" s="395"/>
      <c r="J47" s="395"/>
      <c r="K47" s="395"/>
      <c r="L47" s="396"/>
      <c r="O47" s="32"/>
    </row>
    <row r="48" spans="1:16" x14ac:dyDescent="0.25">
      <c r="A48" s="70"/>
      <c r="B48" s="392"/>
      <c r="C48" s="393"/>
      <c r="D48" s="394"/>
      <c r="E48" s="395"/>
      <c r="F48" s="395"/>
      <c r="G48" s="395"/>
      <c r="H48" s="395"/>
      <c r="I48" s="395"/>
      <c r="J48" s="395"/>
      <c r="K48" s="395"/>
      <c r="L48" s="396"/>
      <c r="O48" s="32"/>
    </row>
    <row r="49" spans="1:16" x14ac:dyDescent="0.25">
      <c r="A49" s="70"/>
      <c r="B49" s="392"/>
      <c r="C49" s="393"/>
      <c r="D49" s="394"/>
      <c r="E49" s="395"/>
      <c r="F49" s="395"/>
      <c r="G49" s="395"/>
      <c r="H49" s="395"/>
      <c r="I49" s="395"/>
      <c r="J49" s="395"/>
      <c r="K49" s="395"/>
      <c r="L49" s="396"/>
      <c r="O49" s="32"/>
    </row>
    <row r="50" spans="1:16" x14ac:dyDescent="0.25">
      <c r="A50" s="70"/>
      <c r="B50" s="392"/>
      <c r="C50" s="393"/>
      <c r="D50" s="394"/>
      <c r="E50" s="395"/>
      <c r="F50" s="395"/>
      <c r="G50" s="395"/>
      <c r="H50" s="395"/>
      <c r="I50" s="395"/>
      <c r="J50" s="395"/>
      <c r="K50" s="395"/>
      <c r="L50" s="396"/>
      <c r="O50" s="32"/>
    </row>
    <row r="51" spans="1:16" x14ac:dyDescent="0.25">
      <c r="A51" s="70"/>
      <c r="B51" s="392"/>
      <c r="C51" s="393"/>
      <c r="D51" s="394"/>
      <c r="E51" s="395"/>
      <c r="F51" s="395"/>
      <c r="G51" s="395"/>
      <c r="H51" s="395"/>
      <c r="I51" s="395"/>
      <c r="J51" s="395"/>
      <c r="K51" s="395"/>
      <c r="L51" s="396"/>
      <c r="O51" s="32"/>
    </row>
    <row r="52" spans="1:16" x14ac:dyDescent="0.25">
      <c r="A52" s="70"/>
      <c r="B52" s="392"/>
      <c r="C52" s="393"/>
      <c r="D52" s="394"/>
      <c r="E52" s="395"/>
      <c r="F52" s="395"/>
      <c r="G52" s="395"/>
      <c r="H52" s="395"/>
      <c r="I52" s="395"/>
      <c r="J52" s="395"/>
      <c r="K52" s="395"/>
      <c r="L52" s="396"/>
      <c r="O52" s="32"/>
    </row>
    <row r="53" spans="1:16" x14ac:dyDescent="0.25">
      <c r="A53" s="70"/>
      <c r="B53" s="392" t="str">
        <f>IF(Intro!$G$20="English",O53,P53)</f>
        <v>Commentaire 5</v>
      </c>
      <c r="C53" s="393"/>
      <c r="D53" s="394"/>
      <c r="E53" s="395"/>
      <c r="F53" s="395"/>
      <c r="G53" s="395"/>
      <c r="H53" s="395"/>
      <c r="I53" s="395"/>
      <c r="J53" s="395"/>
      <c r="K53" s="395"/>
      <c r="L53" s="396"/>
      <c r="O53" s="32" t="s">
        <v>101</v>
      </c>
      <c r="P53" s="3" t="s">
        <v>102</v>
      </c>
    </row>
    <row r="54" spans="1:16" x14ac:dyDescent="0.25">
      <c r="A54" s="70"/>
      <c r="B54" s="392"/>
      <c r="C54" s="393"/>
      <c r="D54" s="394"/>
      <c r="E54" s="395"/>
      <c r="F54" s="395"/>
      <c r="G54" s="395"/>
      <c r="H54" s="395"/>
      <c r="I54" s="395"/>
      <c r="J54" s="395"/>
      <c r="K54" s="395"/>
      <c r="L54" s="396"/>
      <c r="O54" s="32"/>
    </row>
    <row r="55" spans="1:16" x14ac:dyDescent="0.25">
      <c r="A55" s="70"/>
      <c r="B55" s="392"/>
      <c r="C55" s="393"/>
      <c r="D55" s="394"/>
      <c r="E55" s="395"/>
      <c r="F55" s="395"/>
      <c r="G55" s="395"/>
      <c r="H55" s="395"/>
      <c r="I55" s="395"/>
      <c r="J55" s="395"/>
      <c r="K55" s="395"/>
      <c r="L55" s="396"/>
      <c r="O55" s="32"/>
    </row>
    <row r="56" spans="1:16" x14ac:dyDescent="0.25">
      <c r="A56" s="70"/>
      <c r="B56" s="392"/>
      <c r="C56" s="393"/>
      <c r="D56" s="394"/>
      <c r="E56" s="395"/>
      <c r="F56" s="395"/>
      <c r="G56" s="395"/>
      <c r="H56" s="395"/>
      <c r="I56" s="395"/>
      <c r="J56" s="395"/>
      <c r="K56" s="395"/>
      <c r="L56" s="396"/>
      <c r="O56" s="32"/>
    </row>
    <row r="57" spans="1:16" x14ac:dyDescent="0.25">
      <c r="A57" s="70"/>
      <c r="B57" s="392"/>
      <c r="C57" s="393"/>
      <c r="D57" s="394"/>
      <c r="E57" s="395"/>
      <c r="F57" s="395"/>
      <c r="G57" s="395"/>
      <c r="H57" s="395"/>
      <c r="I57" s="395"/>
      <c r="J57" s="395"/>
      <c r="K57" s="395"/>
      <c r="L57" s="396"/>
      <c r="O57" s="32"/>
    </row>
    <row r="58" spans="1:16" x14ac:dyDescent="0.25">
      <c r="A58" s="70"/>
      <c r="B58" s="392"/>
      <c r="C58" s="393"/>
      <c r="D58" s="394"/>
      <c r="E58" s="395"/>
      <c r="F58" s="395"/>
      <c r="G58" s="395"/>
      <c r="H58" s="395"/>
      <c r="I58" s="395"/>
      <c r="J58" s="395"/>
      <c r="K58" s="395"/>
      <c r="L58" s="396"/>
      <c r="O58" s="32"/>
    </row>
    <row r="59" spans="1:16" x14ac:dyDescent="0.25">
      <c r="A59" s="70"/>
      <c r="B59" s="392"/>
      <c r="C59" s="393"/>
      <c r="D59" s="394"/>
      <c r="E59" s="395"/>
      <c r="F59" s="395"/>
      <c r="G59" s="395"/>
      <c r="H59" s="395"/>
      <c r="I59" s="395"/>
      <c r="J59" s="395"/>
      <c r="K59" s="395"/>
      <c r="L59" s="396"/>
      <c r="O59" s="32"/>
    </row>
    <row r="60" spans="1:16" x14ac:dyDescent="0.25">
      <c r="A60" s="70"/>
      <c r="B60" s="392"/>
      <c r="C60" s="393"/>
      <c r="D60" s="394"/>
      <c r="E60" s="395"/>
      <c r="F60" s="395"/>
      <c r="G60" s="395"/>
      <c r="H60" s="395"/>
      <c r="I60" s="395"/>
      <c r="J60" s="395"/>
      <c r="K60" s="395"/>
      <c r="L60" s="396"/>
      <c r="O60" s="32"/>
    </row>
    <row r="61" spans="1:16" x14ac:dyDescent="0.25">
      <c r="A61" s="70"/>
      <c r="B61" s="392"/>
      <c r="C61" s="393"/>
      <c r="D61" s="394"/>
      <c r="E61" s="395"/>
      <c r="F61" s="395"/>
      <c r="G61" s="395"/>
      <c r="H61" s="395"/>
      <c r="I61" s="395"/>
      <c r="J61" s="395"/>
      <c r="K61" s="395"/>
      <c r="L61" s="396"/>
      <c r="O61" s="32"/>
    </row>
    <row r="62" spans="1:16" x14ac:dyDescent="0.25">
      <c r="A62" s="70"/>
      <c r="B62" s="402"/>
      <c r="C62" s="403"/>
      <c r="D62" s="404"/>
      <c r="E62" s="405"/>
      <c r="F62" s="405"/>
      <c r="G62" s="405"/>
      <c r="H62" s="405"/>
      <c r="I62" s="405"/>
      <c r="J62" s="405"/>
      <c r="K62" s="405"/>
      <c r="L62" s="406"/>
      <c r="O62" s="32"/>
    </row>
    <row r="63" spans="1:16" s="41" customFormat="1" x14ac:dyDescent="0.25">
      <c r="A63" s="70"/>
      <c r="B63" s="24"/>
      <c r="N63" s="40"/>
    </row>
  </sheetData>
  <sheetProtection algorithmName="SHA-512" hashValue="rHBkTYxylEPEI+6LdMZde+hFiafBXx1fYiWNAcX+e+0d6MRW++gLR+pu7SNE2nY5AVe2UbAaF3oq2lHgXj1fsQ==" saltValue="kT5hq2GEh1EA4ryVLQcGxQ=="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V11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customWidth="1"/>
    <col min="15" max="16" width="20.42578125" style="3" hidden="1" customWidth="1"/>
    <col min="17" max="17" width="7.85546875" style="3" customWidth="1"/>
    <col min="18" max="16384" width="9.42578125" style="3"/>
  </cols>
  <sheetData>
    <row r="1" spans="1:16" x14ac:dyDescent="0.25">
      <c r="O1" s="3" t="s">
        <v>284</v>
      </c>
      <c r="P1" s="3" t="s">
        <v>284</v>
      </c>
    </row>
    <row r="2" spans="1:16" x14ac:dyDescent="0.25">
      <c r="B2" s="23" t="str">
        <f>IF(Intro!$G$20="English",O3,P3)</f>
        <v>PROTÉGÉ</v>
      </c>
      <c r="C2" s="23"/>
      <c r="D2" s="23"/>
      <c r="O2" s="22" t="s">
        <v>61</v>
      </c>
      <c r="P2" s="22" t="s">
        <v>73</v>
      </c>
    </row>
    <row r="3" spans="1:16" x14ac:dyDescent="0.25">
      <c r="B3" s="5"/>
      <c r="C3" s="5"/>
      <c r="D3" s="5"/>
      <c r="O3" s="95" t="s">
        <v>236</v>
      </c>
      <c r="P3" s="95" t="s">
        <v>237</v>
      </c>
    </row>
    <row r="4" spans="1:16" s="8" customFormat="1" x14ac:dyDescent="0.25">
      <c r="A4" s="24"/>
      <c r="B4" s="408" t="str">
        <f>Info!B4</f>
        <v>QUESTIONNAIRE À L'INTENTION DES PRODUCTEURS ÉTRANGERS</v>
      </c>
      <c r="C4" s="408"/>
      <c r="D4" s="408"/>
      <c r="E4" s="408"/>
      <c r="F4" s="408"/>
      <c r="G4" s="408"/>
      <c r="H4" s="408"/>
      <c r="I4" s="408"/>
      <c r="J4" s="408"/>
      <c r="K4" s="408"/>
      <c r="L4" s="408"/>
      <c r="M4" s="6"/>
      <c r="N4" s="6"/>
      <c r="O4" s="9"/>
      <c r="P4" s="9"/>
    </row>
    <row r="5" spans="1:16" s="8" customFormat="1" x14ac:dyDescent="0.25">
      <c r="A5" s="24"/>
      <c r="B5" s="408" t="str">
        <f>Info!B5</f>
        <v>GC-2026-001</v>
      </c>
      <c r="C5" s="408"/>
      <c r="D5" s="408"/>
      <c r="E5" s="408"/>
      <c r="F5" s="408"/>
      <c r="G5" s="408"/>
      <c r="H5" s="408"/>
      <c r="I5" s="408"/>
      <c r="J5" s="408"/>
      <c r="K5" s="408"/>
      <c r="L5" s="408"/>
      <c r="M5" s="6"/>
      <c r="N5" s="6"/>
      <c r="O5" s="9"/>
      <c r="P5" s="9"/>
    </row>
    <row r="6" spans="1:16" s="9" customFormat="1" x14ac:dyDescent="0.25">
      <c r="A6" s="24"/>
      <c r="B6" s="408" t="str">
        <f>Info!B6</f>
        <v>PRODUITS DU BOIS - MEUBLES DE RANGEMENT EN BOIS D’INGÉNIERIE</v>
      </c>
      <c r="C6" s="408"/>
      <c r="D6" s="408"/>
      <c r="E6" s="408"/>
      <c r="F6" s="408"/>
      <c r="G6" s="408"/>
      <c r="H6" s="408"/>
      <c r="I6" s="408"/>
      <c r="J6" s="408"/>
      <c r="K6" s="408"/>
      <c r="L6" s="408"/>
      <c r="O6" s="25"/>
      <c r="P6" s="25"/>
    </row>
    <row r="7" spans="1:16" s="9" customFormat="1" x14ac:dyDescent="0.25">
      <c r="A7" s="24"/>
      <c r="B7" s="44"/>
      <c r="C7" s="44"/>
      <c r="D7" s="44"/>
      <c r="E7" s="44"/>
      <c r="F7" s="44"/>
      <c r="G7" s="44"/>
      <c r="H7" s="44"/>
      <c r="I7" s="44"/>
      <c r="J7" s="44"/>
      <c r="K7" s="44"/>
      <c r="L7" s="44"/>
      <c r="O7" s="37"/>
    </row>
    <row r="8" spans="1:16" s="9" customFormat="1" x14ac:dyDescent="0.25">
      <c r="A8" s="24"/>
      <c r="B8" s="407" t="str">
        <f>Public!B8</f>
        <v>Les questions suivantes font référence aux marchandises comme définies dans la description du produit de l'onglet Intro.</v>
      </c>
      <c r="C8" s="407"/>
      <c r="D8" s="407"/>
      <c r="E8" s="407"/>
      <c r="F8" s="407"/>
      <c r="G8" s="407"/>
      <c r="H8" s="407"/>
      <c r="I8" s="407"/>
      <c r="J8" s="407"/>
      <c r="K8" s="407"/>
      <c r="L8" s="407"/>
      <c r="O8" s="25"/>
      <c r="P8" s="25"/>
    </row>
    <row r="9" spans="1:16" s="9" customFormat="1" x14ac:dyDescent="0.25">
      <c r="A9" s="24"/>
      <c r="B9" s="407" t="str">
        <f>Public!B9</f>
        <v>Des informations sur le produit et un glossaire de termes sont disponibles dans l'onglet Info.</v>
      </c>
      <c r="C9" s="407"/>
      <c r="D9" s="407"/>
      <c r="E9" s="407"/>
      <c r="F9" s="407"/>
      <c r="G9" s="407"/>
      <c r="H9" s="407"/>
      <c r="I9" s="407"/>
      <c r="J9" s="407"/>
      <c r="K9" s="407"/>
      <c r="L9" s="407"/>
      <c r="O9" s="25"/>
    </row>
    <row r="10" spans="1:16" s="9" customFormat="1" x14ac:dyDescent="0.25">
      <c r="A10" s="24"/>
      <c r="B10" s="407" t="str">
        <f>IF(Intro!$G$20="English",O10,P10)</f>
        <v xml:space="preserve">Utilisez l'onglet AddPro si vous avez besoin de plus d'espace.
</v>
      </c>
      <c r="C10" s="407"/>
      <c r="D10" s="407"/>
      <c r="E10" s="407"/>
      <c r="F10" s="407"/>
      <c r="G10" s="407"/>
      <c r="H10" s="407"/>
      <c r="I10" s="407"/>
      <c r="J10" s="407"/>
      <c r="K10" s="407"/>
      <c r="L10" s="407"/>
      <c r="O10" s="25" t="s">
        <v>103</v>
      </c>
      <c r="P10" s="25" t="str">
        <f>"Utilisez l'onglet AddPro si vous avez besoin de plus d'espace."&amp;CHAR(10)</f>
        <v xml:space="preserve">Utilisez l'onglet AddPro si vous avez besoin de plus d'espace.
</v>
      </c>
    </row>
    <row r="11" spans="1:16" s="9" customFormat="1" x14ac:dyDescent="0.25">
      <c r="A11" s="24"/>
      <c r="B11" s="407" t="str">
        <f>IF(Intro!$G$20="English",O11,P11)</f>
        <v>• Certaines informations doivent être déclarées séparément pour les unités complètes et les sous-ensembles.</v>
      </c>
      <c r="C11" s="407"/>
      <c r="D11" s="407"/>
      <c r="E11" s="407"/>
      <c r="F11" s="407"/>
      <c r="G11" s="407"/>
      <c r="H11" s="407"/>
      <c r="I11" s="407"/>
      <c r="J11" s="407"/>
      <c r="K11" s="407"/>
      <c r="L11" s="407"/>
      <c r="O11" s="285" t="s">
        <v>391</v>
      </c>
      <c r="P11" s="285" t="s">
        <v>392</v>
      </c>
    </row>
    <row r="12" spans="1:16" s="9" customFormat="1" x14ac:dyDescent="0.25">
      <c r="A12" s="24"/>
      <c r="B12" s="26"/>
      <c r="C12" s="26"/>
      <c r="D12" s="26"/>
      <c r="E12" s="27"/>
      <c r="F12" s="27"/>
      <c r="G12" s="27"/>
      <c r="H12" s="27"/>
      <c r="I12" s="27"/>
      <c r="J12" s="27"/>
      <c r="K12" s="27"/>
      <c r="L12" s="27"/>
      <c r="O12" s="25"/>
      <c r="P12" s="25"/>
    </row>
    <row r="13" spans="1:16" x14ac:dyDescent="0.25">
      <c r="B13" s="399" t="str">
        <f>IF(Intro!$G$20="English",O13,P13)</f>
        <v>PRODUCTION ET CAPACITÉ</v>
      </c>
      <c r="C13" s="400"/>
      <c r="D13" s="400"/>
      <c r="E13" s="400"/>
      <c r="F13" s="400"/>
      <c r="G13" s="400"/>
      <c r="H13" s="400"/>
      <c r="I13" s="400"/>
      <c r="J13" s="400"/>
      <c r="K13" s="400"/>
      <c r="L13" s="401"/>
      <c r="M13" s="39"/>
      <c r="O13" s="96" t="s">
        <v>238</v>
      </c>
      <c r="P13" s="96" t="s">
        <v>239</v>
      </c>
    </row>
    <row r="14" spans="1:16" x14ac:dyDescent="0.25">
      <c r="B14" s="376" t="s">
        <v>22</v>
      </c>
      <c r="C14" s="377"/>
      <c r="D14" s="377"/>
      <c r="E14" s="377"/>
      <c r="F14" s="377"/>
      <c r="G14" s="377"/>
      <c r="H14" s="377"/>
      <c r="I14" s="377"/>
      <c r="J14" s="377"/>
      <c r="K14" s="377"/>
      <c r="L14" s="378"/>
    </row>
    <row r="15" spans="1:16" x14ac:dyDescent="0.25">
      <c r="B15" s="28"/>
      <c r="C15" s="29"/>
      <c r="D15" s="29"/>
      <c r="E15" s="30"/>
      <c r="F15" s="30"/>
      <c r="G15" s="30"/>
      <c r="H15" s="30"/>
      <c r="I15" s="30"/>
      <c r="J15" s="30"/>
      <c r="K15" s="30"/>
      <c r="L15" s="31"/>
    </row>
    <row r="16" spans="1:16" x14ac:dyDescent="0.25">
      <c r="B16" s="321" t="str">
        <f>IF(Intro!$G$20="English",O16,P16)</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6" s="322"/>
      <c r="D16" s="322"/>
      <c r="E16" s="322"/>
      <c r="F16" s="322"/>
      <c r="G16" s="322"/>
      <c r="H16" s="322"/>
      <c r="I16" s="322"/>
      <c r="J16" s="322"/>
      <c r="K16" s="322"/>
      <c r="L16" s="323"/>
      <c r="O16" s="32" t="s">
        <v>179</v>
      </c>
      <c r="P16" s="3" t="s">
        <v>268</v>
      </c>
    </row>
    <row r="17" spans="1:22" x14ac:dyDescent="0.25">
      <c r="B17" s="321"/>
      <c r="C17" s="322"/>
      <c r="D17" s="322"/>
      <c r="E17" s="322"/>
      <c r="F17" s="322"/>
      <c r="G17" s="322"/>
      <c r="H17" s="322"/>
      <c r="I17" s="322"/>
      <c r="J17" s="322"/>
      <c r="K17" s="322"/>
      <c r="L17" s="323"/>
      <c r="O17" s="32"/>
    </row>
    <row r="18" spans="1:22" x14ac:dyDescent="0.25">
      <c r="B18" s="321"/>
      <c r="C18" s="322"/>
      <c r="D18" s="322"/>
      <c r="E18" s="322"/>
      <c r="F18" s="322"/>
      <c r="G18" s="322"/>
      <c r="H18" s="322"/>
      <c r="I18" s="322"/>
      <c r="J18" s="322"/>
      <c r="K18" s="322"/>
      <c r="L18" s="323"/>
      <c r="O18" s="32"/>
    </row>
    <row r="19" spans="1:22" x14ac:dyDescent="0.25">
      <c r="B19" s="133"/>
      <c r="C19" s="134"/>
      <c r="D19" s="29"/>
      <c r="E19" s="30"/>
      <c r="F19" s="30"/>
      <c r="G19" s="30"/>
      <c r="H19" s="30"/>
      <c r="I19" s="30"/>
      <c r="J19" s="30"/>
      <c r="K19" s="30"/>
      <c r="L19" s="31"/>
      <c r="O19" s="32"/>
    </row>
    <row r="20" spans="1:22" x14ac:dyDescent="0.25">
      <c r="B20" s="418" t="str">
        <f>IF(Intro!$G$20="English",O20,P20)</f>
        <v>unités complètes</v>
      </c>
      <c r="C20" s="419"/>
      <c r="F20" s="29"/>
      <c r="G20" s="414">
        <f>Variables!B6</f>
        <v>2023</v>
      </c>
      <c r="H20" s="414">
        <f>G20+1</f>
        <v>2024</v>
      </c>
      <c r="I20" s="414">
        <f>H20+1</f>
        <v>2025</v>
      </c>
      <c r="J20" s="420"/>
      <c r="K20" s="421"/>
      <c r="L20" s="163"/>
      <c r="O20" s="32" t="s">
        <v>367</v>
      </c>
      <c r="P20" s="3" t="s">
        <v>393</v>
      </c>
    </row>
    <row r="21" spans="1:22" x14ac:dyDescent="0.25">
      <c r="B21" s="133"/>
      <c r="C21" s="134"/>
      <c r="F21" s="29"/>
      <c r="G21" s="414"/>
      <c r="H21" s="414"/>
      <c r="I21" s="414"/>
      <c r="J21" s="420"/>
      <c r="K21" s="421"/>
      <c r="L21" s="163"/>
      <c r="O21" s="32"/>
    </row>
    <row r="22" spans="1:22" s="39" customFormat="1" ht="28.5" x14ac:dyDescent="0.25">
      <c r="A22" s="62"/>
      <c r="B22" s="409" t="s">
        <v>60</v>
      </c>
      <c r="C22" s="410"/>
      <c r="D22" s="410"/>
      <c r="E22" s="410"/>
      <c r="F22" s="104" t="str">
        <f>IF(Intro!$G$20="English",Variables!$B$23,Variables!$C$23)</f>
        <v>unités complètes</v>
      </c>
      <c r="G22" s="123"/>
      <c r="H22" s="123"/>
      <c r="I22" s="123"/>
      <c r="J22" s="141"/>
      <c r="K22" s="142"/>
      <c r="L22" s="163"/>
      <c r="O22" s="3"/>
      <c r="P22" s="3"/>
    </row>
    <row r="23" spans="1:22" s="39" customFormat="1" ht="28.5" customHeight="1" x14ac:dyDescent="0.25">
      <c r="A23" s="62"/>
      <c r="B23" s="409" t="str">
        <f>IF(Intro!$G$20="English",O23,P23)</f>
        <v>Production de produits fabriqués avec le même équipement autre que les marchandises</v>
      </c>
      <c r="C23" s="410"/>
      <c r="D23" s="410"/>
      <c r="E23" s="410"/>
      <c r="F23" s="104" t="str">
        <f>F22</f>
        <v>unités complètes</v>
      </c>
      <c r="G23" s="124"/>
      <c r="H23" s="125"/>
      <c r="I23" s="125"/>
      <c r="J23" s="161"/>
      <c r="K23" s="162"/>
      <c r="L23" s="163"/>
      <c r="O23" s="3" t="s">
        <v>198</v>
      </c>
      <c r="P23" s="3" t="s">
        <v>199</v>
      </c>
    </row>
    <row r="24" spans="1:22" s="53" customFormat="1" ht="28.5" x14ac:dyDescent="0.25">
      <c r="A24" s="76"/>
      <c r="B24" s="411" t="str">
        <f>IF(Intro!$G$20="English",O24,P24)</f>
        <v>Total</v>
      </c>
      <c r="C24" s="412"/>
      <c r="D24" s="413"/>
      <c r="E24" s="413"/>
      <c r="F24" s="105" t="str">
        <f>F22</f>
        <v>unités complètes</v>
      </c>
      <c r="G24" s="126">
        <f>SUM(G22,G23)</f>
        <v>0</v>
      </c>
      <c r="H24" s="126">
        <f>SUM(H22,H23)</f>
        <v>0</v>
      </c>
      <c r="I24" s="126">
        <f>SUM(I22,I23)</f>
        <v>0</v>
      </c>
      <c r="J24" s="141"/>
      <c r="K24" s="142"/>
      <c r="L24" s="163"/>
      <c r="O24" s="22" t="s">
        <v>104</v>
      </c>
      <c r="P24" s="22" t="s">
        <v>104</v>
      </c>
    </row>
    <row r="25" spans="1:22" s="39" customFormat="1" ht="28.5" x14ac:dyDescent="0.25">
      <c r="A25" s="62"/>
      <c r="B25" s="409" t="str">
        <f>IF(Intro!$G$20="English",O25,P25)</f>
        <v>Capacité pratique des usines</v>
      </c>
      <c r="C25" s="410"/>
      <c r="D25" s="413"/>
      <c r="E25" s="413"/>
      <c r="F25" s="104" t="str">
        <f>F22</f>
        <v>unités complètes</v>
      </c>
      <c r="G25" s="123"/>
      <c r="H25" s="123"/>
      <c r="I25" s="123"/>
      <c r="J25" s="141"/>
      <c r="K25" s="142"/>
      <c r="L25" s="163"/>
      <c r="O25" s="3" t="s">
        <v>144</v>
      </c>
      <c r="P25" s="3" t="s">
        <v>105</v>
      </c>
    </row>
    <row r="26" spans="1:22" s="53" customFormat="1" x14ac:dyDescent="0.25">
      <c r="A26" s="76"/>
      <c r="B26" s="411" t="str">
        <f>IF(Intro!$G$20="English",O26,P26)</f>
        <v>Taux d'utilisation des capacités des marchandises</v>
      </c>
      <c r="C26" s="412"/>
      <c r="D26" s="413"/>
      <c r="E26" s="413"/>
      <c r="F26" s="105" t="s">
        <v>90</v>
      </c>
      <c r="G26" s="126" t="str">
        <f>IF(G25=0,"-",G22/G25*100)</f>
        <v>-</v>
      </c>
      <c r="H26" s="126" t="str">
        <f>IF(H25=0,"-",H22/H25*100)</f>
        <v>-</v>
      </c>
      <c r="I26" s="126" t="str">
        <f>IF(I25=0,"-",I22/I25*100)</f>
        <v>-</v>
      </c>
      <c r="J26" s="141"/>
      <c r="K26" s="142"/>
      <c r="L26" s="163"/>
      <c r="O26" s="22" t="s">
        <v>106</v>
      </c>
      <c r="P26" s="22" t="s">
        <v>107</v>
      </c>
    </row>
    <row r="27" spans="1:22" s="53" customFormat="1" x14ac:dyDescent="0.25">
      <c r="A27" s="76"/>
      <c r="B27" s="411" t="str">
        <f>IF(Intro!$G$20="English",O27,P27)</f>
        <v>Taux d'utilisation total des capacités</v>
      </c>
      <c r="C27" s="412"/>
      <c r="D27" s="413"/>
      <c r="E27" s="413"/>
      <c r="F27" s="105" t="s">
        <v>90</v>
      </c>
      <c r="G27" s="126" t="str">
        <f>IF(G25=0,"-",G24/G25*100)</f>
        <v>-</v>
      </c>
      <c r="H27" s="126" t="str">
        <f>IF(H25=0,"-",H24/H25*100)</f>
        <v>-</v>
      </c>
      <c r="I27" s="126" t="str">
        <f>IF(I25=0,"-",I24/I25*100)</f>
        <v>-</v>
      </c>
      <c r="J27" s="141"/>
      <c r="K27" s="142"/>
      <c r="L27" s="163"/>
      <c r="O27" s="22" t="s">
        <v>108</v>
      </c>
      <c r="P27" s="22" t="s">
        <v>109</v>
      </c>
    </row>
    <row r="28" spans="1:22" s="53" customFormat="1" x14ac:dyDescent="0.25">
      <c r="A28" s="76"/>
      <c r="B28" s="260"/>
      <c r="C28" s="261"/>
      <c r="D28" s="262"/>
      <c r="E28" s="262"/>
      <c r="F28" s="34"/>
      <c r="G28" s="142"/>
      <c r="H28" s="142"/>
      <c r="I28" s="142"/>
      <c r="J28" s="142"/>
      <c r="K28" s="142"/>
      <c r="L28" s="163"/>
      <c r="O28" s="22"/>
      <c r="P28" s="22"/>
    </row>
    <row r="29" spans="1:22" s="53" customFormat="1" ht="28.5" x14ac:dyDescent="0.25">
      <c r="A29" s="76"/>
      <c r="B29" s="260" t="str">
        <f>IF(Intro!$G$20="English",Variables!$B$25,Variables!$C$25)</f>
        <v>sous-ensembles</v>
      </c>
      <c r="C29" s="286"/>
      <c r="D29" s="286"/>
      <c r="E29" s="286"/>
      <c r="F29" s="287"/>
      <c r="G29" s="414">
        <f>G20</f>
        <v>2023</v>
      </c>
      <c r="H29" s="414">
        <f>G29+1</f>
        <v>2024</v>
      </c>
      <c r="I29" s="414">
        <f>H29+1</f>
        <v>2025</v>
      </c>
      <c r="J29" s="142"/>
      <c r="K29" s="142"/>
      <c r="L29" s="163"/>
      <c r="O29" s="32" t="s">
        <v>370</v>
      </c>
      <c r="P29" s="3" t="s">
        <v>371</v>
      </c>
      <c r="Q29" s="3"/>
      <c r="R29" s="3"/>
      <c r="S29" s="3"/>
      <c r="T29" s="3"/>
      <c r="U29" s="3"/>
      <c r="V29" s="3"/>
    </row>
    <row r="30" spans="1:22" s="53" customFormat="1" x14ac:dyDescent="0.25">
      <c r="A30" s="76"/>
      <c r="B30" s="253"/>
      <c r="C30" s="252"/>
      <c r="D30" s="1"/>
      <c r="E30" s="1"/>
      <c r="F30" s="263"/>
      <c r="G30" s="414"/>
      <c r="H30" s="414"/>
      <c r="I30" s="414"/>
      <c r="J30" s="142"/>
      <c r="K30" s="142"/>
      <c r="L30" s="163"/>
      <c r="O30" s="3"/>
      <c r="P30" s="3"/>
      <c r="Q30" s="3"/>
      <c r="R30" s="3"/>
      <c r="S30" s="3"/>
      <c r="T30" s="3"/>
      <c r="U30" s="3"/>
      <c r="V30" s="3"/>
    </row>
    <row r="31" spans="1:22" s="53" customFormat="1" x14ac:dyDescent="0.25">
      <c r="A31" s="76"/>
      <c r="B31" s="409" t="str">
        <f>IF(Intro!$G$20="English",O31,P31)</f>
        <v>Production - sous-ensembles</v>
      </c>
      <c r="C31" s="410"/>
      <c r="D31" s="410"/>
      <c r="E31" s="410"/>
      <c r="F31" s="104" t="str">
        <f>IF(Intro!$G$20="English",Variables!$B$27,Variables!$C$27)</f>
        <v>unités</v>
      </c>
      <c r="G31" s="123"/>
      <c r="H31" s="123"/>
      <c r="I31" s="123"/>
      <c r="J31" s="142"/>
      <c r="K31" s="142"/>
      <c r="L31" s="163"/>
      <c r="O31" s="3" t="s">
        <v>372</v>
      </c>
      <c r="P31" s="3" t="s">
        <v>373</v>
      </c>
      <c r="Q31" s="39"/>
      <c r="R31" s="39"/>
      <c r="S31" s="39"/>
      <c r="T31" s="39"/>
      <c r="U31" s="39"/>
      <c r="V31" s="39"/>
    </row>
    <row r="32" spans="1:22" s="53" customFormat="1" ht="27.95" customHeight="1" x14ac:dyDescent="0.25">
      <c r="A32" s="76"/>
      <c r="B32" s="409" t="str">
        <f>IF(Intro!$G$20="English",O32,P32)</f>
        <v>Production de produits fabriqués avec le même équipement autre que les marchandises</v>
      </c>
      <c r="C32" s="410"/>
      <c r="D32" s="410"/>
      <c r="E32" s="410"/>
      <c r="F32" s="104" t="str">
        <f>F31</f>
        <v>unités</v>
      </c>
      <c r="G32" s="124"/>
      <c r="H32" s="125"/>
      <c r="I32" s="125"/>
      <c r="J32" s="142"/>
      <c r="K32" s="142"/>
      <c r="L32" s="163"/>
      <c r="O32" s="3" t="s">
        <v>198</v>
      </c>
      <c r="P32" s="3" t="s">
        <v>199</v>
      </c>
      <c r="Q32" s="39"/>
      <c r="R32" s="39"/>
      <c r="S32" s="39"/>
      <c r="T32" s="39"/>
      <c r="U32" s="39"/>
      <c r="V32" s="39"/>
    </row>
    <row r="33" spans="1:16" s="53" customFormat="1" x14ac:dyDescent="0.25">
      <c r="A33" s="76"/>
      <c r="B33" s="411" t="str">
        <f>B24</f>
        <v>Total</v>
      </c>
      <c r="C33" s="412"/>
      <c r="D33" s="413"/>
      <c r="E33" s="413"/>
      <c r="F33" s="105" t="str">
        <f>F31</f>
        <v>unités</v>
      </c>
      <c r="G33" s="126">
        <f>SUM(G31,G32)</f>
        <v>0</v>
      </c>
      <c r="H33" s="126">
        <f>SUM(H31,H32)</f>
        <v>0</v>
      </c>
      <c r="I33" s="126">
        <f>SUM(I31,I32)</f>
        <v>0</v>
      </c>
      <c r="J33" s="142"/>
      <c r="K33" s="142"/>
      <c r="L33" s="163"/>
      <c r="O33" s="22"/>
      <c r="P33" s="22"/>
    </row>
    <row r="34" spans="1:16" s="53" customFormat="1" x14ac:dyDescent="0.25">
      <c r="A34" s="76"/>
      <c r="B34" s="409" t="str">
        <f>B25</f>
        <v>Capacité pratique des usines</v>
      </c>
      <c r="C34" s="410"/>
      <c r="D34" s="413"/>
      <c r="E34" s="413"/>
      <c r="F34" s="104" t="str">
        <f>F31</f>
        <v>unités</v>
      </c>
      <c r="G34" s="123"/>
      <c r="H34" s="123"/>
      <c r="I34" s="123"/>
      <c r="J34" s="142"/>
      <c r="K34" s="142"/>
      <c r="L34" s="163"/>
      <c r="O34" s="22"/>
      <c r="P34" s="22"/>
    </row>
    <row r="35" spans="1:16" s="53" customFormat="1" x14ac:dyDescent="0.25">
      <c r="A35" s="76"/>
      <c r="B35" s="411" t="str">
        <f>B26</f>
        <v>Taux d'utilisation des capacités des marchandises</v>
      </c>
      <c r="C35" s="412"/>
      <c r="D35" s="413"/>
      <c r="E35" s="413"/>
      <c r="F35" s="105" t="s">
        <v>90</v>
      </c>
      <c r="G35" s="126" t="str">
        <f>IF(G34=0,"-",G31/G34*100)</f>
        <v>-</v>
      </c>
      <c r="H35" s="126" t="str">
        <f>IF(H34=0,"-",H31/H34*100)</f>
        <v>-</v>
      </c>
      <c r="I35" s="126" t="str">
        <f>IF(I34=0,"-",I31/I34*100)</f>
        <v>-</v>
      </c>
      <c r="J35" s="142"/>
      <c r="K35" s="142"/>
      <c r="L35" s="163"/>
      <c r="O35" s="22"/>
      <c r="P35" s="22"/>
    </row>
    <row r="36" spans="1:16" s="53" customFormat="1" x14ac:dyDescent="0.25">
      <c r="A36" s="76"/>
      <c r="B36" s="411" t="str">
        <f>B27</f>
        <v>Taux d'utilisation total des capacités</v>
      </c>
      <c r="C36" s="412"/>
      <c r="D36" s="413"/>
      <c r="E36" s="413"/>
      <c r="F36" s="105" t="s">
        <v>90</v>
      </c>
      <c r="G36" s="126" t="str">
        <f>IF(G34=0,"-",G33/G34*100)</f>
        <v>-</v>
      </c>
      <c r="H36" s="126" t="str">
        <f>IF(H34=0,"-",H33/H34*100)</f>
        <v>-</v>
      </c>
      <c r="I36" s="126" t="str">
        <f>IF(I34=0,"-",I33/I34*100)</f>
        <v>-</v>
      </c>
      <c r="J36" s="142"/>
      <c r="K36" s="142"/>
      <c r="L36" s="163"/>
      <c r="O36" s="22"/>
      <c r="P36" s="22"/>
    </row>
    <row r="37" spans="1:16" s="39" customFormat="1" x14ac:dyDescent="0.25">
      <c r="A37" s="62"/>
      <c r="B37" s="73"/>
      <c r="C37" s="74"/>
      <c r="D37" s="74"/>
      <c r="E37" s="74"/>
      <c r="F37" s="74"/>
      <c r="G37" s="74"/>
      <c r="H37" s="74"/>
      <c r="I37" s="74"/>
      <c r="J37" s="74"/>
      <c r="K37" s="74"/>
      <c r="L37" s="75"/>
      <c r="O37" s="3"/>
      <c r="P37" s="3"/>
    </row>
    <row r="38" spans="1:16" s="22" customFormat="1" x14ac:dyDescent="0.25">
      <c r="A38" s="21"/>
      <c r="B38" s="373" t="s">
        <v>23</v>
      </c>
      <c r="C38" s="374"/>
      <c r="D38" s="374"/>
      <c r="E38" s="374"/>
      <c r="F38" s="374"/>
      <c r="G38" s="374"/>
      <c r="H38" s="374"/>
      <c r="I38" s="374"/>
      <c r="J38" s="374"/>
      <c r="K38" s="374"/>
      <c r="L38" s="375"/>
      <c r="M38" s="71"/>
    </row>
    <row r="39" spans="1:16" s="39" customFormat="1" x14ac:dyDescent="0.25">
      <c r="A39" s="62"/>
      <c r="B39" s="72"/>
      <c r="C39" s="63"/>
      <c r="D39" s="63"/>
      <c r="E39" s="63"/>
      <c r="F39" s="63"/>
      <c r="G39" s="63"/>
      <c r="H39" s="63"/>
      <c r="I39" s="63"/>
      <c r="J39" s="63"/>
      <c r="K39" s="63"/>
      <c r="L39" s="64"/>
      <c r="O39" s="3"/>
      <c r="P39" s="3"/>
    </row>
    <row r="40" spans="1:16" s="39" customFormat="1" x14ac:dyDescent="0.25">
      <c r="A40" s="62"/>
      <c r="B40" s="289" t="str">
        <f>IF(Intro!$G$20="English",O40,P40)</f>
        <v xml:space="preserve">Fournissez des détails sur la façon dont votre entreprise détermine la capacité pratique des usines. </v>
      </c>
      <c r="C40" s="290"/>
      <c r="D40" s="290"/>
      <c r="E40" s="290"/>
      <c r="F40" s="290"/>
      <c r="G40" s="290"/>
      <c r="H40" s="290"/>
      <c r="I40" s="290"/>
      <c r="J40" s="290"/>
      <c r="K40" s="290"/>
      <c r="L40" s="291"/>
      <c r="O40" s="3" t="s">
        <v>53</v>
      </c>
      <c r="P40" s="3" t="s">
        <v>54</v>
      </c>
    </row>
    <row r="41" spans="1:16" s="39" customFormat="1" x14ac:dyDescent="0.25">
      <c r="A41" s="62"/>
      <c r="B41" s="72"/>
      <c r="C41" s="63"/>
      <c r="D41" s="63"/>
      <c r="E41" s="63"/>
      <c r="F41" s="63"/>
      <c r="G41" s="63"/>
      <c r="H41" s="63"/>
      <c r="I41" s="63"/>
      <c r="J41" s="63"/>
      <c r="K41" s="63"/>
      <c r="L41" s="64"/>
      <c r="O41" s="3"/>
      <c r="P41" s="3"/>
    </row>
    <row r="42" spans="1:16" s="22" customFormat="1" x14ac:dyDescent="0.25">
      <c r="A42" s="21"/>
      <c r="B42" s="379"/>
      <c r="C42" s="380"/>
      <c r="D42" s="380"/>
      <c r="E42" s="380"/>
      <c r="F42" s="380"/>
      <c r="G42" s="380"/>
      <c r="H42" s="380"/>
      <c r="I42" s="380"/>
      <c r="J42" s="380"/>
      <c r="K42" s="380"/>
      <c r="L42" s="381"/>
      <c r="M42" s="39"/>
    </row>
    <row r="43" spans="1:16" s="22" customFormat="1" x14ac:dyDescent="0.25">
      <c r="A43" s="21"/>
      <c r="B43" s="379"/>
      <c r="C43" s="380"/>
      <c r="D43" s="380"/>
      <c r="E43" s="380"/>
      <c r="F43" s="380"/>
      <c r="G43" s="380"/>
      <c r="H43" s="380"/>
      <c r="I43" s="380"/>
      <c r="J43" s="380"/>
      <c r="K43" s="380"/>
      <c r="L43" s="381"/>
      <c r="M43" s="39"/>
    </row>
    <row r="44" spans="1:16" s="22" customFormat="1" x14ac:dyDescent="0.25">
      <c r="A44" s="21"/>
      <c r="B44" s="379"/>
      <c r="C44" s="380"/>
      <c r="D44" s="380"/>
      <c r="E44" s="380"/>
      <c r="F44" s="380"/>
      <c r="G44" s="380"/>
      <c r="H44" s="380"/>
      <c r="I44" s="380"/>
      <c r="J44" s="380"/>
      <c r="K44" s="380"/>
      <c r="L44" s="381"/>
      <c r="M44" s="39"/>
    </row>
    <row r="45" spans="1:16" s="22" customFormat="1" x14ac:dyDescent="0.25">
      <c r="A45" s="21"/>
      <c r="B45" s="379"/>
      <c r="C45" s="380"/>
      <c r="D45" s="380"/>
      <c r="E45" s="380"/>
      <c r="F45" s="380"/>
      <c r="G45" s="380"/>
      <c r="H45" s="380"/>
      <c r="I45" s="380"/>
      <c r="J45" s="380"/>
      <c r="K45" s="380"/>
      <c r="L45" s="381"/>
      <c r="M45" s="39"/>
    </row>
    <row r="46" spans="1:16" s="22" customFormat="1" x14ac:dyDescent="0.25">
      <c r="A46" s="21"/>
      <c r="B46" s="379"/>
      <c r="C46" s="380"/>
      <c r="D46" s="380"/>
      <c r="E46" s="380"/>
      <c r="F46" s="380"/>
      <c r="G46" s="380"/>
      <c r="H46" s="380"/>
      <c r="I46" s="380"/>
      <c r="J46" s="380"/>
      <c r="K46" s="380"/>
      <c r="L46" s="381"/>
      <c r="M46" s="39"/>
    </row>
    <row r="47" spans="1:16" s="22" customFormat="1" x14ac:dyDescent="0.25">
      <c r="A47" s="21"/>
      <c r="B47" s="379"/>
      <c r="C47" s="380"/>
      <c r="D47" s="380"/>
      <c r="E47" s="380"/>
      <c r="F47" s="380"/>
      <c r="G47" s="380"/>
      <c r="H47" s="380"/>
      <c r="I47" s="380"/>
      <c r="J47" s="380"/>
      <c r="K47" s="380"/>
      <c r="L47" s="381"/>
      <c r="M47" s="39"/>
    </row>
    <row r="48" spans="1:16" s="22" customFormat="1" x14ac:dyDescent="0.25">
      <c r="A48" s="21"/>
      <c r="B48" s="379"/>
      <c r="C48" s="380"/>
      <c r="D48" s="380"/>
      <c r="E48" s="380"/>
      <c r="F48" s="380"/>
      <c r="G48" s="380"/>
      <c r="H48" s="380"/>
      <c r="I48" s="380"/>
      <c r="J48" s="380"/>
      <c r="K48" s="380"/>
      <c r="L48" s="381"/>
      <c r="M48" s="39"/>
    </row>
    <row r="49" spans="1:16" s="22" customFormat="1" x14ac:dyDescent="0.25">
      <c r="A49" s="21"/>
      <c r="B49" s="379"/>
      <c r="C49" s="380"/>
      <c r="D49" s="380"/>
      <c r="E49" s="380"/>
      <c r="F49" s="380"/>
      <c r="G49" s="380"/>
      <c r="H49" s="380"/>
      <c r="I49" s="380"/>
      <c r="J49" s="380"/>
      <c r="K49" s="380"/>
      <c r="L49" s="381"/>
      <c r="M49" s="39"/>
    </row>
    <row r="50" spans="1:16" s="39" customFormat="1" x14ac:dyDescent="0.25">
      <c r="A50" s="62"/>
      <c r="B50" s="73"/>
      <c r="C50" s="74"/>
      <c r="D50" s="74"/>
      <c r="E50" s="74"/>
      <c r="F50" s="74"/>
      <c r="G50" s="74"/>
      <c r="H50" s="74"/>
      <c r="I50" s="74"/>
      <c r="J50" s="74"/>
      <c r="K50" s="74"/>
      <c r="L50" s="75"/>
      <c r="O50" s="3"/>
      <c r="P50" s="3"/>
    </row>
    <row r="51" spans="1:16" s="22" customFormat="1" x14ac:dyDescent="0.25">
      <c r="A51" s="21"/>
      <c r="B51" s="373" t="s">
        <v>24</v>
      </c>
      <c r="C51" s="374"/>
      <c r="D51" s="374"/>
      <c r="E51" s="374"/>
      <c r="F51" s="374"/>
      <c r="G51" s="374"/>
      <c r="H51" s="374"/>
      <c r="I51" s="374"/>
      <c r="J51" s="374"/>
      <c r="K51" s="374"/>
      <c r="L51" s="375"/>
      <c r="M51" s="71"/>
    </row>
    <row r="52" spans="1:16" s="39" customFormat="1" x14ac:dyDescent="0.25">
      <c r="A52" s="62"/>
      <c r="B52" s="72"/>
      <c r="C52" s="63"/>
      <c r="D52" s="63"/>
      <c r="E52" s="63"/>
      <c r="F52" s="63"/>
      <c r="G52" s="63"/>
      <c r="H52" s="63"/>
      <c r="I52" s="63"/>
      <c r="J52" s="63"/>
      <c r="K52" s="63"/>
      <c r="L52" s="64"/>
      <c r="O52" s="3"/>
      <c r="P52" s="3"/>
    </row>
    <row r="53" spans="1:16" s="39" customFormat="1" x14ac:dyDescent="0.25">
      <c r="A53" s="62"/>
      <c r="B53" s="289" t="str">
        <f>IF(Intro!$G$20="English",O53,P53)</f>
        <v>Si l'un ou l'autre des taux d'utilisation de la capacité, tel que calculé, est supérieur à 100 %, expliquez.</v>
      </c>
      <c r="C53" s="290"/>
      <c r="D53" s="290"/>
      <c r="E53" s="290"/>
      <c r="F53" s="290"/>
      <c r="G53" s="290"/>
      <c r="H53" s="290"/>
      <c r="I53" s="290"/>
      <c r="J53" s="290"/>
      <c r="K53" s="290"/>
      <c r="L53" s="291"/>
      <c r="O53" s="3" t="s">
        <v>110</v>
      </c>
      <c r="P53" s="3" t="s">
        <v>265</v>
      </c>
    </row>
    <row r="54" spans="1:16" s="39" customFormat="1" x14ac:dyDescent="0.25">
      <c r="A54" s="62"/>
      <c r="B54" s="72"/>
      <c r="C54" s="63"/>
      <c r="D54" s="63"/>
      <c r="E54" s="63"/>
      <c r="F54" s="63"/>
      <c r="G54" s="63"/>
      <c r="H54" s="63"/>
      <c r="I54" s="63"/>
      <c r="J54" s="63"/>
      <c r="K54" s="63"/>
      <c r="L54" s="64"/>
      <c r="O54" s="3"/>
      <c r="P54" s="3"/>
    </row>
    <row r="55" spans="1:16" s="22" customFormat="1" x14ac:dyDescent="0.25">
      <c r="A55" s="21"/>
      <c r="B55" s="379"/>
      <c r="C55" s="380"/>
      <c r="D55" s="380"/>
      <c r="E55" s="380"/>
      <c r="F55" s="380"/>
      <c r="G55" s="380"/>
      <c r="H55" s="380"/>
      <c r="I55" s="380"/>
      <c r="J55" s="380"/>
      <c r="K55" s="380"/>
      <c r="L55" s="381"/>
      <c r="M55" s="39"/>
    </row>
    <row r="56" spans="1:16" s="22" customFormat="1" x14ac:dyDescent="0.25">
      <c r="A56" s="21"/>
      <c r="B56" s="379"/>
      <c r="C56" s="380"/>
      <c r="D56" s="380"/>
      <c r="E56" s="380"/>
      <c r="F56" s="380"/>
      <c r="G56" s="380"/>
      <c r="H56" s="380"/>
      <c r="I56" s="380"/>
      <c r="J56" s="380"/>
      <c r="K56" s="380"/>
      <c r="L56" s="381"/>
      <c r="M56" s="39"/>
    </row>
    <row r="57" spans="1:16" s="22" customFormat="1" x14ac:dyDescent="0.25">
      <c r="A57" s="21"/>
      <c r="B57" s="379"/>
      <c r="C57" s="380"/>
      <c r="D57" s="380"/>
      <c r="E57" s="380"/>
      <c r="F57" s="380"/>
      <c r="G57" s="380"/>
      <c r="H57" s="380"/>
      <c r="I57" s="380"/>
      <c r="J57" s="380"/>
      <c r="K57" s="380"/>
      <c r="L57" s="381"/>
      <c r="M57" s="39"/>
    </row>
    <row r="58" spans="1:16" s="22" customFormat="1" x14ac:dyDescent="0.25">
      <c r="A58" s="21"/>
      <c r="B58" s="379"/>
      <c r="C58" s="380"/>
      <c r="D58" s="380"/>
      <c r="E58" s="380"/>
      <c r="F58" s="380"/>
      <c r="G58" s="380"/>
      <c r="H58" s="380"/>
      <c r="I58" s="380"/>
      <c r="J58" s="380"/>
      <c r="K58" s="380"/>
      <c r="L58" s="381"/>
      <c r="M58" s="39"/>
    </row>
    <row r="59" spans="1:16" s="22" customFormat="1" x14ac:dyDescent="0.25">
      <c r="A59" s="21"/>
      <c r="B59" s="379"/>
      <c r="C59" s="380"/>
      <c r="D59" s="380"/>
      <c r="E59" s="380"/>
      <c r="F59" s="380"/>
      <c r="G59" s="380"/>
      <c r="H59" s="380"/>
      <c r="I59" s="380"/>
      <c r="J59" s="380"/>
      <c r="K59" s="380"/>
      <c r="L59" s="381"/>
      <c r="M59" s="39"/>
    </row>
    <row r="60" spans="1:16" s="22" customFormat="1" x14ac:dyDescent="0.25">
      <c r="A60" s="21"/>
      <c r="B60" s="379"/>
      <c r="C60" s="380"/>
      <c r="D60" s="380"/>
      <c r="E60" s="380"/>
      <c r="F60" s="380"/>
      <c r="G60" s="380"/>
      <c r="H60" s="380"/>
      <c r="I60" s="380"/>
      <c r="J60" s="380"/>
      <c r="K60" s="380"/>
      <c r="L60" s="381"/>
      <c r="M60" s="39"/>
    </row>
    <row r="61" spans="1:16" s="22" customFormat="1" x14ac:dyDescent="0.25">
      <c r="A61" s="21"/>
      <c r="B61" s="379"/>
      <c r="C61" s="380"/>
      <c r="D61" s="380"/>
      <c r="E61" s="380"/>
      <c r="F61" s="380"/>
      <c r="G61" s="380"/>
      <c r="H61" s="380"/>
      <c r="I61" s="380"/>
      <c r="J61" s="380"/>
      <c r="K61" s="380"/>
      <c r="L61" s="381"/>
      <c r="M61" s="39"/>
    </row>
    <row r="62" spans="1:16" s="22" customFormat="1" x14ac:dyDescent="0.25">
      <c r="A62" s="21"/>
      <c r="B62" s="379"/>
      <c r="C62" s="380"/>
      <c r="D62" s="380"/>
      <c r="E62" s="380"/>
      <c r="F62" s="380"/>
      <c r="G62" s="380"/>
      <c r="H62" s="380"/>
      <c r="I62" s="380"/>
      <c r="J62" s="380"/>
      <c r="K62" s="380"/>
      <c r="L62" s="381"/>
      <c r="M62" s="39"/>
    </row>
    <row r="63" spans="1:16" s="39" customFormat="1" x14ac:dyDescent="0.25">
      <c r="A63" s="62"/>
      <c r="B63" s="73"/>
      <c r="C63" s="74"/>
      <c r="D63" s="74"/>
      <c r="E63" s="74"/>
      <c r="F63" s="74"/>
      <c r="G63" s="74"/>
      <c r="H63" s="74"/>
      <c r="I63" s="74"/>
      <c r="J63" s="74"/>
      <c r="K63" s="74"/>
      <c r="L63" s="75"/>
      <c r="O63" s="3"/>
      <c r="P63" s="3"/>
    </row>
    <row r="64" spans="1:16" s="22" customFormat="1" x14ac:dyDescent="0.25">
      <c r="A64" s="21"/>
      <c r="B64" s="373" t="s">
        <v>25</v>
      </c>
      <c r="C64" s="374"/>
      <c r="D64" s="374"/>
      <c r="E64" s="374"/>
      <c r="F64" s="374"/>
      <c r="G64" s="374"/>
      <c r="H64" s="374"/>
      <c r="I64" s="374"/>
      <c r="J64" s="374"/>
      <c r="K64" s="374"/>
      <c r="L64" s="375"/>
      <c r="M64" s="71"/>
    </row>
    <row r="65" spans="1:16" s="39" customFormat="1" x14ac:dyDescent="0.25">
      <c r="A65" s="62"/>
      <c r="B65" s="72"/>
      <c r="C65" s="63"/>
      <c r="D65" s="63"/>
      <c r="E65" s="63"/>
      <c r="F65" s="63"/>
      <c r="G65" s="63"/>
      <c r="H65" s="63"/>
      <c r="I65" s="63"/>
      <c r="J65" s="63"/>
      <c r="K65" s="63"/>
      <c r="L65" s="64"/>
      <c r="O65" s="3"/>
      <c r="P65" s="3"/>
    </row>
    <row r="66" spans="1:16" s="39" customFormat="1" x14ac:dyDescent="0.25">
      <c r="A66" s="62"/>
      <c r="B66" s="289" t="str">
        <f>IF(Intro!$G$20="English",O66,P66)</f>
        <v>Si la capacité pratique de l’usine a changé depuis le 1er janvier 2023, expliquez comment cela a été réalisé.</v>
      </c>
      <c r="C66" s="290"/>
      <c r="D66" s="290"/>
      <c r="E66" s="290"/>
      <c r="F66" s="290"/>
      <c r="G66" s="290"/>
      <c r="H66" s="290"/>
      <c r="I66" s="290"/>
      <c r="J66" s="290"/>
      <c r="K66" s="290"/>
      <c r="L66" s="291"/>
      <c r="O66" s="3" t="str">
        <f>"If practical plant capacity has changed since January 1, "&amp;Variables!$B$6&amp;", explain how this was achieved."</f>
        <v>If practical plant capacity has changed since January 1, 2023, explain how this was achieved.</v>
      </c>
      <c r="P66" s="3" t="str">
        <f>"Si la capacité pratique de l’usine a changé depuis le 1er janvier "&amp;Variables!B6&amp;", expliquez comment cela a été réalisé."</f>
        <v>Si la capacité pratique de l’usine a changé depuis le 1er janvier 2023, expliquez comment cela a été réalisé.</v>
      </c>
    </row>
    <row r="67" spans="1:16" s="39" customFormat="1" x14ac:dyDescent="0.25">
      <c r="A67" s="62"/>
      <c r="B67" s="72"/>
      <c r="C67" s="63"/>
      <c r="D67" s="63"/>
      <c r="E67" s="63"/>
      <c r="F67" s="63"/>
      <c r="G67" s="63"/>
      <c r="H67" s="63"/>
      <c r="I67" s="63"/>
      <c r="J67" s="63"/>
      <c r="K67" s="63"/>
      <c r="L67" s="64"/>
      <c r="O67" s="3"/>
      <c r="P67" s="3"/>
    </row>
    <row r="68" spans="1:16" s="22" customFormat="1" x14ac:dyDescent="0.25">
      <c r="A68" s="21"/>
      <c r="B68" s="379"/>
      <c r="C68" s="380"/>
      <c r="D68" s="380"/>
      <c r="E68" s="380"/>
      <c r="F68" s="380"/>
      <c r="G68" s="380"/>
      <c r="H68" s="380"/>
      <c r="I68" s="380"/>
      <c r="J68" s="380"/>
      <c r="K68" s="380"/>
      <c r="L68" s="381"/>
      <c r="M68" s="39"/>
    </row>
    <row r="69" spans="1:16" s="22" customFormat="1" x14ac:dyDescent="0.25">
      <c r="A69" s="21"/>
      <c r="B69" s="379"/>
      <c r="C69" s="380"/>
      <c r="D69" s="380"/>
      <c r="E69" s="380"/>
      <c r="F69" s="380"/>
      <c r="G69" s="380"/>
      <c r="H69" s="380"/>
      <c r="I69" s="380"/>
      <c r="J69" s="380"/>
      <c r="K69" s="380"/>
      <c r="L69" s="381"/>
      <c r="M69" s="39"/>
    </row>
    <row r="70" spans="1:16" s="22" customFormat="1" x14ac:dyDescent="0.25">
      <c r="A70" s="21"/>
      <c r="B70" s="379"/>
      <c r="C70" s="380"/>
      <c r="D70" s="380"/>
      <c r="E70" s="380"/>
      <c r="F70" s="380"/>
      <c r="G70" s="380"/>
      <c r="H70" s="380"/>
      <c r="I70" s="380"/>
      <c r="J70" s="380"/>
      <c r="K70" s="380"/>
      <c r="L70" s="381"/>
      <c r="M70" s="39"/>
    </row>
    <row r="71" spans="1:16" s="22" customFormat="1" x14ac:dyDescent="0.25">
      <c r="A71" s="21"/>
      <c r="B71" s="379"/>
      <c r="C71" s="380"/>
      <c r="D71" s="380"/>
      <c r="E71" s="380"/>
      <c r="F71" s="380"/>
      <c r="G71" s="380"/>
      <c r="H71" s="380"/>
      <c r="I71" s="380"/>
      <c r="J71" s="380"/>
      <c r="K71" s="380"/>
      <c r="L71" s="381"/>
      <c r="M71" s="39"/>
    </row>
    <row r="72" spans="1:16" s="22" customFormat="1" x14ac:dyDescent="0.25">
      <c r="A72" s="21"/>
      <c r="B72" s="379"/>
      <c r="C72" s="380"/>
      <c r="D72" s="380"/>
      <c r="E72" s="380"/>
      <c r="F72" s="380"/>
      <c r="G72" s="380"/>
      <c r="H72" s="380"/>
      <c r="I72" s="380"/>
      <c r="J72" s="380"/>
      <c r="K72" s="380"/>
      <c r="L72" s="381"/>
      <c r="M72" s="39"/>
    </row>
    <row r="73" spans="1:16" s="22" customFormat="1" x14ac:dyDescent="0.25">
      <c r="A73" s="21"/>
      <c r="B73" s="379"/>
      <c r="C73" s="380"/>
      <c r="D73" s="380"/>
      <c r="E73" s="380"/>
      <c r="F73" s="380"/>
      <c r="G73" s="380"/>
      <c r="H73" s="380"/>
      <c r="I73" s="380"/>
      <c r="J73" s="380"/>
      <c r="K73" s="380"/>
      <c r="L73" s="381"/>
      <c r="M73" s="39"/>
    </row>
    <row r="74" spans="1:16" s="22" customFormat="1" x14ac:dyDescent="0.25">
      <c r="A74" s="21"/>
      <c r="B74" s="379"/>
      <c r="C74" s="380"/>
      <c r="D74" s="380"/>
      <c r="E74" s="380"/>
      <c r="F74" s="380"/>
      <c r="G74" s="380"/>
      <c r="H74" s="380"/>
      <c r="I74" s="380"/>
      <c r="J74" s="380"/>
      <c r="K74" s="380"/>
      <c r="L74" s="381"/>
      <c r="M74" s="39"/>
    </row>
    <row r="75" spans="1:16" s="22" customFormat="1" x14ac:dyDescent="0.25">
      <c r="A75" s="21"/>
      <c r="B75" s="379"/>
      <c r="C75" s="380"/>
      <c r="D75" s="380"/>
      <c r="E75" s="380"/>
      <c r="F75" s="380"/>
      <c r="G75" s="380"/>
      <c r="H75" s="380"/>
      <c r="I75" s="380"/>
      <c r="J75" s="380"/>
      <c r="K75" s="380"/>
      <c r="L75" s="381"/>
      <c r="M75" s="39"/>
    </row>
    <row r="76" spans="1:16" s="39" customFormat="1" x14ac:dyDescent="0.25">
      <c r="A76" s="62"/>
      <c r="B76" s="73"/>
      <c r="C76" s="74"/>
      <c r="D76" s="74"/>
      <c r="E76" s="74"/>
      <c r="F76" s="74"/>
      <c r="G76" s="74"/>
      <c r="H76" s="74"/>
      <c r="I76" s="74"/>
      <c r="J76" s="74"/>
      <c r="K76" s="74"/>
      <c r="L76" s="75"/>
      <c r="O76" s="3"/>
      <c r="P76" s="3"/>
    </row>
    <row r="77" spans="1:16" s="22" customFormat="1" x14ac:dyDescent="0.25">
      <c r="A77" s="21"/>
      <c r="B77" s="373" t="s">
        <v>26</v>
      </c>
      <c r="C77" s="374"/>
      <c r="D77" s="374"/>
      <c r="E77" s="374"/>
      <c r="F77" s="374"/>
      <c r="G77" s="374"/>
      <c r="H77" s="374"/>
      <c r="I77" s="374"/>
      <c r="J77" s="374"/>
      <c r="K77" s="374"/>
      <c r="L77" s="375"/>
      <c r="M77" s="71"/>
      <c r="N77" s="140"/>
    </row>
    <row r="78" spans="1:16" s="39" customFormat="1" x14ac:dyDescent="0.25">
      <c r="A78" s="62"/>
      <c r="B78" s="72"/>
      <c r="C78" s="63"/>
      <c r="D78" s="63"/>
      <c r="E78" s="63"/>
      <c r="F78" s="63"/>
      <c r="G78" s="63"/>
      <c r="H78" s="63"/>
      <c r="I78" s="63"/>
      <c r="J78" s="63"/>
      <c r="K78" s="63"/>
      <c r="L78" s="64"/>
      <c r="O78" s="3"/>
      <c r="P78" s="3"/>
    </row>
    <row r="79" spans="1:16" s="39" customFormat="1" ht="14.25" customHeight="1" x14ac:dyDescent="0.25">
      <c r="A79" s="62"/>
      <c r="B79" s="321" t="str">
        <f>IF(Intro!$G$20="English",O79,P79)</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9" s="322"/>
      <c r="D79" s="322"/>
      <c r="E79" s="322"/>
      <c r="F79" s="322"/>
      <c r="G79" s="322"/>
      <c r="H79" s="322"/>
      <c r="I79" s="322"/>
      <c r="J79" s="322"/>
      <c r="K79" s="322"/>
      <c r="L79" s="323"/>
      <c r="O79" s="3" t="s">
        <v>157</v>
      </c>
      <c r="P79" s="3" t="s">
        <v>111</v>
      </c>
    </row>
    <row r="80" spans="1:16" s="39" customFormat="1" x14ac:dyDescent="0.25">
      <c r="A80" s="62"/>
      <c r="B80" s="321"/>
      <c r="C80" s="322"/>
      <c r="D80" s="322"/>
      <c r="E80" s="322"/>
      <c r="F80" s="322"/>
      <c r="G80" s="322"/>
      <c r="H80" s="322"/>
      <c r="I80" s="322"/>
      <c r="J80" s="322"/>
      <c r="K80" s="322"/>
      <c r="L80" s="323"/>
      <c r="O80" s="3"/>
      <c r="P80" s="3"/>
    </row>
    <row r="81" spans="1:16" s="39" customFormat="1" x14ac:dyDescent="0.25">
      <c r="A81" s="62"/>
      <c r="B81" s="72"/>
      <c r="C81" s="63"/>
      <c r="D81" s="63"/>
      <c r="E81" s="63"/>
      <c r="F81" s="63"/>
      <c r="G81" s="63"/>
      <c r="H81" s="63"/>
      <c r="I81" s="63"/>
      <c r="J81" s="63"/>
      <c r="K81" s="63"/>
      <c r="L81" s="64"/>
      <c r="O81" s="3"/>
      <c r="P81" s="3"/>
    </row>
    <row r="82" spans="1:16" s="22" customFormat="1" x14ac:dyDescent="0.25">
      <c r="A82" s="21"/>
      <c r="B82" s="379"/>
      <c r="C82" s="380"/>
      <c r="D82" s="380"/>
      <c r="E82" s="380"/>
      <c r="F82" s="380"/>
      <c r="G82" s="380"/>
      <c r="H82" s="380"/>
      <c r="I82" s="380"/>
      <c r="J82" s="380"/>
      <c r="K82" s="380"/>
      <c r="L82" s="381"/>
      <c r="M82" s="39"/>
    </row>
    <row r="83" spans="1:16" s="22" customFormat="1" x14ac:dyDescent="0.25">
      <c r="A83" s="21"/>
      <c r="B83" s="379"/>
      <c r="C83" s="380"/>
      <c r="D83" s="380"/>
      <c r="E83" s="380"/>
      <c r="F83" s="380"/>
      <c r="G83" s="380"/>
      <c r="H83" s="380"/>
      <c r="I83" s="380"/>
      <c r="J83" s="380"/>
      <c r="K83" s="380"/>
      <c r="L83" s="381"/>
      <c r="M83" s="39"/>
    </row>
    <row r="84" spans="1:16" s="22" customFormat="1" x14ac:dyDescent="0.25">
      <c r="A84" s="21"/>
      <c r="B84" s="379"/>
      <c r="C84" s="380"/>
      <c r="D84" s="380"/>
      <c r="E84" s="380"/>
      <c r="F84" s="380"/>
      <c r="G84" s="380"/>
      <c r="H84" s="380"/>
      <c r="I84" s="380"/>
      <c r="J84" s="380"/>
      <c r="K84" s="380"/>
      <c r="L84" s="381"/>
      <c r="M84" s="39"/>
    </row>
    <row r="85" spans="1:16" s="22" customFormat="1" x14ac:dyDescent="0.25">
      <c r="A85" s="21"/>
      <c r="B85" s="379"/>
      <c r="C85" s="380"/>
      <c r="D85" s="380"/>
      <c r="E85" s="380"/>
      <c r="F85" s="380"/>
      <c r="G85" s="380"/>
      <c r="H85" s="380"/>
      <c r="I85" s="380"/>
      <c r="J85" s="380"/>
      <c r="K85" s="380"/>
      <c r="L85" s="381"/>
      <c r="M85" s="39"/>
    </row>
    <row r="86" spans="1:16" s="22" customFormat="1" x14ac:dyDescent="0.25">
      <c r="A86" s="21"/>
      <c r="B86" s="379"/>
      <c r="C86" s="380"/>
      <c r="D86" s="380"/>
      <c r="E86" s="380"/>
      <c r="F86" s="380"/>
      <c r="G86" s="380"/>
      <c r="H86" s="380"/>
      <c r="I86" s="380"/>
      <c r="J86" s="380"/>
      <c r="K86" s="380"/>
      <c r="L86" s="381"/>
      <c r="M86" s="39"/>
    </row>
    <row r="87" spans="1:16" s="22" customFormat="1" x14ac:dyDescent="0.25">
      <c r="A87" s="21"/>
      <c r="B87" s="379"/>
      <c r="C87" s="380"/>
      <c r="D87" s="380"/>
      <c r="E87" s="380"/>
      <c r="F87" s="380"/>
      <c r="G87" s="380"/>
      <c r="H87" s="380"/>
      <c r="I87" s="380"/>
      <c r="J87" s="380"/>
      <c r="K87" s="380"/>
      <c r="L87" s="381"/>
      <c r="M87" s="39"/>
    </row>
    <row r="88" spans="1:16" s="22" customFormat="1" x14ac:dyDescent="0.25">
      <c r="A88" s="21"/>
      <c r="B88" s="379"/>
      <c r="C88" s="380"/>
      <c r="D88" s="380"/>
      <c r="E88" s="380"/>
      <c r="F88" s="380"/>
      <c r="G88" s="380"/>
      <c r="H88" s="380"/>
      <c r="I88" s="380"/>
      <c r="J88" s="380"/>
      <c r="K88" s="380"/>
      <c r="L88" s="381"/>
      <c r="M88" s="39"/>
    </row>
    <row r="89" spans="1:16" s="22" customFormat="1" x14ac:dyDescent="0.25">
      <c r="A89" s="21"/>
      <c r="B89" s="379"/>
      <c r="C89" s="380"/>
      <c r="D89" s="380"/>
      <c r="E89" s="380"/>
      <c r="F89" s="380"/>
      <c r="G89" s="380"/>
      <c r="H89" s="380"/>
      <c r="I89" s="380"/>
      <c r="J89" s="380"/>
      <c r="K89" s="380"/>
      <c r="L89" s="381"/>
      <c r="M89" s="39"/>
    </row>
    <row r="90" spans="1:16" s="39" customFormat="1" x14ac:dyDescent="0.25">
      <c r="A90" s="62"/>
      <c r="B90" s="73"/>
      <c r="C90" s="74"/>
      <c r="D90" s="74"/>
      <c r="E90" s="74"/>
      <c r="F90" s="74"/>
      <c r="G90" s="74"/>
      <c r="H90" s="74"/>
      <c r="I90" s="74"/>
      <c r="J90" s="74"/>
      <c r="K90" s="74"/>
      <c r="L90" s="75"/>
      <c r="O90" s="3"/>
      <c r="P90" s="3"/>
    </row>
    <row r="91" spans="1:16" s="22" customFormat="1" x14ac:dyDescent="0.25">
      <c r="A91" s="21"/>
      <c r="B91" s="373" t="s">
        <v>27</v>
      </c>
      <c r="C91" s="374"/>
      <c r="D91" s="374"/>
      <c r="E91" s="374"/>
      <c r="F91" s="374"/>
      <c r="G91" s="374"/>
      <c r="H91" s="374"/>
      <c r="I91" s="374"/>
      <c r="J91" s="374"/>
      <c r="K91" s="374"/>
      <c r="L91" s="375"/>
      <c r="M91" s="71"/>
    </row>
    <row r="92" spans="1:16" s="39" customFormat="1" x14ac:dyDescent="0.25">
      <c r="A92" s="62"/>
      <c r="B92" s="72"/>
      <c r="C92" s="63"/>
      <c r="D92" s="63"/>
      <c r="E92" s="63"/>
      <c r="F92" s="63"/>
      <c r="G92" s="63"/>
      <c r="H92" s="63"/>
      <c r="I92" s="63"/>
      <c r="J92" s="63"/>
      <c r="K92" s="63"/>
      <c r="L92" s="64"/>
      <c r="O92" s="3"/>
      <c r="P92" s="3"/>
    </row>
    <row r="93" spans="1:16" s="39" customFormat="1" ht="14.25" customHeight="1" x14ac:dyDescent="0.25">
      <c r="A93" s="62"/>
      <c r="B93" s="415" t="str">
        <f>IF(Intro!$G$20="English",O93,P93)</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93" s="416"/>
      <c r="D93" s="416"/>
      <c r="E93" s="416"/>
      <c r="F93" s="416"/>
      <c r="G93" s="416"/>
      <c r="H93" s="416"/>
      <c r="I93" s="416"/>
      <c r="J93" s="416"/>
      <c r="K93" s="416"/>
      <c r="L93" s="417"/>
      <c r="O93" s="3" t="s">
        <v>158</v>
      </c>
      <c r="P93" s="3" t="s">
        <v>112</v>
      </c>
    </row>
    <row r="94" spans="1:16" s="39" customFormat="1" x14ac:dyDescent="0.25">
      <c r="A94" s="62"/>
      <c r="B94" s="415"/>
      <c r="C94" s="416"/>
      <c r="D94" s="416"/>
      <c r="E94" s="416"/>
      <c r="F94" s="416"/>
      <c r="G94" s="416"/>
      <c r="H94" s="416"/>
      <c r="I94" s="416"/>
      <c r="J94" s="416"/>
      <c r="K94" s="416"/>
      <c r="L94" s="417"/>
      <c r="O94" s="3"/>
      <c r="P94" s="3"/>
    </row>
    <row r="95" spans="1:16" s="39" customFormat="1" x14ac:dyDescent="0.25">
      <c r="A95" s="62"/>
      <c r="B95" s="72"/>
      <c r="C95" s="63"/>
      <c r="D95" s="63"/>
      <c r="E95" s="63"/>
      <c r="F95" s="63"/>
      <c r="G95" s="63"/>
      <c r="H95" s="63"/>
      <c r="I95" s="63"/>
      <c r="J95" s="63"/>
      <c r="K95" s="63"/>
      <c r="L95" s="64"/>
      <c r="O95" s="3"/>
      <c r="P95" s="3"/>
    </row>
    <row r="96" spans="1:16" s="22" customFormat="1" x14ac:dyDescent="0.25">
      <c r="A96" s="21"/>
      <c r="B96" s="379"/>
      <c r="C96" s="380"/>
      <c r="D96" s="380"/>
      <c r="E96" s="380"/>
      <c r="F96" s="380"/>
      <c r="G96" s="380"/>
      <c r="H96" s="380"/>
      <c r="I96" s="380"/>
      <c r="J96" s="380"/>
      <c r="K96" s="380"/>
      <c r="L96" s="381"/>
      <c r="M96" s="39"/>
    </row>
    <row r="97" spans="1:16" s="22" customFormat="1" x14ac:dyDescent="0.25">
      <c r="A97" s="21"/>
      <c r="B97" s="379"/>
      <c r="C97" s="380"/>
      <c r="D97" s="380"/>
      <c r="E97" s="380"/>
      <c r="F97" s="380"/>
      <c r="G97" s="380"/>
      <c r="H97" s="380"/>
      <c r="I97" s="380"/>
      <c r="J97" s="380"/>
      <c r="K97" s="380"/>
      <c r="L97" s="381"/>
      <c r="M97" s="39"/>
    </row>
    <row r="98" spans="1:16" s="22" customFormat="1" x14ac:dyDescent="0.25">
      <c r="A98" s="21"/>
      <c r="B98" s="379"/>
      <c r="C98" s="380"/>
      <c r="D98" s="380"/>
      <c r="E98" s="380"/>
      <c r="F98" s="380"/>
      <c r="G98" s="380"/>
      <c r="H98" s="380"/>
      <c r="I98" s="380"/>
      <c r="J98" s="380"/>
      <c r="K98" s="380"/>
      <c r="L98" s="381"/>
      <c r="M98" s="39"/>
    </row>
    <row r="99" spans="1:16" s="22" customFormat="1" x14ac:dyDescent="0.25">
      <c r="A99" s="21"/>
      <c r="B99" s="379"/>
      <c r="C99" s="380"/>
      <c r="D99" s="380"/>
      <c r="E99" s="380"/>
      <c r="F99" s="380"/>
      <c r="G99" s="380"/>
      <c r="H99" s="380"/>
      <c r="I99" s="380"/>
      <c r="J99" s="380"/>
      <c r="K99" s="380"/>
      <c r="L99" s="381"/>
      <c r="M99" s="39"/>
    </row>
    <row r="100" spans="1:16" s="22" customFormat="1" x14ac:dyDescent="0.25">
      <c r="A100" s="21"/>
      <c r="B100" s="379"/>
      <c r="C100" s="380"/>
      <c r="D100" s="380"/>
      <c r="E100" s="380"/>
      <c r="F100" s="380"/>
      <c r="G100" s="380"/>
      <c r="H100" s="380"/>
      <c r="I100" s="380"/>
      <c r="J100" s="380"/>
      <c r="K100" s="380"/>
      <c r="L100" s="381"/>
      <c r="M100" s="39"/>
    </row>
    <row r="101" spans="1:16" s="22" customFormat="1" x14ac:dyDescent="0.25">
      <c r="A101" s="21"/>
      <c r="B101" s="379"/>
      <c r="C101" s="380"/>
      <c r="D101" s="380"/>
      <c r="E101" s="380"/>
      <c r="F101" s="380"/>
      <c r="G101" s="380"/>
      <c r="H101" s="380"/>
      <c r="I101" s="380"/>
      <c r="J101" s="380"/>
      <c r="K101" s="380"/>
      <c r="L101" s="381"/>
      <c r="M101" s="39"/>
    </row>
    <row r="102" spans="1:16" s="22" customFormat="1" x14ac:dyDescent="0.25">
      <c r="A102" s="21"/>
      <c r="B102" s="379"/>
      <c r="C102" s="380"/>
      <c r="D102" s="380"/>
      <c r="E102" s="380"/>
      <c r="F102" s="380"/>
      <c r="G102" s="380"/>
      <c r="H102" s="380"/>
      <c r="I102" s="380"/>
      <c r="J102" s="380"/>
      <c r="K102" s="380"/>
      <c r="L102" s="381"/>
      <c r="M102" s="39"/>
    </row>
    <row r="103" spans="1:16" s="22" customFormat="1" x14ac:dyDescent="0.25">
      <c r="A103" s="21"/>
      <c r="B103" s="379"/>
      <c r="C103" s="380"/>
      <c r="D103" s="380"/>
      <c r="E103" s="380"/>
      <c r="F103" s="380"/>
      <c r="G103" s="380"/>
      <c r="H103" s="380"/>
      <c r="I103" s="380"/>
      <c r="J103" s="380"/>
      <c r="K103" s="380"/>
      <c r="L103" s="381"/>
      <c r="M103" s="39"/>
    </row>
    <row r="104" spans="1:16" s="39" customFormat="1" x14ac:dyDescent="0.25">
      <c r="A104" s="62"/>
      <c r="B104" s="73"/>
      <c r="C104" s="74"/>
      <c r="D104" s="74"/>
      <c r="E104" s="74"/>
      <c r="F104" s="74"/>
      <c r="G104" s="74"/>
      <c r="H104" s="74"/>
      <c r="I104" s="74"/>
      <c r="J104" s="74"/>
      <c r="K104" s="74"/>
      <c r="L104" s="75"/>
      <c r="O104" s="3"/>
      <c r="P104" s="3"/>
    </row>
    <row r="105" spans="1:16" s="22" customFormat="1" x14ac:dyDescent="0.25">
      <c r="A105" s="21"/>
      <c r="B105" s="373" t="s">
        <v>30</v>
      </c>
      <c r="C105" s="374"/>
      <c r="D105" s="374"/>
      <c r="E105" s="374"/>
      <c r="F105" s="374"/>
      <c r="G105" s="374"/>
      <c r="H105" s="374"/>
      <c r="I105" s="374"/>
      <c r="J105" s="374"/>
      <c r="K105" s="374"/>
      <c r="L105" s="375"/>
      <c r="M105" s="71"/>
    </row>
    <row r="106" spans="1:16" s="39" customFormat="1" x14ac:dyDescent="0.25">
      <c r="A106" s="62"/>
      <c r="B106" s="72"/>
      <c r="C106" s="63"/>
      <c r="D106" s="63"/>
      <c r="E106" s="63"/>
      <c r="F106" s="63"/>
      <c r="G106" s="63"/>
      <c r="H106" s="63"/>
      <c r="I106" s="63"/>
      <c r="J106" s="63"/>
      <c r="K106" s="63"/>
      <c r="L106" s="64"/>
      <c r="O106" s="3"/>
      <c r="P106" s="3"/>
    </row>
    <row r="107" spans="1:16" s="39" customFormat="1" ht="14.25" customHeight="1" x14ac:dyDescent="0.25">
      <c r="A107" s="62"/>
      <c r="B107" s="321" t="str">
        <f>IF(Intro!$G$20="English",O107,P107)</f>
        <v>Décrivez les plans de votre entreprise visant à modifier la gamme de produits fabriqués sur le même équipement au cours des deux prochaines années. Fournissez les motifs et les hypothèses sous-tendant ces objectifs et ces stratégies.</v>
      </c>
      <c r="C107" s="322"/>
      <c r="D107" s="322"/>
      <c r="E107" s="322"/>
      <c r="F107" s="322"/>
      <c r="G107" s="322"/>
      <c r="H107" s="322"/>
      <c r="I107" s="322"/>
      <c r="J107" s="322"/>
      <c r="K107" s="322"/>
      <c r="L107" s="323"/>
      <c r="O107" s="3" t="s">
        <v>159</v>
      </c>
      <c r="P107" s="3" t="s">
        <v>113</v>
      </c>
    </row>
    <row r="108" spans="1:16" s="39" customFormat="1" x14ac:dyDescent="0.25">
      <c r="A108" s="62"/>
      <c r="B108" s="321"/>
      <c r="C108" s="322"/>
      <c r="D108" s="322"/>
      <c r="E108" s="322"/>
      <c r="F108" s="322"/>
      <c r="G108" s="322"/>
      <c r="H108" s="322"/>
      <c r="I108" s="322"/>
      <c r="J108" s="322"/>
      <c r="K108" s="322"/>
      <c r="L108" s="323"/>
      <c r="O108" s="3"/>
      <c r="P108" s="3"/>
    </row>
    <row r="109" spans="1:16" s="39" customFormat="1" x14ac:dyDescent="0.25">
      <c r="A109" s="62"/>
      <c r="B109" s="72"/>
      <c r="C109" s="63"/>
      <c r="D109" s="63"/>
      <c r="E109" s="63"/>
      <c r="F109" s="63"/>
      <c r="G109" s="63"/>
      <c r="H109" s="63"/>
      <c r="I109" s="63"/>
      <c r="J109" s="63"/>
      <c r="K109" s="63"/>
      <c r="L109" s="64"/>
      <c r="O109" s="3"/>
      <c r="P109" s="3"/>
    </row>
    <row r="110" spans="1:16" s="22" customFormat="1" x14ac:dyDescent="0.25">
      <c r="A110" s="21"/>
      <c r="B110" s="379"/>
      <c r="C110" s="380"/>
      <c r="D110" s="380"/>
      <c r="E110" s="380"/>
      <c r="F110" s="380"/>
      <c r="G110" s="380"/>
      <c r="H110" s="380"/>
      <c r="I110" s="380"/>
      <c r="J110" s="380"/>
      <c r="K110" s="380"/>
      <c r="L110" s="381"/>
      <c r="M110" s="39"/>
    </row>
    <row r="111" spans="1:16" s="22" customFormat="1" x14ac:dyDescent="0.25">
      <c r="A111" s="21"/>
      <c r="B111" s="379"/>
      <c r="C111" s="380"/>
      <c r="D111" s="380"/>
      <c r="E111" s="380"/>
      <c r="F111" s="380"/>
      <c r="G111" s="380"/>
      <c r="H111" s="380"/>
      <c r="I111" s="380"/>
      <c r="J111" s="380"/>
      <c r="K111" s="380"/>
      <c r="L111" s="381"/>
      <c r="M111" s="39"/>
    </row>
    <row r="112" spans="1:16" s="22" customFormat="1" x14ac:dyDescent="0.25">
      <c r="A112" s="21"/>
      <c r="B112" s="379"/>
      <c r="C112" s="380"/>
      <c r="D112" s="380"/>
      <c r="E112" s="380"/>
      <c r="F112" s="380"/>
      <c r="G112" s="380"/>
      <c r="H112" s="380"/>
      <c r="I112" s="380"/>
      <c r="J112" s="380"/>
      <c r="K112" s="380"/>
      <c r="L112" s="381"/>
      <c r="M112" s="39"/>
    </row>
    <row r="113" spans="1:16" s="22" customFormat="1" x14ac:dyDescent="0.25">
      <c r="A113" s="21"/>
      <c r="B113" s="379"/>
      <c r="C113" s="380"/>
      <c r="D113" s="380"/>
      <c r="E113" s="380"/>
      <c r="F113" s="380"/>
      <c r="G113" s="380"/>
      <c r="H113" s="380"/>
      <c r="I113" s="380"/>
      <c r="J113" s="380"/>
      <c r="K113" s="380"/>
      <c r="L113" s="381"/>
      <c r="M113" s="39"/>
    </row>
    <row r="114" spans="1:16" s="22" customFormat="1" x14ac:dyDescent="0.25">
      <c r="A114" s="21"/>
      <c r="B114" s="379"/>
      <c r="C114" s="380"/>
      <c r="D114" s="380"/>
      <c r="E114" s="380"/>
      <c r="F114" s="380"/>
      <c r="G114" s="380"/>
      <c r="H114" s="380"/>
      <c r="I114" s="380"/>
      <c r="J114" s="380"/>
      <c r="K114" s="380"/>
      <c r="L114" s="381"/>
      <c r="M114" s="39"/>
    </row>
    <row r="115" spans="1:16" s="22" customFormat="1" x14ac:dyDescent="0.25">
      <c r="A115" s="21"/>
      <c r="B115" s="379"/>
      <c r="C115" s="380"/>
      <c r="D115" s="380"/>
      <c r="E115" s="380"/>
      <c r="F115" s="380"/>
      <c r="G115" s="380"/>
      <c r="H115" s="380"/>
      <c r="I115" s="380"/>
      <c r="J115" s="380"/>
      <c r="K115" s="380"/>
      <c r="L115" s="381"/>
      <c r="M115" s="39"/>
    </row>
    <row r="116" spans="1:16" s="22" customFormat="1" x14ac:dyDescent="0.25">
      <c r="A116" s="21"/>
      <c r="B116" s="379"/>
      <c r="C116" s="380"/>
      <c r="D116" s="380"/>
      <c r="E116" s="380"/>
      <c r="F116" s="380"/>
      <c r="G116" s="380"/>
      <c r="H116" s="380"/>
      <c r="I116" s="380"/>
      <c r="J116" s="380"/>
      <c r="K116" s="380"/>
      <c r="L116" s="381"/>
      <c r="M116" s="39"/>
    </row>
    <row r="117" spans="1:16" s="22" customFormat="1" x14ac:dyDescent="0.25">
      <c r="A117" s="21"/>
      <c r="B117" s="379"/>
      <c r="C117" s="380"/>
      <c r="D117" s="380"/>
      <c r="E117" s="380"/>
      <c r="F117" s="380"/>
      <c r="G117" s="380"/>
      <c r="H117" s="380"/>
      <c r="I117" s="380"/>
      <c r="J117" s="380"/>
      <c r="K117" s="380"/>
      <c r="L117" s="381"/>
      <c r="M117" s="39"/>
    </row>
    <row r="118" spans="1:16" s="39" customFormat="1" x14ac:dyDescent="0.25">
      <c r="A118" s="62"/>
      <c r="B118" s="73"/>
      <c r="C118" s="74"/>
      <c r="D118" s="74"/>
      <c r="E118" s="74"/>
      <c r="F118" s="74"/>
      <c r="G118" s="74"/>
      <c r="H118" s="74"/>
      <c r="I118" s="74"/>
      <c r="J118" s="74"/>
      <c r="K118" s="74"/>
      <c r="L118" s="75"/>
      <c r="O118" s="3"/>
      <c r="P118" s="3"/>
    </row>
  </sheetData>
  <sheetProtection algorithmName="SHA-512" hashValue="bjsh6ii5iNfsoloONWAvfafpJdBstFJAgg41/7losE0bsZlc7kdJAbXpUa1mE/qcMzCIiDKt78Cosb2F1oH6kw==" saltValue="IqZbDGmP/j/27NHf1w00eA==" spinCount="100000" sheet="1" objects="1" scenarios="1" selectLockedCells="1"/>
  <mergeCells count="49">
    <mergeCell ref="B11:L11"/>
    <mergeCell ref="B20:C20"/>
    <mergeCell ref="B36:E36"/>
    <mergeCell ref="B31:E31"/>
    <mergeCell ref="B32:E32"/>
    <mergeCell ref="B33:E33"/>
    <mergeCell ref="B34:E34"/>
    <mergeCell ref="B35:E35"/>
    <mergeCell ref="B13:L13"/>
    <mergeCell ref="B14:L14"/>
    <mergeCell ref="B16:L18"/>
    <mergeCell ref="G20:G21"/>
    <mergeCell ref="H20:H21"/>
    <mergeCell ref="I20:I21"/>
    <mergeCell ref="J20:J21"/>
    <mergeCell ref="K20:K21"/>
    <mergeCell ref="B110:L117"/>
    <mergeCell ref="B64:L64"/>
    <mergeCell ref="B66:L66"/>
    <mergeCell ref="B68:L75"/>
    <mergeCell ref="B77:L77"/>
    <mergeCell ref="B79:L80"/>
    <mergeCell ref="B82:L89"/>
    <mergeCell ref="B91:L91"/>
    <mergeCell ref="B93:L94"/>
    <mergeCell ref="B96:L103"/>
    <mergeCell ref="B105:L105"/>
    <mergeCell ref="B107:L108"/>
    <mergeCell ref="B55:L62"/>
    <mergeCell ref="B22:E22"/>
    <mergeCell ref="B23:E23"/>
    <mergeCell ref="B24:E24"/>
    <mergeCell ref="B25:E25"/>
    <mergeCell ref="B26:E26"/>
    <mergeCell ref="B27:E27"/>
    <mergeCell ref="B38:L38"/>
    <mergeCell ref="B40:L40"/>
    <mergeCell ref="B42:L49"/>
    <mergeCell ref="B51:L51"/>
    <mergeCell ref="B53:L53"/>
    <mergeCell ref="G29:G30"/>
    <mergeCell ref="H29:H30"/>
    <mergeCell ref="I29:I30"/>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K25 G34:I34 G22:K23 G31:I32"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2 B55 B68 B82 B96 B110"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4:K24 G26:I28 G35:I36 G33:I33 J26:K36"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4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3" t="s">
        <v>284</v>
      </c>
      <c r="P1" s="3" t="s">
        <v>284</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94" t="str">
        <f>Info!B4</f>
        <v>QUESTIONNAIRE À L'INTENTION DES PRODUCTEURS ÉTRANGERS</v>
      </c>
      <c r="C4" s="295"/>
      <c r="D4" s="295"/>
      <c r="E4" s="295"/>
      <c r="F4" s="295"/>
      <c r="G4" s="295"/>
      <c r="H4" s="295"/>
      <c r="I4" s="295"/>
      <c r="J4" s="295"/>
      <c r="K4" s="295"/>
      <c r="L4" s="296"/>
      <c r="M4" s="10"/>
      <c r="N4" s="10"/>
      <c r="O4" s="9"/>
      <c r="P4" s="9"/>
    </row>
    <row r="5" spans="1:16" s="8" customFormat="1" x14ac:dyDescent="0.25">
      <c r="A5" s="24"/>
      <c r="B5" s="297" t="str">
        <f>Info!B5</f>
        <v>GC-2026-001</v>
      </c>
      <c r="C5" s="298"/>
      <c r="D5" s="298"/>
      <c r="E5" s="298"/>
      <c r="F5" s="298"/>
      <c r="G5" s="298"/>
      <c r="H5" s="298"/>
      <c r="I5" s="298"/>
      <c r="J5" s="298"/>
      <c r="K5" s="298"/>
      <c r="L5" s="299"/>
      <c r="M5" s="10"/>
      <c r="N5" s="10"/>
      <c r="O5" s="9"/>
      <c r="P5" s="9"/>
    </row>
    <row r="6" spans="1:16" s="9" customFormat="1" x14ac:dyDescent="0.25">
      <c r="A6" s="24"/>
      <c r="B6" s="297" t="str">
        <f>Info!B6</f>
        <v>PRODUITS DU BOIS - MEUBLES DE RANGEMENT EN BOIS D’INGÉNIERIE</v>
      </c>
      <c r="C6" s="298"/>
      <c r="D6" s="298"/>
      <c r="E6" s="298"/>
      <c r="F6" s="298"/>
      <c r="G6" s="298"/>
      <c r="H6" s="298"/>
      <c r="I6" s="298"/>
      <c r="J6" s="298"/>
      <c r="K6" s="298"/>
      <c r="L6" s="299"/>
      <c r="O6" s="25"/>
      <c r="P6" s="25"/>
    </row>
    <row r="7" spans="1:16" s="9" customFormat="1" x14ac:dyDescent="0.25">
      <c r="A7" s="24"/>
      <c r="B7" s="114"/>
      <c r="C7" s="115"/>
      <c r="D7" s="115"/>
      <c r="E7" s="115"/>
      <c r="F7" s="115"/>
      <c r="G7" s="115"/>
      <c r="H7" s="115"/>
      <c r="I7" s="115"/>
      <c r="J7" s="115"/>
      <c r="K7" s="115"/>
      <c r="L7" s="116"/>
      <c r="O7" s="37"/>
    </row>
    <row r="8" spans="1:16" s="9" customFormat="1" x14ac:dyDescent="0.25">
      <c r="A8" s="24"/>
      <c r="B8" s="364" t="str">
        <f>Public!B8</f>
        <v>Les questions suivantes font référence aux marchandises comme définies dans la description du produit de l'onglet Intro.</v>
      </c>
      <c r="C8" s="365"/>
      <c r="D8" s="365"/>
      <c r="E8" s="365"/>
      <c r="F8" s="365"/>
      <c r="G8" s="365"/>
      <c r="H8" s="365"/>
      <c r="I8" s="365"/>
      <c r="J8" s="365"/>
      <c r="K8" s="365"/>
      <c r="L8" s="366"/>
      <c r="O8" s="25"/>
      <c r="P8" s="25"/>
    </row>
    <row r="9" spans="1:16" s="9" customFormat="1" x14ac:dyDescent="0.25">
      <c r="A9" s="24"/>
      <c r="B9" s="364" t="str">
        <f>Public!B9</f>
        <v>Des informations sur le produit et un glossaire de termes sont disponibles dans l'onglet Info.</v>
      </c>
      <c r="C9" s="365"/>
      <c r="D9" s="365"/>
      <c r="E9" s="365"/>
      <c r="F9" s="365"/>
      <c r="G9" s="365"/>
      <c r="H9" s="365"/>
      <c r="I9" s="365"/>
      <c r="J9" s="365"/>
      <c r="K9" s="365"/>
      <c r="L9" s="366"/>
      <c r="O9" s="25"/>
    </row>
    <row r="10" spans="1:16" s="9" customFormat="1" x14ac:dyDescent="0.25">
      <c r="A10" s="24"/>
      <c r="B10" s="364" t="str">
        <f>'Pro 1'!B10</f>
        <v xml:space="preserve">Utilisez l'onglet AddPro si vous avez besoin de plus d'espace.
</v>
      </c>
      <c r="C10" s="365"/>
      <c r="D10" s="365"/>
      <c r="E10" s="365"/>
      <c r="F10" s="365"/>
      <c r="G10" s="365"/>
      <c r="H10" s="365"/>
      <c r="I10" s="365"/>
      <c r="J10" s="365"/>
      <c r="K10" s="365"/>
      <c r="L10" s="366"/>
      <c r="O10" s="25"/>
      <c r="P10" s="25"/>
    </row>
    <row r="11" spans="1:16" s="9" customFormat="1" x14ac:dyDescent="0.25">
      <c r="A11" s="24"/>
      <c r="B11" s="137"/>
      <c r="C11" s="138"/>
      <c r="D11" s="138"/>
      <c r="E11" s="115"/>
      <c r="F11" s="115"/>
      <c r="G11" s="115"/>
      <c r="H11" s="115"/>
      <c r="I11" s="115"/>
      <c r="J11" s="115"/>
      <c r="K11" s="115"/>
      <c r="L11" s="116"/>
      <c r="O11" s="25"/>
      <c r="P11" s="25"/>
    </row>
    <row r="12" spans="1:16" s="9" customFormat="1" x14ac:dyDescent="0.25">
      <c r="A12" s="24"/>
      <c r="B12" s="364" t="str">
        <f>IF(Intro!$G$20="English",O12,P12)</f>
        <v>Pour les questions de cet onglet, notez ce qui suit :</v>
      </c>
      <c r="C12" s="365"/>
      <c r="D12" s="365"/>
      <c r="E12" s="365"/>
      <c r="F12" s="365"/>
      <c r="G12" s="365"/>
      <c r="H12" s="365"/>
      <c r="I12" s="365"/>
      <c r="J12" s="365"/>
      <c r="K12" s="365"/>
      <c r="L12" s="366"/>
      <c r="O12" s="25" t="s">
        <v>114</v>
      </c>
      <c r="P12" s="25" t="s">
        <v>115</v>
      </c>
    </row>
    <row r="13" spans="1:16" s="9" customFormat="1" x14ac:dyDescent="0.25">
      <c r="A13" s="24"/>
      <c r="B13" s="364" t="str">
        <f>IF(Intro!$G$20="English",O13,P13)</f>
        <v>• Indiquez seulement les ventes effectuées à partir de la production de votre entreprise.</v>
      </c>
      <c r="C13" s="365"/>
      <c r="D13" s="365"/>
      <c r="E13" s="365"/>
      <c r="F13" s="365"/>
      <c r="G13" s="365"/>
      <c r="H13" s="365"/>
      <c r="I13" s="365"/>
      <c r="J13" s="365"/>
      <c r="K13" s="365"/>
      <c r="L13" s="366"/>
      <c r="O13" s="25" t="s">
        <v>188</v>
      </c>
      <c r="P13" s="25" t="s">
        <v>192</v>
      </c>
    </row>
    <row r="14" spans="1:16" s="9" customFormat="1" x14ac:dyDescent="0.25">
      <c r="A14" s="24"/>
      <c r="B14" s="364" t="str">
        <f>IF(Intro!$G$20="English",O14,P14)</f>
        <v>• Déclarez toutes les ventes aux entreprises associées canadiennes et étrangères.</v>
      </c>
      <c r="C14" s="365"/>
      <c r="D14" s="365"/>
      <c r="E14" s="365"/>
      <c r="F14" s="365"/>
      <c r="G14" s="365"/>
      <c r="H14" s="365"/>
      <c r="I14" s="365"/>
      <c r="J14" s="365"/>
      <c r="K14" s="365"/>
      <c r="L14" s="366"/>
      <c r="O14" s="25" t="s">
        <v>189</v>
      </c>
      <c r="P14" s="25" t="s">
        <v>193</v>
      </c>
    </row>
    <row r="15" spans="1:16" s="9" customFormat="1" x14ac:dyDescent="0.25">
      <c r="A15" s="24"/>
      <c r="B15" s="364" t="str">
        <f>IF(Intro!$G$20="English",O15,P15)</f>
        <v>• Déclarez toutes les ventes à compter de la date de l’expédition au client ou à son entrepôt.</v>
      </c>
      <c r="C15" s="365"/>
      <c r="D15" s="365"/>
      <c r="E15" s="365"/>
      <c r="F15" s="365"/>
      <c r="G15" s="365"/>
      <c r="H15" s="365"/>
      <c r="I15" s="365"/>
      <c r="J15" s="365"/>
      <c r="K15" s="365"/>
      <c r="L15" s="366"/>
      <c r="O15" s="25" t="s">
        <v>190</v>
      </c>
      <c r="P15" s="25" t="s">
        <v>194</v>
      </c>
    </row>
    <row r="16" spans="1:16" s="9" customFormat="1" x14ac:dyDescent="0.25">
      <c r="A16" s="24"/>
      <c r="B16" s="364" t="str">
        <f>IF(Intro!$G$20="English",O16,P16)</f>
        <v>• Déclarez toutes les valeurs en dollars canadiens.</v>
      </c>
      <c r="C16" s="365"/>
      <c r="D16" s="365"/>
      <c r="E16" s="365"/>
      <c r="F16" s="365"/>
      <c r="G16" s="365"/>
      <c r="H16" s="365"/>
      <c r="I16" s="365"/>
      <c r="J16" s="365"/>
      <c r="K16" s="365"/>
      <c r="L16" s="366"/>
      <c r="O16" s="25" t="s">
        <v>191</v>
      </c>
      <c r="P16" s="25" t="s">
        <v>195</v>
      </c>
    </row>
    <row r="17" spans="1:16" s="9" customFormat="1" x14ac:dyDescent="0.25">
      <c r="A17" s="24"/>
      <c r="B17" s="367" t="str">
        <f>IF(Intro!$G$20="English",O17,P17)</f>
        <v>• Déclarez la valeur des ventes comme la valeur de vente nette rendue (voir définition dans le Glossaire).</v>
      </c>
      <c r="C17" s="368"/>
      <c r="D17" s="368"/>
      <c r="E17" s="368"/>
      <c r="F17" s="368"/>
      <c r="G17" s="368"/>
      <c r="H17" s="368"/>
      <c r="I17" s="368"/>
      <c r="J17" s="368"/>
      <c r="K17" s="368"/>
      <c r="L17" s="369"/>
      <c r="O17" s="25" t="s">
        <v>240</v>
      </c>
      <c r="P17" s="25" t="s">
        <v>266</v>
      </c>
    </row>
    <row r="18" spans="1:16" s="9" customFormat="1" x14ac:dyDescent="0.25">
      <c r="A18" s="24"/>
      <c r="B18" s="407" t="str">
        <f>IF(Intro!$G$20="English",O18,P18)</f>
        <v>• Certaines informations doivent être déclarées séparément pour les unités complètes et les sous-ensembles.</v>
      </c>
      <c r="C18" s="407"/>
      <c r="D18" s="407"/>
      <c r="E18" s="407"/>
      <c r="F18" s="407"/>
      <c r="G18" s="407"/>
      <c r="H18" s="407"/>
      <c r="I18" s="407"/>
      <c r="J18" s="407"/>
      <c r="K18" s="407"/>
      <c r="L18" s="407"/>
      <c r="O18" s="285" t="s">
        <v>391</v>
      </c>
      <c r="P18" s="285" t="s">
        <v>392</v>
      </c>
    </row>
    <row r="19" spans="1:16" s="9" customFormat="1" x14ac:dyDescent="0.25">
      <c r="A19" s="24"/>
      <c r="B19" s="26"/>
      <c r="C19" s="26"/>
      <c r="D19" s="26"/>
      <c r="E19" s="27"/>
      <c r="F19" s="27"/>
      <c r="G19" s="27"/>
      <c r="H19" s="27"/>
      <c r="I19" s="27"/>
      <c r="J19" s="27"/>
      <c r="K19" s="27"/>
      <c r="L19" s="27"/>
      <c r="O19" s="25"/>
      <c r="P19" s="25"/>
    </row>
    <row r="20" spans="1:16" x14ac:dyDescent="0.25">
      <c r="B20" s="399" t="str">
        <f>UPPER(IF(Intro!$G$20="English",O20,P20))</f>
        <v>VENTES ET STOCKS</v>
      </c>
      <c r="C20" s="400"/>
      <c r="D20" s="400"/>
      <c r="E20" s="400"/>
      <c r="F20" s="400"/>
      <c r="G20" s="400"/>
      <c r="H20" s="400"/>
      <c r="I20" s="400"/>
      <c r="J20" s="400"/>
      <c r="K20" s="400"/>
      <c r="L20" s="401"/>
      <c r="O20" s="96" t="s">
        <v>241</v>
      </c>
      <c r="P20" s="96" t="s">
        <v>242</v>
      </c>
    </row>
    <row r="21" spans="1:16" x14ac:dyDescent="0.25">
      <c r="B21" s="376" t="s">
        <v>22</v>
      </c>
      <c r="C21" s="377"/>
      <c r="D21" s="377"/>
      <c r="E21" s="377"/>
      <c r="F21" s="377"/>
      <c r="G21" s="377"/>
      <c r="H21" s="377"/>
      <c r="I21" s="377"/>
      <c r="J21" s="377"/>
      <c r="K21" s="377"/>
      <c r="L21" s="378"/>
    </row>
    <row r="22" spans="1:16" x14ac:dyDescent="0.25">
      <c r="B22" s="28"/>
      <c r="C22" s="29"/>
      <c r="D22" s="29"/>
      <c r="E22" s="30"/>
      <c r="F22" s="30"/>
      <c r="G22" s="30"/>
      <c r="H22" s="30"/>
      <c r="I22" s="30"/>
      <c r="J22" s="30"/>
      <c r="K22" s="30"/>
      <c r="L22" s="31"/>
      <c r="N22" s="113"/>
    </row>
    <row r="23" spans="1:16" x14ac:dyDescent="0.25">
      <c r="B23" s="289" t="str">
        <f>IF(Intro!$G$20="English",O23,P23)</f>
        <v>Fournissez les estimations suivantes en pourcentage:</v>
      </c>
      <c r="C23" s="290"/>
      <c r="D23" s="290"/>
      <c r="E23" s="290"/>
      <c r="F23" s="290"/>
      <c r="G23" s="290"/>
      <c r="H23" s="290"/>
      <c r="I23" s="290"/>
      <c r="J23" s="290"/>
      <c r="K23" s="290"/>
      <c r="L23" s="291"/>
      <c r="O23" s="32" t="s">
        <v>55</v>
      </c>
      <c r="P23" s="113" t="s">
        <v>56</v>
      </c>
    </row>
    <row r="24" spans="1:16" x14ac:dyDescent="0.25">
      <c r="B24" s="133"/>
      <c r="C24" s="134"/>
      <c r="D24" s="45"/>
      <c r="E24" s="45"/>
      <c r="F24" s="45"/>
      <c r="G24" s="29"/>
      <c r="H24" s="112">
        <f>Variables!$B$6+2</f>
        <v>2025</v>
      </c>
      <c r="I24" s="65"/>
      <c r="J24" s="65"/>
      <c r="K24" s="65"/>
      <c r="L24" s="66"/>
      <c r="O24" s="32"/>
      <c r="P24" s="113"/>
    </row>
    <row r="25" spans="1:16" x14ac:dyDescent="0.25">
      <c r="B25" s="309" t="str">
        <f>IF(Intro!$G$20="English",O25,P25)</f>
        <v>Le volume des ventes des marchandises de votre entreprise divisé par le volume des ventes totales de votre entreprise</v>
      </c>
      <c r="C25" s="310"/>
      <c r="D25" s="310"/>
      <c r="E25" s="310"/>
      <c r="F25" s="310"/>
      <c r="G25" s="422" t="s">
        <v>90</v>
      </c>
      <c r="H25" s="423"/>
      <c r="I25" s="65"/>
      <c r="J25" s="65"/>
      <c r="K25" s="65"/>
      <c r="L25" s="66"/>
      <c r="O25" s="3" t="s">
        <v>287</v>
      </c>
      <c r="P25" s="113" t="s">
        <v>294</v>
      </c>
    </row>
    <row r="26" spans="1:16" x14ac:dyDescent="0.25">
      <c r="B26" s="309"/>
      <c r="C26" s="310"/>
      <c r="D26" s="310"/>
      <c r="E26" s="310"/>
      <c r="F26" s="310"/>
      <c r="G26" s="431"/>
      <c r="H26" s="423"/>
      <c r="I26" s="65"/>
      <c r="J26" s="65"/>
      <c r="K26" s="65"/>
      <c r="L26" s="66"/>
      <c r="P26" s="113"/>
    </row>
    <row r="27" spans="1:16" x14ac:dyDescent="0.25">
      <c r="B27" s="309" t="str">
        <f>IF(Intro!$G$20="English",O27,P27)</f>
        <v>La valeur des ventes des marchandises de votre entreprise divisée par la valeur des ventes totales de votre entreprise</v>
      </c>
      <c r="C27" s="310"/>
      <c r="D27" s="310"/>
      <c r="E27" s="310"/>
      <c r="F27" s="310"/>
      <c r="G27" s="422" t="s">
        <v>90</v>
      </c>
      <c r="H27" s="423"/>
      <c r="I27" s="65"/>
      <c r="J27" s="65"/>
      <c r="K27" s="65"/>
      <c r="L27" s="66"/>
      <c r="O27" s="3" t="s">
        <v>288</v>
      </c>
      <c r="P27" s="113" t="s">
        <v>291</v>
      </c>
    </row>
    <row r="28" spans="1:16" x14ac:dyDescent="0.25">
      <c r="B28" s="313"/>
      <c r="C28" s="314"/>
      <c r="D28" s="314"/>
      <c r="E28" s="314"/>
      <c r="F28" s="314"/>
      <c r="G28" s="422"/>
      <c r="H28" s="423"/>
      <c r="I28" s="65"/>
      <c r="J28" s="65"/>
      <c r="K28" s="65"/>
      <c r="L28" s="66"/>
      <c r="P28" s="113"/>
    </row>
    <row r="29" spans="1:16" x14ac:dyDescent="0.25">
      <c r="B29" s="309" t="str">
        <f>IF(Intro!$G$20="English",O29,P29)</f>
        <v>Le volume de production des marchandises par votre entreprise divisé par le volume total de production des marchandises de votre pays</v>
      </c>
      <c r="C29" s="310"/>
      <c r="D29" s="310"/>
      <c r="E29" s="310"/>
      <c r="F29" s="310"/>
      <c r="G29" s="422" t="s">
        <v>90</v>
      </c>
      <c r="H29" s="423"/>
      <c r="I29" s="65"/>
      <c r="J29" s="65"/>
      <c r="K29" s="65"/>
      <c r="L29" s="66"/>
      <c r="O29" s="3" t="s">
        <v>289</v>
      </c>
      <c r="P29" s="113" t="s">
        <v>292</v>
      </c>
    </row>
    <row r="30" spans="1:16" x14ac:dyDescent="0.25">
      <c r="B30" s="313"/>
      <c r="C30" s="314"/>
      <c r="D30" s="314"/>
      <c r="E30" s="314"/>
      <c r="F30" s="314"/>
      <c r="G30" s="422"/>
      <c r="H30" s="423"/>
      <c r="I30" s="65"/>
      <c r="J30" s="65"/>
      <c r="K30" s="65"/>
      <c r="L30" s="66"/>
      <c r="P30" s="113"/>
    </row>
    <row r="31" spans="1:16" x14ac:dyDescent="0.25">
      <c r="B31" s="309" t="str">
        <f>IF(Intro!$G$20="English",O31,P31)</f>
        <v>Le volume total des exportations des marchandises au Canada par votre entreprise divisé par le volume total des exportations des marchandises au Canada par votre pays</v>
      </c>
      <c r="C31" s="310"/>
      <c r="D31" s="310"/>
      <c r="E31" s="310"/>
      <c r="F31" s="310"/>
      <c r="G31" s="422" t="s">
        <v>90</v>
      </c>
      <c r="H31" s="423"/>
      <c r="I31" s="65"/>
      <c r="J31" s="65"/>
      <c r="K31" s="65"/>
      <c r="L31" s="66"/>
      <c r="O31" s="3" t="s">
        <v>290</v>
      </c>
      <c r="P31" s="113" t="s">
        <v>293</v>
      </c>
    </row>
    <row r="32" spans="1:16" x14ac:dyDescent="0.25">
      <c r="B32" s="313"/>
      <c r="C32" s="314"/>
      <c r="D32" s="314"/>
      <c r="E32" s="314"/>
      <c r="F32" s="314"/>
      <c r="G32" s="431"/>
      <c r="H32" s="423"/>
      <c r="I32" s="65"/>
      <c r="J32" s="65"/>
      <c r="K32" s="65"/>
      <c r="L32" s="66"/>
    </row>
    <row r="33" spans="2:16" x14ac:dyDescent="0.25">
      <c r="B33" s="67"/>
      <c r="C33" s="68"/>
      <c r="D33" s="68"/>
      <c r="E33" s="68"/>
      <c r="F33" s="68"/>
      <c r="G33" s="68"/>
      <c r="H33" s="68"/>
      <c r="I33" s="68"/>
      <c r="J33" s="68"/>
      <c r="K33" s="68"/>
      <c r="L33" s="69"/>
    </row>
    <row r="34" spans="2:16" x14ac:dyDescent="0.25">
      <c r="B34" s="373" t="s">
        <v>23</v>
      </c>
      <c r="C34" s="374"/>
      <c r="D34" s="374"/>
      <c r="E34" s="374"/>
      <c r="F34" s="374"/>
      <c r="G34" s="374"/>
      <c r="H34" s="374"/>
      <c r="I34" s="374"/>
      <c r="J34" s="374"/>
      <c r="K34" s="374"/>
      <c r="L34" s="375"/>
    </row>
    <row r="35" spans="2:16" x14ac:dyDescent="0.25">
      <c r="B35" s="28"/>
      <c r="C35" s="29"/>
      <c r="D35" s="29"/>
      <c r="E35" s="30"/>
      <c r="F35" s="30"/>
      <c r="G35" s="30"/>
      <c r="H35" s="30"/>
      <c r="I35" s="30"/>
      <c r="J35" s="30"/>
      <c r="K35" s="30"/>
      <c r="L35" s="31"/>
    </row>
    <row r="36" spans="2:16" x14ac:dyDescent="0.25">
      <c r="B36" s="289" t="str">
        <f>IF(Intro!$G$20="English",O36,P36)</f>
        <v>Remplir le tableau suivant pour les ventes et les stocks des marchandises par votre entreprise.</v>
      </c>
      <c r="C36" s="290"/>
      <c r="D36" s="290"/>
      <c r="E36" s="290"/>
      <c r="F36" s="290"/>
      <c r="G36" s="290"/>
      <c r="H36" s="290"/>
      <c r="I36" s="290"/>
      <c r="J36" s="290"/>
      <c r="K36" s="290"/>
      <c r="L36" s="291"/>
      <c r="O36" s="32" t="s">
        <v>319</v>
      </c>
      <c r="P36" s="3" t="s">
        <v>269</v>
      </c>
    </row>
    <row r="37" spans="2:16" x14ac:dyDescent="0.25">
      <c r="B37" s="133"/>
      <c r="C37" s="134"/>
      <c r="D37" s="29"/>
      <c r="E37" s="30"/>
      <c r="F37" s="30"/>
      <c r="G37" s="30"/>
      <c r="H37" s="30"/>
      <c r="I37" s="30"/>
      <c r="J37" s="30"/>
      <c r="K37" s="30"/>
      <c r="L37" s="31"/>
      <c r="O37" s="32"/>
    </row>
    <row r="38" spans="2:16" x14ac:dyDescent="0.25">
      <c r="B38" s="418" t="str">
        <f>'Pro 1'!B20</f>
        <v>unités complètes</v>
      </c>
      <c r="C38" s="419"/>
      <c r="D38" s="29"/>
      <c r="E38" s="45"/>
      <c r="G38" s="432">
        <f>Variables!$B$6</f>
        <v>2023</v>
      </c>
      <c r="H38" s="432">
        <f>G38+1</f>
        <v>2024</v>
      </c>
      <c r="I38" s="432">
        <f>H38+1</f>
        <v>2025</v>
      </c>
      <c r="J38" s="434"/>
      <c r="K38" s="435"/>
      <c r="L38" s="66"/>
      <c r="O38" s="32"/>
    </row>
    <row r="39" spans="2:16" x14ac:dyDescent="0.25">
      <c r="B39" s="133"/>
      <c r="C39" s="134"/>
      <c r="D39" s="29"/>
      <c r="E39" s="45"/>
      <c r="G39" s="433"/>
      <c r="H39" s="433"/>
      <c r="I39" s="433"/>
      <c r="J39" s="434"/>
      <c r="K39" s="435"/>
      <c r="L39" s="66"/>
      <c r="O39" s="32"/>
    </row>
    <row r="40" spans="2:16" ht="15" thickBot="1" x14ac:dyDescent="0.3">
      <c r="B40" s="309" t="str">
        <f>IF(Intro!$G$20="English",O40,P40)</f>
        <v>Stock d'ouverture</v>
      </c>
      <c r="C40" s="310"/>
      <c r="D40" s="424" t="str">
        <f>IF(Intro!$G$20="English",Variables!$B$23,Variables!$C$23)</f>
        <v>unités complètes</v>
      </c>
      <c r="E40" s="424"/>
      <c r="F40" s="424"/>
      <c r="G40" s="119"/>
      <c r="H40" s="122">
        <f>G56</f>
        <v>0</v>
      </c>
      <c r="I40" s="122">
        <f>H56</f>
        <v>0</v>
      </c>
      <c r="J40" s="143"/>
      <c r="K40" s="144"/>
      <c r="L40" s="66"/>
      <c r="O40" s="3" t="s">
        <v>116</v>
      </c>
      <c r="P40" s="3" t="s">
        <v>117</v>
      </c>
    </row>
    <row r="41" spans="2:16" x14ac:dyDescent="0.25">
      <c r="B41" s="425" t="str">
        <f>IF(Intro!$G$20="English",O41,P41)</f>
        <v>Ventes dans le pays de production</v>
      </c>
      <c r="C41" s="426"/>
      <c r="D41" s="429" t="str">
        <f>IF(Intro!$G$20="English",Variables!$B$23,Variables!$C$23)</f>
        <v>unités complètes</v>
      </c>
      <c r="E41" s="429"/>
      <c r="F41" s="429"/>
      <c r="G41" s="120"/>
      <c r="H41" s="120"/>
      <c r="I41" s="120"/>
      <c r="J41" s="143"/>
      <c r="K41" s="144"/>
      <c r="L41" s="66"/>
      <c r="O41" s="3" t="s">
        <v>180</v>
      </c>
      <c r="P41" s="3" t="s">
        <v>34</v>
      </c>
    </row>
    <row r="42" spans="2:16" x14ac:dyDescent="0.25">
      <c r="B42" s="309"/>
      <c r="C42" s="310"/>
      <c r="D42" s="424" t="str">
        <f>IF(Intro!G$20="English",O42,P42)</f>
        <v>à l'usine (CAD)</v>
      </c>
      <c r="E42" s="424"/>
      <c r="F42" s="424"/>
      <c r="G42" s="119"/>
      <c r="H42" s="119"/>
      <c r="I42" s="119"/>
      <c r="J42" s="143"/>
      <c r="K42" s="144"/>
      <c r="L42" s="66"/>
      <c r="O42" s="3" t="s">
        <v>261</v>
      </c>
      <c r="P42" s="3" t="s">
        <v>262</v>
      </c>
    </row>
    <row r="43" spans="2:16" ht="15" thickBot="1" x14ac:dyDescent="0.3">
      <c r="B43" s="427"/>
      <c r="C43" s="428"/>
      <c r="D43" s="430" t="str">
        <f>"$ / "&amp;IF(Intro!$G$20="English",Variables!$B$24,Variables!$C$24)</f>
        <v>$ / unité complète</v>
      </c>
      <c r="E43" s="430"/>
      <c r="F43" s="430"/>
      <c r="G43" s="152" t="str">
        <f>IF(G41=0,"-",G42/G41)</f>
        <v>-</v>
      </c>
      <c r="H43" s="152" t="str">
        <f>IF(H41=0,"-",H42/H41)</f>
        <v>-</v>
      </c>
      <c r="I43" s="152" t="str">
        <f>IF(I41=0,"-",I42/I41)</f>
        <v>-</v>
      </c>
      <c r="J43" s="143"/>
      <c r="K43" s="144"/>
      <c r="L43" s="66"/>
    </row>
    <row r="44" spans="2:16" x14ac:dyDescent="0.25">
      <c r="B44" s="425" t="str">
        <f>IF(Intro!$G$20="English",O44,P44)</f>
        <v>Ventes à l'exportation au Canada</v>
      </c>
      <c r="C44" s="426"/>
      <c r="D44" s="429" t="str">
        <f>IF(Intro!$G$20="English",Variables!$B$23,Variables!$C$23)</f>
        <v>unités complètes</v>
      </c>
      <c r="E44" s="429"/>
      <c r="F44" s="429"/>
      <c r="G44" s="120"/>
      <c r="H44" s="120"/>
      <c r="I44" s="120"/>
      <c r="J44" s="143"/>
      <c r="K44" s="144"/>
      <c r="L44" s="66"/>
      <c r="O44" s="3" t="s">
        <v>133</v>
      </c>
      <c r="P44" s="3" t="s">
        <v>134</v>
      </c>
    </row>
    <row r="45" spans="2:16" x14ac:dyDescent="0.25">
      <c r="B45" s="309"/>
      <c r="C45" s="310"/>
      <c r="D45" s="424" t="str">
        <f>IF(Intro!G$20="English",O45,P45)</f>
        <v>FOB pays d'exportation (CAD)</v>
      </c>
      <c r="E45" s="424"/>
      <c r="F45" s="424"/>
      <c r="G45" s="119"/>
      <c r="H45" s="119"/>
      <c r="I45" s="119"/>
      <c r="J45" s="143"/>
      <c r="K45" s="144"/>
      <c r="L45" s="66"/>
      <c r="O45" s="3" t="s">
        <v>263</v>
      </c>
      <c r="P45" s="3" t="s">
        <v>264</v>
      </c>
    </row>
    <row r="46" spans="2:16" ht="15" thickBot="1" x14ac:dyDescent="0.3">
      <c r="B46" s="427"/>
      <c r="C46" s="428"/>
      <c r="D46" s="430" t="str">
        <f>"$ / "&amp;IF(Intro!$G$20="English",Variables!$B$24,Variables!$C$24)</f>
        <v>$ / unité complète</v>
      </c>
      <c r="E46" s="430"/>
      <c r="F46" s="430"/>
      <c r="G46" s="152" t="str">
        <f>IF(G44=0,"-",G45/G44)</f>
        <v>-</v>
      </c>
      <c r="H46" s="152" t="str">
        <f>IF(H44=0,"-",H45/H44)</f>
        <v>-</v>
      </c>
      <c r="I46" s="152" t="str">
        <f>IF(I44=0,"-",I45/I44)</f>
        <v>-</v>
      </c>
      <c r="J46" s="143"/>
      <c r="K46" s="144"/>
      <c r="L46" s="66"/>
    </row>
    <row r="47" spans="2:16" x14ac:dyDescent="0.25">
      <c r="B47" s="425" t="str">
        <f>IF(Intro!$G$20="English",O47,P47)</f>
        <v>Ventes à l'exportation aux États-Unis d'Amérique</v>
      </c>
      <c r="C47" s="426"/>
      <c r="D47" s="429" t="str">
        <f>IF(Intro!$G$20="English",Variables!$B$23,Variables!$C$23)</f>
        <v>unités complètes</v>
      </c>
      <c r="E47" s="429"/>
      <c r="F47" s="429"/>
      <c r="G47" s="120"/>
      <c r="H47" s="120"/>
      <c r="I47" s="120"/>
      <c r="J47" s="143"/>
      <c r="K47" s="144"/>
      <c r="L47" s="66"/>
      <c r="O47" s="3" t="s">
        <v>249</v>
      </c>
      <c r="P47" s="3" t="s">
        <v>250</v>
      </c>
    </row>
    <row r="48" spans="2:16" x14ac:dyDescent="0.25">
      <c r="B48" s="309"/>
      <c r="C48" s="310"/>
      <c r="D48" s="424" t="str">
        <f>D45</f>
        <v>FOB pays d'exportation (CAD)</v>
      </c>
      <c r="E48" s="424"/>
      <c r="F48" s="424"/>
      <c r="G48" s="119"/>
      <c r="H48" s="119"/>
      <c r="I48" s="119"/>
      <c r="J48" s="143"/>
      <c r="K48" s="144"/>
      <c r="L48" s="66"/>
    </row>
    <row r="49" spans="2:16" ht="15" thickBot="1" x14ac:dyDescent="0.3">
      <c r="B49" s="427"/>
      <c r="C49" s="428"/>
      <c r="D49" s="430" t="str">
        <f>"$ / "&amp;IF(Intro!$G$20="English",Variables!$B$24,Variables!$C$24)</f>
        <v>$ / unité complète</v>
      </c>
      <c r="E49" s="430"/>
      <c r="F49" s="430"/>
      <c r="G49" s="152" t="str">
        <f>IF(G47=0,"-",G48/G47)</f>
        <v>-</v>
      </c>
      <c r="H49" s="152" t="str">
        <f>IF(H47=0,"-",H48/H47)</f>
        <v>-</v>
      </c>
      <c r="I49" s="152" t="str">
        <f>IF(I47=0,"-",I48/I47)</f>
        <v>-</v>
      </c>
      <c r="J49" s="143"/>
      <c r="K49" s="144"/>
      <c r="L49" s="66"/>
    </row>
    <row r="50" spans="2:16" x14ac:dyDescent="0.25">
      <c r="B50" s="425" t="str">
        <f>IF(Intro!$G$20="English",O50,P50)</f>
        <v>Ventes à l'exportation vers l'Union européenne</v>
      </c>
      <c r="C50" s="426"/>
      <c r="D50" s="429" t="str">
        <f>IF(Intro!$G$20="English",Variables!$B$23,Variables!$C$23)</f>
        <v>unités complètes</v>
      </c>
      <c r="E50" s="429"/>
      <c r="F50" s="429"/>
      <c r="G50" s="120"/>
      <c r="H50" s="120"/>
      <c r="I50" s="120"/>
      <c r="J50" s="143"/>
      <c r="K50" s="144"/>
      <c r="L50" s="66"/>
      <c r="O50" s="3" t="s">
        <v>315</v>
      </c>
      <c r="P50" s="3" t="s">
        <v>322</v>
      </c>
    </row>
    <row r="51" spans="2:16" x14ac:dyDescent="0.25">
      <c r="B51" s="309"/>
      <c r="C51" s="310"/>
      <c r="D51" s="424" t="str">
        <f>D45</f>
        <v>FOB pays d'exportation (CAD)</v>
      </c>
      <c r="E51" s="424"/>
      <c r="F51" s="424"/>
      <c r="G51" s="119"/>
      <c r="H51" s="119"/>
      <c r="I51" s="119"/>
      <c r="J51" s="143"/>
      <c r="K51" s="144"/>
      <c r="L51" s="66"/>
    </row>
    <row r="52" spans="2:16" ht="15" thickBot="1" x14ac:dyDescent="0.3">
      <c r="B52" s="427"/>
      <c r="C52" s="428"/>
      <c r="D52" s="430" t="str">
        <f>"$ / "&amp;IF(Intro!$G$20="English",Variables!$B$24,Variables!$C$24)</f>
        <v>$ / unité complète</v>
      </c>
      <c r="E52" s="430"/>
      <c r="F52" s="430"/>
      <c r="G52" s="152" t="str">
        <f>IF(G50=0,"-",G51/G50)</f>
        <v>-</v>
      </c>
      <c r="H52" s="152" t="str">
        <f>IF(H50=0,"-",H51/H50)</f>
        <v>-</v>
      </c>
      <c r="I52" s="152" t="str">
        <f>IF(I50=0,"-",I51/I50)</f>
        <v>-</v>
      </c>
      <c r="J52" s="143"/>
      <c r="K52" s="144"/>
      <c r="L52" s="66"/>
    </row>
    <row r="53" spans="2:16" x14ac:dyDescent="0.25">
      <c r="B53" s="425" t="str">
        <f>IF(Intro!$G$20="English",O53,P53)</f>
        <v>Ventes à l'exportation vers tous les autres pays</v>
      </c>
      <c r="C53" s="426"/>
      <c r="D53" s="429" t="str">
        <f>IF(Intro!$G$20="English",Variables!$B$23,Variables!$C$23)</f>
        <v>unités complètes</v>
      </c>
      <c r="E53" s="429"/>
      <c r="F53" s="429"/>
      <c r="G53" s="120"/>
      <c r="H53" s="120"/>
      <c r="I53" s="120"/>
      <c r="J53" s="143"/>
      <c r="K53" s="144"/>
      <c r="L53" s="66"/>
      <c r="M53" s="113"/>
      <c r="N53" s="113"/>
      <c r="O53" s="3" t="s">
        <v>136</v>
      </c>
      <c r="P53" s="3" t="s">
        <v>135</v>
      </c>
    </row>
    <row r="54" spans="2:16" x14ac:dyDescent="0.25">
      <c r="B54" s="309"/>
      <c r="C54" s="310"/>
      <c r="D54" s="424" t="str">
        <f>D45</f>
        <v>FOB pays d'exportation (CAD)</v>
      </c>
      <c r="E54" s="424"/>
      <c r="F54" s="424"/>
      <c r="G54" s="119"/>
      <c r="H54" s="119"/>
      <c r="I54" s="119"/>
      <c r="J54" s="143"/>
      <c r="K54" s="144"/>
      <c r="L54" s="66"/>
    </row>
    <row r="55" spans="2:16" ht="15" thickBot="1" x14ac:dyDescent="0.3">
      <c r="B55" s="427"/>
      <c r="C55" s="428"/>
      <c r="D55" s="430" t="str">
        <f>"$ / "&amp;IF(Intro!$G$20="English",Variables!$B$24,Variables!$C$24)</f>
        <v>$ / unité complète</v>
      </c>
      <c r="E55" s="430"/>
      <c r="F55" s="430"/>
      <c r="G55" s="152" t="str">
        <f>IF(G53=0,"-",G54/G53)</f>
        <v>-</v>
      </c>
      <c r="H55" s="152" t="str">
        <f>IF(H53=0,"-",H54/H53)</f>
        <v>-</v>
      </c>
      <c r="I55" s="152" t="str">
        <f>IF(I53=0,"-",I54/I53)</f>
        <v>-</v>
      </c>
      <c r="J55" s="143"/>
      <c r="K55" s="144"/>
      <c r="L55" s="66"/>
    </row>
    <row r="56" spans="2:16" x14ac:dyDescent="0.25">
      <c r="B56" s="436" t="str">
        <f>IF(Intro!$G$20="English",O56,P56)</f>
        <v>Stock de clôture</v>
      </c>
      <c r="C56" s="437"/>
      <c r="D56" s="438" t="str">
        <f>IF(Intro!$G$20="English",Variables!$B$23,Variables!$C$23)</f>
        <v>unités complètes</v>
      </c>
      <c r="E56" s="438"/>
      <c r="F56" s="438"/>
      <c r="G56" s="121"/>
      <c r="H56" s="121"/>
      <c r="I56" s="121"/>
      <c r="J56" s="143"/>
      <c r="K56" s="144"/>
      <c r="L56" s="66"/>
      <c r="O56" s="3" t="s">
        <v>118</v>
      </c>
      <c r="P56" s="3" t="s">
        <v>274</v>
      </c>
    </row>
    <row r="57" spans="2:16" x14ac:dyDescent="0.25">
      <c r="B57" s="135"/>
      <c r="C57" s="136"/>
      <c r="D57" s="127"/>
      <c r="E57" s="127"/>
      <c r="F57" s="127"/>
      <c r="G57" s="127"/>
      <c r="H57" s="127"/>
      <c r="I57" s="127"/>
      <c r="J57" s="127"/>
      <c r="K57" s="127"/>
      <c r="L57" s="66"/>
    </row>
    <row r="58" spans="2:16" ht="14.1" customHeight="1" x14ac:dyDescent="0.25">
      <c r="B58" s="321" t="str">
        <f>IF(Intro!$G$20="English",O58,P58)</f>
        <v>Précisez tous les autres pays:</v>
      </c>
      <c r="C58" s="322"/>
      <c r="D58" s="441"/>
      <c r="E58" s="442"/>
      <c r="F58" s="442"/>
      <c r="G58" s="442"/>
      <c r="H58" s="442"/>
      <c r="I58" s="442"/>
      <c r="J58" s="442"/>
      <c r="K58" s="443"/>
      <c r="L58" s="66"/>
      <c r="O58" s="3" t="s">
        <v>295</v>
      </c>
      <c r="P58" s="3" t="s">
        <v>296</v>
      </c>
    </row>
    <row r="59" spans="2:16" ht="14.1" customHeight="1" x14ac:dyDescent="0.25">
      <c r="B59" s="148"/>
      <c r="C59" s="149"/>
      <c r="D59" s="444"/>
      <c r="E59" s="445"/>
      <c r="F59" s="445"/>
      <c r="G59" s="445"/>
      <c r="H59" s="445"/>
      <c r="I59" s="445"/>
      <c r="J59" s="445"/>
      <c r="K59" s="446"/>
      <c r="L59" s="66"/>
    </row>
    <row r="60" spans="2:16" ht="14.1" customHeight="1" x14ac:dyDescent="0.25">
      <c r="B60" s="264"/>
      <c r="C60" s="265"/>
      <c r="D60" s="266"/>
      <c r="E60" s="266"/>
      <c r="F60" s="266"/>
      <c r="G60" s="266"/>
      <c r="H60" s="266"/>
      <c r="I60" s="266"/>
      <c r="J60" s="266"/>
      <c r="K60" s="266"/>
      <c r="L60" s="267"/>
    </row>
    <row r="61" spans="2:16" ht="14.1" customHeight="1" x14ac:dyDescent="0.25">
      <c r="B61" s="260" t="str">
        <f>'Pro 1'!B29</f>
        <v>sous-ensembles</v>
      </c>
      <c r="C61" s="254"/>
      <c r="D61" s="29"/>
      <c r="E61" s="45"/>
      <c r="G61" s="432">
        <f>Variables!$B$6</f>
        <v>2023</v>
      </c>
      <c r="H61" s="432">
        <f>G61+1</f>
        <v>2024</v>
      </c>
      <c r="I61" s="432">
        <f>H61+1</f>
        <v>2025</v>
      </c>
      <c r="J61" s="266"/>
      <c r="K61" s="266"/>
      <c r="L61" s="66"/>
    </row>
    <row r="62" spans="2:16" ht="14.1" customHeight="1" x14ac:dyDescent="0.25">
      <c r="B62" s="253"/>
      <c r="C62" s="254"/>
      <c r="D62" s="29"/>
      <c r="E62" s="45"/>
      <c r="G62" s="433"/>
      <c r="H62" s="433"/>
      <c r="I62" s="433"/>
      <c r="J62" s="266"/>
      <c r="K62" s="266"/>
      <c r="L62" s="66"/>
    </row>
    <row r="63" spans="2:16" ht="14.1" customHeight="1" thickBot="1" x14ac:dyDescent="0.3">
      <c r="B63" s="309" t="str">
        <f>B40</f>
        <v>Stock d'ouverture</v>
      </c>
      <c r="C63" s="310"/>
      <c r="D63" s="424" t="str">
        <f>IF(Intro!$G$20="English",Variables!$B$27,Variables!$C$27)</f>
        <v>unités</v>
      </c>
      <c r="E63" s="424"/>
      <c r="F63" s="424"/>
      <c r="G63" s="119"/>
      <c r="H63" s="122">
        <f>G79</f>
        <v>0</v>
      </c>
      <c r="I63" s="122">
        <f>H79</f>
        <v>0</v>
      </c>
      <c r="J63" s="266"/>
      <c r="K63" s="266"/>
      <c r="L63" s="66"/>
    </row>
    <row r="64" spans="2:16" ht="14.1" customHeight="1" x14ac:dyDescent="0.25">
      <c r="B64" s="425" t="str">
        <f>B41</f>
        <v>Ventes dans le pays de production</v>
      </c>
      <c r="C64" s="426"/>
      <c r="D64" s="429" t="str">
        <f>D63</f>
        <v>unités</v>
      </c>
      <c r="E64" s="429"/>
      <c r="F64" s="429"/>
      <c r="G64" s="120"/>
      <c r="H64" s="120"/>
      <c r="I64" s="120"/>
      <c r="J64" s="266"/>
      <c r="K64" s="266"/>
      <c r="L64" s="66"/>
    </row>
    <row r="65" spans="1:12" ht="14.1" customHeight="1" x14ac:dyDescent="0.25">
      <c r="B65" s="309"/>
      <c r="C65" s="310"/>
      <c r="D65" s="424" t="str">
        <f>D42</f>
        <v>à l'usine (CAD)</v>
      </c>
      <c r="E65" s="424"/>
      <c r="F65" s="424"/>
      <c r="G65" s="119"/>
      <c r="H65" s="119"/>
      <c r="I65" s="119"/>
      <c r="J65" s="266"/>
      <c r="K65" s="266"/>
      <c r="L65" s="66"/>
    </row>
    <row r="66" spans="1:12" ht="14.1" customHeight="1" thickBot="1" x14ac:dyDescent="0.3">
      <c r="B66" s="427"/>
      <c r="C66" s="428"/>
      <c r="D66" s="430" t="str">
        <f>"$ / "&amp;IF(Intro!$G$20="English",Variables!$B$28,Variables!$C$28)</f>
        <v>$ / unité</v>
      </c>
      <c r="E66" s="430"/>
      <c r="F66" s="430"/>
      <c r="G66" s="152" t="str">
        <f>IF(G64=0,"-",G65/G64)</f>
        <v>-</v>
      </c>
      <c r="H66" s="152" t="str">
        <f>IF(H64=0,"-",H65/H64)</f>
        <v>-</v>
      </c>
      <c r="I66" s="152" t="str">
        <f>IF(I64=0,"-",I65/I64)</f>
        <v>-</v>
      </c>
      <c r="J66" s="266"/>
      <c r="K66" s="266"/>
      <c r="L66" s="66"/>
    </row>
    <row r="67" spans="1:12" ht="14.1" customHeight="1" x14ac:dyDescent="0.25">
      <c r="B67" s="425" t="str">
        <f>B44</f>
        <v>Ventes à l'exportation au Canada</v>
      </c>
      <c r="C67" s="426"/>
      <c r="D67" s="429" t="str">
        <f>D64</f>
        <v>unités</v>
      </c>
      <c r="E67" s="429"/>
      <c r="F67" s="429"/>
      <c r="G67" s="120"/>
      <c r="H67" s="120"/>
      <c r="I67" s="120"/>
      <c r="J67" s="266"/>
      <c r="K67" s="266"/>
      <c r="L67" s="66"/>
    </row>
    <row r="68" spans="1:12" ht="14.1" customHeight="1" x14ac:dyDescent="0.25">
      <c r="B68" s="309"/>
      <c r="C68" s="310"/>
      <c r="D68" s="424" t="str">
        <f>D45</f>
        <v>FOB pays d'exportation (CAD)</v>
      </c>
      <c r="E68" s="424"/>
      <c r="F68" s="424"/>
      <c r="G68" s="119"/>
      <c r="H68" s="119"/>
      <c r="I68" s="119"/>
      <c r="J68" s="266"/>
      <c r="K68" s="266"/>
      <c r="L68" s="66"/>
    </row>
    <row r="69" spans="1:12" ht="14.1" customHeight="1" thickBot="1" x14ac:dyDescent="0.3">
      <c r="B69" s="427"/>
      <c r="C69" s="428"/>
      <c r="D69" s="430" t="str">
        <f t="shared" ref="D69:D77" si="0">D66</f>
        <v>$ / unité</v>
      </c>
      <c r="E69" s="430"/>
      <c r="F69" s="430"/>
      <c r="G69" s="152" t="str">
        <f>IF(G67=0,"-",G68/G67)</f>
        <v>-</v>
      </c>
      <c r="H69" s="152" t="str">
        <f>IF(H67=0,"-",H68/H67)</f>
        <v>-</v>
      </c>
      <c r="I69" s="152" t="str">
        <f>IF(I67=0,"-",I68/I67)</f>
        <v>-</v>
      </c>
      <c r="J69" s="266"/>
      <c r="K69" s="266"/>
      <c r="L69" s="66"/>
    </row>
    <row r="70" spans="1:12" ht="14.1" customHeight="1" x14ac:dyDescent="0.25">
      <c r="B70" s="425" t="str">
        <f>B47</f>
        <v>Ventes à l'exportation aux États-Unis d'Amérique</v>
      </c>
      <c r="C70" s="426"/>
      <c r="D70" s="429" t="str">
        <f t="shared" si="0"/>
        <v>unités</v>
      </c>
      <c r="E70" s="429"/>
      <c r="F70" s="429"/>
      <c r="G70" s="120"/>
      <c r="H70" s="120"/>
      <c r="I70" s="120"/>
      <c r="J70" s="266"/>
      <c r="K70" s="266"/>
      <c r="L70" s="66"/>
    </row>
    <row r="71" spans="1:12" ht="14.1" customHeight="1" x14ac:dyDescent="0.25">
      <c r="B71" s="309"/>
      <c r="C71" s="310"/>
      <c r="D71" s="424" t="str">
        <f t="shared" si="0"/>
        <v>FOB pays d'exportation (CAD)</v>
      </c>
      <c r="E71" s="424"/>
      <c r="F71" s="424"/>
      <c r="G71" s="119"/>
      <c r="H71" s="119"/>
      <c r="I71" s="119"/>
      <c r="J71" s="266"/>
      <c r="K71" s="266"/>
      <c r="L71" s="66"/>
    </row>
    <row r="72" spans="1:12" ht="14.1" customHeight="1" thickBot="1" x14ac:dyDescent="0.3">
      <c r="B72" s="427"/>
      <c r="C72" s="428"/>
      <c r="D72" s="430" t="str">
        <f t="shared" si="0"/>
        <v>$ / unité</v>
      </c>
      <c r="E72" s="430"/>
      <c r="F72" s="430"/>
      <c r="G72" s="152" t="str">
        <f>IF(G70=0,"-",G71/G70)</f>
        <v>-</v>
      </c>
      <c r="H72" s="152" t="str">
        <f>IF(H70=0,"-",H71/H70)</f>
        <v>-</v>
      </c>
      <c r="I72" s="152" t="str">
        <f>IF(I70=0,"-",I71/I70)</f>
        <v>-</v>
      </c>
      <c r="J72" s="266"/>
      <c r="K72" s="266"/>
      <c r="L72" s="66"/>
    </row>
    <row r="73" spans="1:12" ht="14.1" customHeight="1" x14ac:dyDescent="0.25">
      <c r="B73" s="425" t="str">
        <f>B50</f>
        <v>Ventes à l'exportation vers l'Union européenne</v>
      </c>
      <c r="C73" s="426"/>
      <c r="D73" s="429" t="str">
        <f t="shared" si="0"/>
        <v>unités</v>
      </c>
      <c r="E73" s="429"/>
      <c r="F73" s="429"/>
      <c r="G73" s="120"/>
      <c r="H73" s="120"/>
      <c r="I73" s="120"/>
      <c r="J73" s="266"/>
      <c r="K73" s="266"/>
      <c r="L73" s="66"/>
    </row>
    <row r="74" spans="1:12" ht="14.1" customHeight="1" x14ac:dyDescent="0.25">
      <c r="B74" s="309"/>
      <c r="C74" s="310"/>
      <c r="D74" s="424" t="str">
        <f t="shared" si="0"/>
        <v>FOB pays d'exportation (CAD)</v>
      </c>
      <c r="E74" s="424"/>
      <c r="F74" s="424"/>
      <c r="G74" s="119"/>
      <c r="H74" s="119"/>
      <c r="I74" s="119"/>
      <c r="J74" s="266"/>
      <c r="K74" s="266"/>
      <c r="L74" s="66"/>
    </row>
    <row r="75" spans="1:12" ht="14.1" customHeight="1" thickBot="1" x14ac:dyDescent="0.3">
      <c r="B75" s="427"/>
      <c r="C75" s="428"/>
      <c r="D75" s="430" t="str">
        <f t="shared" si="0"/>
        <v>$ / unité</v>
      </c>
      <c r="E75" s="430"/>
      <c r="F75" s="430"/>
      <c r="G75" s="152" t="str">
        <f>IF(G73=0,"-",G74/G73)</f>
        <v>-</v>
      </c>
      <c r="H75" s="152" t="str">
        <f>IF(H73=0,"-",H74/H73)</f>
        <v>-</v>
      </c>
      <c r="I75" s="152" t="str">
        <f>IF(I73=0,"-",I74/I73)</f>
        <v>-</v>
      </c>
      <c r="J75" s="266"/>
      <c r="K75" s="266"/>
      <c r="L75" s="66"/>
    </row>
    <row r="76" spans="1:12" ht="14.1" customHeight="1" x14ac:dyDescent="0.25">
      <c r="B76" s="425" t="str">
        <f>B53</f>
        <v>Ventes à l'exportation vers tous les autres pays</v>
      </c>
      <c r="C76" s="426"/>
      <c r="D76" s="429" t="str">
        <f t="shared" si="0"/>
        <v>unités</v>
      </c>
      <c r="E76" s="429"/>
      <c r="F76" s="429"/>
      <c r="G76" s="120"/>
      <c r="H76" s="120"/>
      <c r="I76" s="120"/>
      <c r="J76" s="266"/>
      <c r="K76" s="266"/>
      <c r="L76" s="66"/>
    </row>
    <row r="77" spans="1:12" ht="14.1" customHeight="1" x14ac:dyDescent="0.25">
      <c r="B77" s="309"/>
      <c r="C77" s="310"/>
      <c r="D77" s="424" t="str">
        <f t="shared" si="0"/>
        <v>FOB pays d'exportation (CAD)</v>
      </c>
      <c r="E77" s="424"/>
      <c r="F77" s="424"/>
      <c r="G77" s="119"/>
      <c r="H77" s="119"/>
      <c r="I77" s="119"/>
      <c r="J77" s="266"/>
      <c r="K77" s="266"/>
      <c r="L77" s="66"/>
    </row>
    <row r="78" spans="1:12" ht="14.1" customHeight="1" thickBot="1" x14ac:dyDescent="0.3">
      <c r="B78" s="427"/>
      <c r="C78" s="428"/>
      <c r="D78" s="430" t="str">
        <f>D66</f>
        <v>$ / unité</v>
      </c>
      <c r="E78" s="430"/>
      <c r="F78" s="430"/>
      <c r="G78" s="152" t="str">
        <f>IF(G76=0,"-",G77/G76)</f>
        <v>-</v>
      </c>
      <c r="H78" s="152" t="str">
        <f>IF(H76=0,"-",H77/H76)</f>
        <v>-</v>
      </c>
      <c r="I78" s="152" t="str">
        <f>IF(I76=0,"-",I77/I76)</f>
        <v>-</v>
      </c>
      <c r="J78" s="266"/>
      <c r="K78" s="266"/>
      <c r="L78" s="66"/>
    </row>
    <row r="79" spans="1:12" ht="14.1" customHeight="1" x14ac:dyDescent="0.25">
      <c r="B79" s="436" t="str">
        <f>B56</f>
        <v>Stock de clôture</v>
      </c>
      <c r="C79" s="437"/>
      <c r="D79" s="438" t="str">
        <f>D63</f>
        <v>unités</v>
      </c>
      <c r="E79" s="438"/>
      <c r="F79" s="438"/>
      <c r="G79" s="121"/>
      <c r="H79" s="121"/>
      <c r="I79" s="121"/>
      <c r="J79" s="266"/>
      <c r="K79" s="266"/>
      <c r="L79" s="66"/>
    </row>
    <row r="80" spans="1:12" ht="14.1" customHeight="1" x14ac:dyDescent="0.25">
      <c r="A80" s="268"/>
      <c r="B80" s="264"/>
      <c r="C80" s="265"/>
      <c r="D80" s="266"/>
      <c r="E80" s="266"/>
      <c r="F80" s="266"/>
      <c r="G80" s="266"/>
      <c r="H80" s="266"/>
      <c r="I80" s="266"/>
      <c r="J80" s="266"/>
      <c r="K80" s="266"/>
      <c r="L80" s="267"/>
    </row>
    <row r="81" spans="1:16" ht="14.1" customHeight="1" x14ac:dyDescent="0.25">
      <c r="B81" s="321" t="str">
        <f>B58</f>
        <v>Précisez tous les autres pays:</v>
      </c>
      <c r="C81" s="322"/>
      <c r="D81" s="441"/>
      <c r="E81" s="442"/>
      <c r="F81" s="442"/>
      <c r="G81" s="442"/>
      <c r="H81" s="442"/>
      <c r="I81" s="442"/>
      <c r="J81" s="442"/>
      <c r="K81" s="443"/>
      <c r="L81" s="66"/>
    </row>
    <row r="82" spans="1:16" ht="14.1" customHeight="1" x14ac:dyDescent="0.25">
      <c r="B82" s="255"/>
      <c r="C82" s="256"/>
      <c r="D82" s="444"/>
      <c r="E82" s="445"/>
      <c r="F82" s="445"/>
      <c r="G82" s="445"/>
      <c r="H82" s="445"/>
      <c r="I82" s="445"/>
      <c r="J82" s="445"/>
      <c r="K82" s="446"/>
      <c r="L82" s="66"/>
    </row>
    <row r="83" spans="1:16" x14ac:dyDescent="0.25">
      <c r="B83" s="67"/>
      <c r="C83" s="68"/>
      <c r="D83" s="68"/>
      <c r="E83" s="68"/>
      <c r="F83" s="68"/>
      <c r="G83" s="68"/>
      <c r="H83" s="68"/>
      <c r="I83" s="68"/>
      <c r="J83" s="68"/>
      <c r="K83" s="68"/>
      <c r="L83" s="69"/>
    </row>
    <row r="84" spans="1:16" s="22" customFormat="1" x14ac:dyDescent="0.25">
      <c r="A84" s="21"/>
      <c r="B84" s="373" t="s">
        <v>24</v>
      </c>
      <c r="C84" s="374"/>
      <c r="D84" s="374"/>
      <c r="E84" s="374"/>
      <c r="F84" s="374"/>
      <c r="G84" s="374"/>
      <c r="H84" s="374"/>
      <c r="I84" s="374"/>
      <c r="J84" s="374"/>
      <c r="K84" s="374"/>
      <c r="L84" s="375"/>
      <c r="M84" s="71"/>
      <c r="O84" s="3"/>
    </row>
    <row r="85" spans="1:16" x14ac:dyDescent="0.25">
      <c r="B85" s="61"/>
      <c r="C85" s="45"/>
      <c r="D85" s="45"/>
      <c r="E85" s="45"/>
      <c r="F85" s="45"/>
      <c r="G85" s="45"/>
      <c r="H85" s="45"/>
      <c r="I85" s="45"/>
      <c r="J85" s="45"/>
      <c r="K85" s="45"/>
      <c r="L85" s="16"/>
    </row>
    <row r="86" spans="1:16" x14ac:dyDescent="0.25">
      <c r="B86" s="321" t="str">
        <f>IF(Intro!$G$20="English",O86,P86)</f>
        <v>En utilisant les données fournies à la question 1 sur l'onglet Pro 1 avec les données fournies à la question 2 ci-dessus, le questionnaire calcule le stock de clôture comme suit :</v>
      </c>
      <c r="C86" s="322"/>
      <c r="D86" s="322"/>
      <c r="E86" s="322"/>
      <c r="F86" s="322"/>
      <c r="G86" s="322"/>
      <c r="H86" s="322"/>
      <c r="I86" s="322"/>
      <c r="J86" s="322"/>
      <c r="K86" s="322"/>
      <c r="L86" s="323"/>
      <c r="O86" s="3" t="s">
        <v>137</v>
      </c>
      <c r="P86" s="3" t="s">
        <v>275</v>
      </c>
    </row>
    <row r="87" spans="1:16" x14ac:dyDescent="0.25">
      <c r="B87" s="61"/>
      <c r="C87" s="45"/>
      <c r="D87" s="45"/>
      <c r="E87" s="45"/>
      <c r="F87" s="45"/>
      <c r="G87" s="45"/>
      <c r="H87" s="45"/>
      <c r="I87" s="45"/>
      <c r="J87" s="45"/>
      <c r="K87" s="45"/>
      <c r="L87" s="16"/>
    </row>
    <row r="88" spans="1:16" x14ac:dyDescent="0.25">
      <c r="B88" s="133"/>
      <c r="C88" s="134"/>
      <c r="D88" s="29"/>
      <c r="F88" s="45"/>
      <c r="G88" s="432">
        <f>Variables!$B$6</f>
        <v>2023</v>
      </c>
      <c r="H88" s="432">
        <f>G88+1</f>
        <v>2024</v>
      </c>
      <c r="I88" s="432">
        <f>H88+1</f>
        <v>2025</v>
      </c>
      <c r="J88" s="439"/>
      <c r="K88" s="440"/>
      <c r="L88" s="66"/>
      <c r="O88" s="32"/>
    </row>
    <row r="89" spans="1:16" x14ac:dyDescent="0.25">
      <c r="B89" s="458" t="str">
        <f>B38</f>
        <v>unités complètes</v>
      </c>
      <c r="C89" s="459"/>
      <c r="D89" s="29"/>
      <c r="F89" s="45"/>
      <c r="G89" s="433"/>
      <c r="H89" s="433"/>
      <c r="I89" s="433"/>
      <c r="J89" s="439"/>
      <c r="K89" s="440"/>
      <c r="L89" s="66"/>
      <c r="O89" s="32"/>
    </row>
    <row r="90" spans="1:16" ht="28.5" x14ac:dyDescent="0.25">
      <c r="B90" s="452" t="str">
        <f>B56</f>
        <v>Stock de clôture</v>
      </c>
      <c r="C90" s="453"/>
      <c r="D90" s="453"/>
      <c r="E90" s="454"/>
      <c r="F90" s="139" t="str">
        <f>IF(Intro!$G$20="English",Variables!$B$23,Variables!$C$23)</f>
        <v>unités complètes</v>
      </c>
      <c r="G90" s="122">
        <f>G40+'Pro 1'!G22-G41-G44-G47-G50-G53</f>
        <v>0</v>
      </c>
      <c r="H90" s="122">
        <f>H40+'Pro 1'!H22-H41-H44-H47-H50-H53</f>
        <v>0</v>
      </c>
      <c r="I90" s="122">
        <f>I40+'Pro 1'!I22-I41-I44-I47-I50-I53</f>
        <v>0</v>
      </c>
      <c r="J90" s="143"/>
      <c r="K90" s="144"/>
      <c r="L90" s="66"/>
    </row>
    <row r="91" spans="1:16" ht="14.1" customHeight="1" x14ac:dyDescent="0.25">
      <c r="B91" s="452" t="str">
        <f>IF(Intro!$G$20="English",O91,P91)</f>
        <v>Différence entre le stock de clôture à la question 2 ci-dessus et le stock de clôture calculé</v>
      </c>
      <c r="C91" s="453"/>
      <c r="D91" s="453"/>
      <c r="E91" s="454"/>
      <c r="F91" s="422" t="str">
        <f>IF(Intro!$G$20="English",Variables!$B$23,Variables!$C$23)</f>
        <v>unités complètes</v>
      </c>
      <c r="G91" s="455">
        <f>G56-G90</f>
        <v>0</v>
      </c>
      <c r="H91" s="455">
        <f>H56-H90</f>
        <v>0</v>
      </c>
      <c r="I91" s="455">
        <f>I56-I90</f>
        <v>0</v>
      </c>
      <c r="J91" s="447"/>
      <c r="K91" s="448"/>
      <c r="L91" s="66"/>
      <c r="O91" s="3" t="s">
        <v>160</v>
      </c>
      <c r="P91" s="3" t="s">
        <v>196</v>
      </c>
    </row>
    <row r="92" spans="1:16" x14ac:dyDescent="0.25">
      <c r="B92" s="452"/>
      <c r="C92" s="453"/>
      <c r="D92" s="453"/>
      <c r="E92" s="454"/>
      <c r="F92" s="422"/>
      <c r="G92" s="456"/>
      <c r="H92" s="456"/>
      <c r="I92" s="456"/>
      <c r="J92" s="447"/>
      <c r="K92" s="448"/>
      <c r="L92" s="66"/>
    </row>
    <row r="93" spans="1:16" x14ac:dyDescent="0.25">
      <c r="B93" s="452"/>
      <c r="C93" s="453"/>
      <c r="D93" s="453"/>
      <c r="E93" s="454"/>
      <c r="F93" s="422"/>
      <c r="G93" s="456"/>
      <c r="H93" s="456"/>
      <c r="I93" s="456"/>
      <c r="J93" s="447"/>
      <c r="K93" s="448"/>
      <c r="L93" s="66"/>
    </row>
    <row r="94" spans="1:16" x14ac:dyDescent="0.25">
      <c r="B94" s="452"/>
      <c r="C94" s="453"/>
      <c r="D94" s="453"/>
      <c r="E94" s="454"/>
      <c r="F94" s="422"/>
      <c r="G94" s="457"/>
      <c r="H94" s="457"/>
      <c r="I94" s="457"/>
      <c r="J94" s="447"/>
      <c r="K94" s="448"/>
      <c r="L94" s="66"/>
    </row>
    <row r="95" spans="1:16" x14ac:dyDescent="0.25">
      <c r="B95" s="61"/>
      <c r="C95" s="45"/>
      <c r="D95" s="45"/>
      <c r="E95" s="45"/>
      <c r="F95" s="45"/>
      <c r="G95" s="45"/>
      <c r="H95" s="45"/>
      <c r="I95" s="45"/>
      <c r="J95" s="45"/>
      <c r="K95" s="45"/>
      <c r="L95" s="16"/>
    </row>
    <row r="96" spans="1:16" x14ac:dyDescent="0.25">
      <c r="B96" s="253"/>
      <c r="C96" s="252"/>
      <c r="D96" s="263"/>
      <c r="G96" s="432">
        <f>Variables!$B$6</f>
        <v>2023</v>
      </c>
      <c r="H96" s="432">
        <f>G96+1</f>
        <v>2024</v>
      </c>
      <c r="I96" s="432">
        <f>H96+1</f>
        <v>2025</v>
      </c>
      <c r="J96" s="45"/>
      <c r="K96" s="45"/>
      <c r="L96" s="16"/>
    </row>
    <row r="97" spans="1:16" ht="28.5" x14ac:dyDescent="0.25">
      <c r="B97" s="260" t="str">
        <f>B61</f>
        <v>sous-ensembles</v>
      </c>
      <c r="C97" s="252"/>
      <c r="D97" s="263"/>
      <c r="G97" s="433"/>
      <c r="H97" s="433"/>
      <c r="I97" s="433"/>
      <c r="J97" s="45"/>
      <c r="K97" s="45"/>
      <c r="L97" s="16"/>
    </row>
    <row r="98" spans="1:16" x14ac:dyDescent="0.25">
      <c r="B98" s="452" t="str">
        <f>B79</f>
        <v>Stock de clôture</v>
      </c>
      <c r="C98" s="453"/>
      <c r="D98" s="453"/>
      <c r="E98" s="454"/>
      <c r="F98" s="259" t="str">
        <f>IF(Intro!$G$20="English",Variables!$B$27,Variables!$C$27)</f>
        <v>unités</v>
      </c>
      <c r="G98" s="122">
        <f>G63+'Pro 1'!G31-G64-G67-G70-G73-G76</f>
        <v>0</v>
      </c>
      <c r="H98" s="122">
        <f>H63+'Pro 1'!H31-H64-H67-H70-H73-H76</f>
        <v>0</v>
      </c>
      <c r="I98" s="122">
        <f>I63+'Pro 1'!I31-I64-I67-I70-I73-I76</f>
        <v>0</v>
      </c>
      <c r="J98" s="45"/>
      <c r="K98" s="45"/>
      <c r="L98" s="16"/>
    </row>
    <row r="99" spans="1:16" x14ac:dyDescent="0.25">
      <c r="B99" s="452" t="str">
        <f>B91</f>
        <v>Différence entre le stock de clôture à la question 2 ci-dessus et le stock de clôture calculé</v>
      </c>
      <c r="C99" s="453"/>
      <c r="D99" s="453"/>
      <c r="E99" s="454"/>
      <c r="F99" s="422" t="str">
        <f>IF(Intro!$G$20="English",Variables!$B$27,Variables!$C$27)</f>
        <v>unités</v>
      </c>
      <c r="G99" s="455">
        <f>G79-G98</f>
        <v>0</v>
      </c>
      <c r="H99" s="455">
        <f t="shared" ref="H99:I99" si="1">H79-H98</f>
        <v>0</v>
      </c>
      <c r="I99" s="455">
        <f t="shared" si="1"/>
        <v>0</v>
      </c>
      <c r="J99" s="45"/>
      <c r="K99" s="45"/>
      <c r="L99" s="16"/>
    </row>
    <row r="100" spans="1:16" x14ac:dyDescent="0.25">
      <c r="B100" s="452"/>
      <c r="C100" s="453"/>
      <c r="D100" s="453"/>
      <c r="E100" s="454"/>
      <c r="F100" s="422"/>
      <c r="G100" s="456"/>
      <c r="H100" s="456"/>
      <c r="I100" s="456"/>
      <c r="J100" s="45"/>
      <c r="K100" s="45"/>
      <c r="L100" s="16"/>
    </row>
    <row r="101" spans="1:16" x14ac:dyDescent="0.25">
      <c r="B101" s="452"/>
      <c r="C101" s="453"/>
      <c r="D101" s="453"/>
      <c r="E101" s="454"/>
      <c r="F101" s="422"/>
      <c r="G101" s="456"/>
      <c r="H101" s="456"/>
      <c r="I101" s="456"/>
      <c r="J101" s="45"/>
      <c r="K101" s="45"/>
      <c r="L101" s="16"/>
    </row>
    <row r="102" spans="1:16" x14ac:dyDescent="0.25">
      <c r="B102" s="452"/>
      <c r="C102" s="453"/>
      <c r="D102" s="453"/>
      <c r="E102" s="454"/>
      <c r="F102" s="422"/>
      <c r="G102" s="457"/>
      <c r="H102" s="457"/>
      <c r="I102" s="457"/>
      <c r="J102" s="45"/>
      <c r="K102" s="45"/>
      <c r="L102" s="16"/>
    </row>
    <row r="103" spans="1:16" x14ac:dyDescent="0.25">
      <c r="B103" s="269"/>
      <c r="C103" s="270"/>
      <c r="D103" s="270"/>
      <c r="E103" s="270"/>
      <c r="F103" s="271"/>
      <c r="G103" s="258"/>
      <c r="H103" s="258"/>
      <c r="I103" s="258"/>
      <c r="J103" s="272"/>
      <c r="K103" s="45"/>
      <c r="L103" s="16"/>
    </row>
    <row r="104" spans="1:16" x14ac:dyDescent="0.25">
      <c r="B104" s="383" t="str">
        <f>IF(Intro!$G$20="English",O104,P104)</f>
        <v>Si le volume du stock de clôture à la question 2 ci-dessus diffère du stock de clôture calculé, donnez la raison.</v>
      </c>
      <c r="C104" s="384"/>
      <c r="D104" s="384"/>
      <c r="E104" s="384"/>
      <c r="F104" s="384"/>
      <c r="G104" s="384"/>
      <c r="H104" s="384"/>
      <c r="I104" s="384"/>
      <c r="J104" s="384"/>
      <c r="K104" s="384"/>
      <c r="L104" s="385"/>
      <c r="O104" s="38" t="s">
        <v>181</v>
      </c>
      <c r="P104" s="3" t="s">
        <v>197</v>
      </c>
    </row>
    <row r="105" spans="1:16" x14ac:dyDescent="0.25">
      <c r="B105" s="61"/>
      <c r="C105" s="45"/>
      <c r="D105" s="45"/>
      <c r="E105" s="45"/>
      <c r="F105" s="45"/>
      <c r="G105" s="45"/>
      <c r="H105" s="45"/>
      <c r="I105" s="45"/>
      <c r="J105" s="45"/>
      <c r="K105" s="45"/>
      <c r="L105" s="16"/>
    </row>
    <row r="106" spans="1:16" s="22" customFormat="1" x14ac:dyDescent="0.25">
      <c r="A106" s="21"/>
      <c r="B106" s="379"/>
      <c r="C106" s="380"/>
      <c r="D106" s="380"/>
      <c r="E106" s="380"/>
      <c r="F106" s="380"/>
      <c r="G106" s="380"/>
      <c r="H106" s="380"/>
      <c r="I106" s="380"/>
      <c r="J106" s="380"/>
      <c r="K106" s="380"/>
      <c r="L106" s="381"/>
      <c r="M106" s="39"/>
    </row>
    <row r="107" spans="1:16" s="22" customFormat="1" x14ac:dyDescent="0.25">
      <c r="A107" s="21"/>
      <c r="B107" s="379"/>
      <c r="C107" s="380"/>
      <c r="D107" s="380"/>
      <c r="E107" s="380"/>
      <c r="F107" s="380"/>
      <c r="G107" s="380"/>
      <c r="H107" s="380"/>
      <c r="I107" s="380"/>
      <c r="J107" s="380"/>
      <c r="K107" s="380"/>
      <c r="L107" s="381"/>
      <c r="M107" s="39"/>
    </row>
    <row r="108" spans="1:16" s="22" customFormat="1" x14ac:dyDescent="0.25">
      <c r="A108" s="21"/>
      <c r="B108" s="379"/>
      <c r="C108" s="380"/>
      <c r="D108" s="380"/>
      <c r="E108" s="380"/>
      <c r="F108" s="380"/>
      <c r="G108" s="380"/>
      <c r="H108" s="380"/>
      <c r="I108" s="380"/>
      <c r="J108" s="380"/>
      <c r="K108" s="380"/>
      <c r="L108" s="381"/>
      <c r="M108" s="39"/>
    </row>
    <row r="109" spans="1:16" s="22" customFormat="1" x14ac:dyDescent="0.25">
      <c r="A109" s="21"/>
      <c r="B109" s="379"/>
      <c r="C109" s="380"/>
      <c r="D109" s="380"/>
      <c r="E109" s="380"/>
      <c r="F109" s="380"/>
      <c r="G109" s="380"/>
      <c r="H109" s="380"/>
      <c r="I109" s="380"/>
      <c r="J109" s="380"/>
      <c r="K109" s="380"/>
      <c r="L109" s="381"/>
      <c r="M109" s="39"/>
    </row>
    <row r="110" spans="1:16" s="22" customFormat="1" x14ac:dyDescent="0.25">
      <c r="A110" s="21"/>
      <c r="B110" s="379"/>
      <c r="C110" s="380"/>
      <c r="D110" s="380"/>
      <c r="E110" s="380"/>
      <c r="F110" s="380"/>
      <c r="G110" s="380"/>
      <c r="H110" s="380"/>
      <c r="I110" s="380"/>
      <c r="J110" s="380"/>
      <c r="K110" s="380"/>
      <c r="L110" s="381"/>
      <c r="M110" s="39"/>
    </row>
    <row r="111" spans="1:16" s="22" customFormat="1" x14ac:dyDescent="0.25">
      <c r="A111" s="21"/>
      <c r="B111" s="379"/>
      <c r="C111" s="380"/>
      <c r="D111" s="380"/>
      <c r="E111" s="380"/>
      <c r="F111" s="380"/>
      <c r="G111" s="380"/>
      <c r="H111" s="380"/>
      <c r="I111" s="380"/>
      <c r="J111" s="380"/>
      <c r="K111" s="380"/>
      <c r="L111" s="381"/>
      <c r="M111" s="39"/>
    </row>
    <row r="112" spans="1:16" s="22" customFormat="1" x14ac:dyDescent="0.25">
      <c r="A112" s="21"/>
      <c r="B112" s="379"/>
      <c r="C112" s="380"/>
      <c r="D112" s="380"/>
      <c r="E112" s="380"/>
      <c r="F112" s="380"/>
      <c r="G112" s="380"/>
      <c r="H112" s="380"/>
      <c r="I112" s="380"/>
      <c r="J112" s="380"/>
      <c r="K112" s="380"/>
      <c r="L112" s="381"/>
      <c r="M112" s="39"/>
    </row>
    <row r="113" spans="1:16" s="22" customFormat="1" x14ac:dyDescent="0.25">
      <c r="A113" s="21"/>
      <c r="B113" s="379"/>
      <c r="C113" s="380"/>
      <c r="D113" s="380"/>
      <c r="E113" s="380"/>
      <c r="F113" s="380"/>
      <c r="G113" s="380"/>
      <c r="H113" s="380"/>
      <c r="I113" s="380"/>
      <c r="J113" s="380"/>
      <c r="K113" s="380"/>
      <c r="L113" s="381"/>
      <c r="M113" s="39"/>
    </row>
    <row r="114" spans="1:16" x14ac:dyDescent="0.25">
      <c r="B114" s="67"/>
      <c r="C114" s="68"/>
      <c r="D114" s="68"/>
      <c r="E114" s="68"/>
      <c r="F114" s="68"/>
      <c r="G114" s="68"/>
      <c r="H114" s="68"/>
      <c r="I114" s="68"/>
      <c r="J114" s="68"/>
      <c r="K114" s="68"/>
      <c r="L114" s="69"/>
    </row>
    <row r="115" spans="1:16" s="22" customFormat="1" x14ac:dyDescent="0.25">
      <c r="A115" s="21"/>
      <c r="B115" s="373" t="s">
        <v>25</v>
      </c>
      <c r="C115" s="374"/>
      <c r="D115" s="374"/>
      <c r="E115" s="374"/>
      <c r="F115" s="374"/>
      <c r="G115" s="374"/>
      <c r="H115" s="374"/>
      <c r="I115" s="374"/>
      <c r="J115" s="374"/>
      <c r="K115" s="374"/>
      <c r="L115" s="375"/>
      <c r="M115" s="71"/>
    </row>
    <row r="116" spans="1:16" x14ac:dyDescent="0.25">
      <c r="B116" s="61"/>
      <c r="C116" s="45"/>
      <c r="D116" s="45"/>
      <c r="E116" s="45"/>
      <c r="F116" s="45"/>
      <c r="G116" s="45"/>
      <c r="H116" s="45"/>
      <c r="I116" s="45"/>
      <c r="J116" s="45"/>
      <c r="K116" s="45"/>
      <c r="L116" s="16"/>
    </row>
    <row r="117" spans="1:16" x14ac:dyDescent="0.25">
      <c r="B117" s="289" t="str">
        <f>IF(Intro!$G$20="English",O117,P117)</f>
        <v>Expliquez tous changements sur les activités d'exportation des marchandises de votre entreprise, depuis le 1er janvier 2023.</v>
      </c>
      <c r="C117" s="290"/>
      <c r="D117" s="290"/>
      <c r="E117" s="290"/>
      <c r="F117" s="290"/>
      <c r="G117" s="290"/>
      <c r="H117" s="290"/>
      <c r="I117" s="290"/>
      <c r="J117" s="290"/>
      <c r="K117" s="290"/>
      <c r="L117" s="291"/>
      <c r="O117" s="3" t="str">
        <f>"Explain any changes to your firm's export activity of the goods since January 1, "&amp;Variables!B6&amp;"."</f>
        <v>Explain any changes to your firm's export activity of the goods since January 1, 2023.</v>
      </c>
      <c r="P117"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18" spans="1:16" x14ac:dyDescent="0.25">
      <c r="B118" s="61"/>
      <c r="C118" s="45"/>
      <c r="D118" s="45"/>
      <c r="E118" s="45"/>
      <c r="F118" s="45"/>
      <c r="G118" s="45"/>
      <c r="H118" s="45"/>
      <c r="I118" s="45"/>
      <c r="J118" s="45"/>
      <c r="K118" s="45"/>
      <c r="L118" s="16"/>
    </row>
    <row r="119" spans="1:16" s="22" customFormat="1" x14ac:dyDescent="0.25">
      <c r="A119" s="21"/>
      <c r="B119" s="379"/>
      <c r="C119" s="380"/>
      <c r="D119" s="380"/>
      <c r="E119" s="380"/>
      <c r="F119" s="380"/>
      <c r="G119" s="380"/>
      <c r="H119" s="380"/>
      <c r="I119" s="380"/>
      <c r="J119" s="380"/>
      <c r="K119" s="380"/>
      <c r="L119" s="381"/>
      <c r="M119" s="39"/>
    </row>
    <row r="120" spans="1:16" s="22" customFormat="1" x14ac:dyDescent="0.25">
      <c r="A120" s="21"/>
      <c r="B120" s="379"/>
      <c r="C120" s="380"/>
      <c r="D120" s="380"/>
      <c r="E120" s="380"/>
      <c r="F120" s="380"/>
      <c r="G120" s="380"/>
      <c r="H120" s="380"/>
      <c r="I120" s="380"/>
      <c r="J120" s="380"/>
      <c r="K120" s="380"/>
      <c r="L120" s="381"/>
      <c r="M120" s="39"/>
    </row>
    <row r="121" spans="1:16" s="22" customFormat="1" x14ac:dyDescent="0.25">
      <c r="A121" s="21"/>
      <c r="B121" s="379"/>
      <c r="C121" s="380"/>
      <c r="D121" s="380"/>
      <c r="E121" s="380"/>
      <c r="F121" s="380"/>
      <c r="G121" s="380"/>
      <c r="H121" s="380"/>
      <c r="I121" s="380"/>
      <c r="J121" s="380"/>
      <c r="K121" s="380"/>
      <c r="L121" s="381"/>
      <c r="M121" s="39"/>
    </row>
    <row r="122" spans="1:16" s="22" customFormat="1" x14ac:dyDescent="0.25">
      <c r="A122" s="21"/>
      <c r="B122" s="379"/>
      <c r="C122" s="380"/>
      <c r="D122" s="380"/>
      <c r="E122" s="380"/>
      <c r="F122" s="380"/>
      <c r="G122" s="380"/>
      <c r="H122" s="380"/>
      <c r="I122" s="380"/>
      <c r="J122" s="380"/>
      <c r="K122" s="380"/>
      <c r="L122" s="381"/>
      <c r="M122" s="39"/>
    </row>
    <row r="123" spans="1:16" s="22" customFormat="1" x14ac:dyDescent="0.25">
      <c r="A123" s="21"/>
      <c r="B123" s="379"/>
      <c r="C123" s="380"/>
      <c r="D123" s="380"/>
      <c r="E123" s="380"/>
      <c r="F123" s="380"/>
      <c r="G123" s="380"/>
      <c r="H123" s="380"/>
      <c r="I123" s="380"/>
      <c r="J123" s="380"/>
      <c r="K123" s="380"/>
      <c r="L123" s="381"/>
      <c r="M123" s="39"/>
    </row>
    <row r="124" spans="1:16" s="22" customFormat="1" x14ac:dyDescent="0.25">
      <c r="A124" s="21"/>
      <c r="B124" s="379"/>
      <c r="C124" s="380"/>
      <c r="D124" s="380"/>
      <c r="E124" s="380"/>
      <c r="F124" s="380"/>
      <c r="G124" s="380"/>
      <c r="H124" s="380"/>
      <c r="I124" s="380"/>
      <c r="J124" s="380"/>
      <c r="K124" s="380"/>
      <c r="L124" s="381"/>
      <c r="M124" s="39"/>
    </row>
    <row r="125" spans="1:16" s="22" customFormat="1" x14ac:dyDescent="0.25">
      <c r="A125" s="21"/>
      <c r="B125" s="379"/>
      <c r="C125" s="380"/>
      <c r="D125" s="380"/>
      <c r="E125" s="380"/>
      <c r="F125" s="380"/>
      <c r="G125" s="380"/>
      <c r="H125" s="380"/>
      <c r="I125" s="380"/>
      <c r="J125" s="380"/>
      <c r="K125" s="380"/>
      <c r="L125" s="381"/>
      <c r="M125" s="39"/>
    </row>
    <row r="126" spans="1:16" s="22" customFormat="1" x14ac:dyDescent="0.25">
      <c r="A126" s="21"/>
      <c r="B126" s="379"/>
      <c r="C126" s="380"/>
      <c r="D126" s="380"/>
      <c r="E126" s="380"/>
      <c r="F126" s="380"/>
      <c r="G126" s="380"/>
      <c r="H126" s="380"/>
      <c r="I126" s="380"/>
      <c r="J126" s="380"/>
      <c r="K126" s="380"/>
      <c r="L126" s="381"/>
      <c r="M126" s="39"/>
    </row>
    <row r="127" spans="1:16" x14ac:dyDescent="0.25">
      <c r="B127" s="67"/>
      <c r="C127" s="68"/>
      <c r="D127" s="68"/>
      <c r="E127" s="68"/>
      <c r="F127" s="68"/>
      <c r="G127" s="68"/>
      <c r="H127" s="68"/>
      <c r="I127" s="68"/>
      <c r="J127" s="68"/>
      <c r="K127" s="68"/>
      <c r="L127" s="69"/>
    </row>
    <row r="128" spans="1:16" s="22" customFormat="1" x14ac:dyDescent="0.25">
      <c r="A128" s="21"/>
      <c r="B128" s="373" t="s">
        <v>26</v>
      </c>
      <c r="C128" s="374"/>
      <c r="D128" s="374"/>
      <c r="E128" s="374"/>
      <c r="F128" s="374"/>
      <c r="G128" s="374"/>
      <c r="H128" s="374"/>
      <c r="I128" s="374"/>
      <c r="J128" s="374"/>
      <c r="K128" s="374"/>
      <c r="L128" s="375"/>
      <c r="M128" s="71"/>
      <c r="O128" s="3"/>
    </row>
    <row r="129" spans="1:16" x14ac:dyDescent="0.25">
      <c r="B129" s="61"/>
      <c r="C129" s="45"/>
      <c r="D129" s="45"/>
      <c r="E129" s="45"/>
      <c r="F129" s="45"/>
      <c r="G129" s="45"/>
      <c r="H129" s="45"/>
      <c r="I129" s="45"/>
      <c r="J129" s="45"/>
      <c r="K129" s="45"/>
      <c r="L129" s="16"/>
    </row>
    <row r="130" spans="1:16" ht="20.25" customHeight="1" x14ac:dyDescent="0.25">
      <c r="B130" s="383" t="str">
        <f>IF(Intro!$G$20="English",O130,P130)</f>
        <v>Indiquez les volumes du stock des marchandises finies produites pour le marché canadien.</v>
      </c>
      <c r="C130" s="384"/>
      <c r="D130" s="384" t="e">
        <f>IF(#REF!="English",P130,Q130)</f>
        <v>#REF!</v>
      </c>
      <c r="E130" s="384" t="e">
        <f>IF(#REF!="English",Q130,R130)</f>
        <v>#REF!</v>
      </c>
      <c r="F130" s="384" t="e">
        <f>IF(#REF!="English",R130,S130)</f>
        <v>#REF!</v>
      </c>
      <c r="G130" s="384" t="e">
        <f>IF(#REF!="English",S130,T130)</f>
        <v>#REF!</v>
      </c>
      <c r="H130" s="384" t="e">
        <f>IF(#REF!="English",T130,U130)</f>
        <v>#REF!</v>
      </c>
      <c r="I130" s="384" t="e">
        <f>IF(#REF!="English",U130,V130)</f>
        <v>#REF!</v>
      </c>
      <c r="J130" s="384" t="e">
        <f>IF(#REF!="English",V130,W130)</f>
        <v>#REF!</v>
      </c>
      <c r="K130" s="384" t="e">
        <f>IF(#REF!="English",W130,X130)</f>
        <v>#REF!</v>
      </c>
      <c r="L130" s="385" t="e">
        <f>IF(#REF!="English",X130,Y130)</f>
        <v>#REF!</v>
      </c>
      <c r="O130" s="3" t="s">
        <v>251</v>
      </c>
      <c r="P130" s="3" t="s">
        <v>252</v>
      </c>
    </row>
    <row r="131" spans="1:16" x14ac:dyDescent="0.25">
      <c r="B131" s="61"/>
      <c r="C131" s="45"/>
      <c r="D131" s="45"/>
      <c r="E131" s="45"/>
      <c r="F131" s="45"/>
      <c r="G131" s="449" t="str">
        <f>IF(Intro!$G$20="English",O131,P131)</f>
        <v>31 décembre</v>
      </c>
      <c r="H131" s="450"/>
      <c r="I131" s="451"/>
      <c r="J131" s="164"/>
      <c r="K131" s="164"/>
      <c r="L131" s="165"/>
      <c r="O131" s="153" t="s">
        <v>311</v>
      </c>
      <c r="P131" s="153" t="s">
        <v>312</v>
      </c>
    </row>
    <row r="132" spans="1:16" x14ac:dyDescent="0.25">
      <c r="B132" s="133"/>
      <c r="C132" s="134"/>
      <c r="D132" s="29"/>
      <c r="F132" s="45"/>
      <c r="G132" s="432">
        <f>Variables!$B$6</f>
        <v>2023</v>
      </c>
      <c r="H132" s="432">
        <f>G132+1</f>
        <v>2024</v>
      </c>
      <c r="I132" s="432">
        <f>H132+1</f>
        <v>2025</v>
      </c>
      <c r="J132" s="420"/>
      <c r="K132" s="421"/>
      <c r="L132" s="163"/>
      <c r="O132" s="32"/>
    </row>
    <row r="133" spans="1:16" x14ac:dyDescent="0.25">
      <c r="B133" s="458" t="str">
        <f>B89</f>
        <v>unités complètes</v>
      </c>
      <c r="C133" s="459"/>
      <c r="D133" s="29"/>
      <c r="F133" s="45"/>
      <c r="G133" s="433"/>
      <c r="H133" s="433"/>
      <c r="I133" s="433"/>
      <c r="J133" s="420"/>
      <c r="K133" s="421"/>
      <c r="L133" s="163"/>
      <c r="O133" s="32"/>
    </row>
    <row r="134" spans="1:16" ht="14.25" customHeight="1" x14ac:dyDescent="0.25">
      <c r="B134" s="470" t="str">
        <f>IF(Intro!$G$20="English",O134,P134)</f>
        <v>Stock de clôture pour le marché canadien (volume)</v>
      </c>
      <c r="C134" s="471"/>
      <c r="D134" s="471"/>
      <c r="E134" s="472"/>
      <c r="F134" s="476" t="str">
        <f>IF(Intro!$G$20="English",Variables!$B$23,Variables!$C$23)</f>
        <v>unités complètes</v>
      </c>
      <c r="G134" s="478"/>
      <c r="H134" s="478"/>
      <c r="I134" s="478"/>
      <c r="J134" s="480"/>
      <c r="K134" s="468"/>
      <c r="L134" s="163"/>
      <c r="O134" s="3" t="s">
        <v>380</v>
      </c>
      <c r="P134" s="3" t="s">
        <v>381</v>
      </c>
    </row>
    <row r="135" spans="1:16" x14ac:dyDescent="0.25">
      <c r="B135" s="473"/>
      <c r="C135" s="474"/>
      <c r="D135" s="474"/>
      <c r="E135" s="475"/>
      <c r="F135" s="477"/>
      <c r="G135" s="479"/>
      <c r="H135" s="479"/>
      <c r="I135" s="479"/>
      <c r="J135" s="480"/>
      <c r="K135" s="468"/>
      <c r="L135" s="163"/>
    </row>
    <row r="136" spans="1:16" x14ac:dyDescent="0.25">
      <c r="B136" s="269"/>
      <c r="C136" s="270"/>
      <c r="D136" s="270"/>
      <c r="E136" s="270"/>
      <c r="F136" s="271"/>
      <c r="G136" s="273"/>
      <c r="H136" s="273"/>
      <c r="I136" s="273"/>
      <c r="J136" s="257"/>
      <c r="K136" s="257"/>
      <c r="L136" s="163"/>
    </row>
    <row r="137" spans="1:16" x14ac:dyDescent="0.25">
      <c r="B137" s="321" t="str">
        <f>IF(Intro!$G$20="English",O138,P138)</f>
        <v>Indiquez les values du stock des sous-ensembles produites pour le marché canadien.</v>
      </c>
      <c r="C137" s="322"/>
      <c r="D137" s="322"/>
      <c r="E137" s="322"/>
      <c r="F137" s="322"/>
      <c r="G137" s="322"/>
      <c r="H137" s="322"/>
      <c r="I137" s="322"/>
      <c r="J137" s="322"/>
      <c r="K137" s="322"/>
      <c r="L137" s="323"/>
    </row>
    <row r="138" spans="1:16" x14ac:dyDescent="0.25">
      <c r="B138" s="61"/>
      <c r="C138" s="45"/>
      <c r="D138" s="45"/>
      <c r="E138" s="45"/>
      <c r="F138" s="45"/>
      <c r="G138" s="449" t="str">
        <f>G131</f>
        <v>31 décembre</v>
      </c>
      <c r="H138" s="450"/>
      <c r="I138" s="451"/>
      <c r="J138" s="257"/>
      <c r="K138" s="257"/>
      <c r="L138" s="163"/>
      <c r="O138" s="3" t="s">
        <v>378</v>
      </c>
      <c r="P138" s="3" t="s">
        <v>379</v>
      </c>
    </row>
    <row r="139" spans="1:16" x14ac:dyDescent="0.25">
      <c r="B139" s="253"/>
      <c r="C139" s="254"/>
      <c r="D139" s="29"/>
      <c r="F139" s="45"/>
      <c r="G139" s="432">
        <f>Variables!$B$6</f>
        <v>2023</v>
      </c>
      <c r="H139" s="432">
        <f>G139+1</f>
        <v>2024</v>
      </c>
      <c r="I139" s="432">
        <f>H139+1</f>
        <v>2025</v>
      </c>
      <c r="J139" s="420"/>
      <c r="K139" s="421"/>
      <c r="L139" s="163"/>
    </row>
    <row r="140" spans="1:16" ht="28.5" x14ac:dyDescent="0.25">
      <c r="B140" s="278" t="str">
        <f>B97</f>
        <v>sous-ensembles</v>
      </c>
      <c r="C140" s="254"/>
      <c r="D140" s="29"/>
      <c r="F140" s="45"/>
      <c r="G140" s="433"/>
      <c r="H140" s="433"/>
      <c r="I140" s="433"/>
      <c r="J140" s="420"/>
      <c r="K140" s="421"/>
      <c r="L140" s="163"/>
    </row>
    <row r="141" spans="1:16" x14ac:dyDescent="0.25">
      <c r="B141" s="470" t="str">
        <f>IF(Intro!$G$20="English",O142,P142)</f>
        <v>Stock de clôture pour le marché canadien (valeur)</v>
      </c>
      <c r="C141" s="471"/>
      <c r="D141" s="471"/>
      <c r="E141" s="472"/>
      <c r="F141" s="476" t="str">
        <f>IF(Intro!$G$20="English",Variables!$B$32,Variables!$C$32)</f>
        <v>$</v>
      </c>
      <c r="G141" s="478"/>
      <c r="H141" s="478"/>
      <c r="I141" s="478"/>
      <c r="J141" s="480"/>
      <c r="K141" s="468"/>
      <c r="L141" s="163"/>
    </row>
    <row r="142" spans="1:16" x14ac:dyDescent="0.25">
      <c r="B142" s="473"/>
      <c r="C142" s="474"/>
      <c r="D142" s="474"/>
      <c r="E142" s="475"/>
      <c r="F142" s="477"/>
      <c r="G142" s="479"/>
      <c r="H142" s="479"/>
      <c r="I142" s="479"/>
      <c r="J142" s="480"/>
      <c r="K142" s="468"/>
      <c r="L142" s="163"/>
      <c r="O142" s="3" t="s">
        <v>382</v>
      </c>
      <c r="P142" s="3" t="s">
        <v>383</v>
      </c>
    </row>
    <row r="143" spans="1:16" x14ac:dyDescent="0.25">
      <c r="B143" s="269"/>
      <c r="C143" s="270"/>
      <c r="D143" s="270"/>
      <c r="E143" s="270"/>
      <c r="F143" s="274"/>
      <c r="G143" s="273"/>
      <c r="H143" s="273"/>
      <c r="I143" s="273"/>
      <c r="J143" s="45"/>
      <c r="K143" s="45"/>
      <c r="L143" s="16"/>
    </row>
    <row r="144" spans="1:16" s="22" customFormat="1" x14ac:dyDescent="0.25">
      <c r="A144" s="21"/>
      <c r="B144" s="373" t="s">
        <v>27</v>
      </c>
      <c r="C144" s="374"/>
      <c r="D144" s="374"/>
      <c r="E144" s="374"/>
      <c r="F144" s="374"/>
      <c r="G144" s="374"/>
      <c r="H144" s="374"/>
      <c r="I144" s="374"/>
      <c r="J144" s="374"/>
      <c r="K144" s="374"/>
      <c r="L144" s="375"/>
      <c r="M144" s="71"/>
      <c r="O144" s="3"/>
    </row>
    <row r="145" spans="1:16" x14ac:dyDescent="0.25">
      <c r="B145" s="61"/>
      <c r="C145" s="45"/>
      <c r="D145" s="45"/>
      <c r="E145" s="45"/>
      <c r="F145" s="45"/>
      <c r="G145" s="45"/>
      <c r="H145" s="45"/>
      <c r="I145" s="45"/>
      <c r="J145" s="45"/>
      <c r="K145" s="45"/>
      <c r="L145" s="16"/>
    </row>
    <row r="146" spans="1:16" x14ac:dyDescent="0.25">
      <c r="B146" s="383" t="str">
        <f>IF(Intro!$G$20="English",O146,P146)</f>
        <v>Indiquez les volumes du stock des marchandises finies produites détenues au Canada.</v>
      </c>
      <c r="C146" s="384"/>
      <c r="D146" s="384" t="e">
        <f>IF(#REF!="English",P146,Q146)</f>
        <v>#REF!</v>
      </c>
      <c r="E146" s="384" t="e">
        <f>IF(#REF!="English",Q146,R146)</f>
        <v>#REF!</v>
      </c>
      <c r="F146" s="384" t="e">
        <f>IF(#REF!="English",R146,S146)</f>
        <v>#REF!</v>
      </c>
      <c r="G146" s="384" t="e">
        <f>IF(#REF!="English",S146,T146)</f>
        <v>#REF!</v>
      </c>
      <c r="H146" s="384" t="e">
        <f>IF(#REF!="English",T146,U146)</f>
        <v>#REF!</v>
      </c>
      <c r="I146" s="384" t="e">
        <f>IF(#REF!="English",U146,V146)</f>
        <v>#REF!</v>
      </c>
      <c r="J146" s="384" t="e">
        <f>IF(#REF!="English",V146,W146)</f>
        <v>#REF!</v>
      </c>
      <c r="K146" s="384" t="e">
        <f>IF(#REF!="English",W146,X146)</f>
        <v>#REF!</v>
      </c>
      <c r="L146" s="385" t="e">
        <f>IF(#REF!="English",X146,Y146)</f>
        <v>#REF!</v>
      </c>
      <c r="O146" s="3" t="s">
        <v>317</v>
      </c>
      <c r="P146" s="129" t="s">
        <v>318</v>
      </c>
    </row>
    <row r="147" spans="1:16" x14ac:dyDescent="0.25">
      <c r="B147" s="61"/>
      <c r="C147" s="45"/>
      <c r="D147" s="45"/>
      <c r="E147" s="45"/>
      <c r="F147" s="45"/>
      <c r="G147" s="449" t="str">
        <f>IF(Intro!$G$20="English",O147,P147)</f>
        <v>31 décembre</v>
      </c>
      <c r="H147" s="450"/>
      <c r="I147" s="451"/>
      <c r="J147" s="164"/>
      <c r="K147" s="164"/>
      <c r="L147" s="165"/>
      <c r="O147" s="153" t="s">
        <v>311</v>
      </c>
      <c r="P147" s="153" t="s">
        <v>312</v>
      </c>
    </row>
    <row r="148" spans="1:16" x14ac:dyDescent="0.25">
      <c r="B148" s="146"/>
      <c r="C148" s="147"/>
      <c r="D148" s="29"/>
      <c r="F148" s="45"/>
      <c r="G148" s="432">
        <f>Variables!$B$6</f>
        <v>2023</v>
      </c>
      <c r="H148" s="432">
        <f>G148+1</f>
        <v>2024</v>
      </c>
      <c r="I148" s="432">
        <f>H148+1</f>
        <v>2025</v>
      </c>
      <c r="J148" s="420"/>
      <c r="K148" s="421"/>
      <c r="L148" s="163"/>
      <c r="O148" s="32"/>
    </row>
    <row r="149" spans="1:16" x14ac:dyDescent="0.25">
      <c r="B149" s="458" t="str">
        <f>B133</f>
        <v>unités complètes</v>
      </c>
      <c r="C149" s="459"/>
      <c r="D149" s="29"/>
      <c r="F149" s="45"/>
      <c r="G149" s="433"/>
      <c r="H149" s="433"/>
      <c r="I149" s="433"/>
      <c r="J149" s="420"/>
      <c r="K149" s="421"/>
      <c r="L149" s="163"/>
      <c r="O149" s="32"/>
    </row>
    <row r="150" spans="1:16" ht="14.25" customHeight="1" x14ac:dyDescent="0.25">
      <c r="B150" s="470" t="str">
        <f>B134</f>
        <v>Stock de clôture pour le marché canadien (volume)</v>
      </c>
      <c r="C150" s="471"/>
      <c r="D150" s="471"/>
      <c r="E150" s="472"/>
      <c r="F150" s="476" t="str">
        <f>IF(Intro!$G$20="English",Variables!$B$23,Variables!$C$23)</f>
        <v>unités complètes</v>
      </c>
      <c r="G150" s="478"/>
      <c r="H150" s="478"/>
      <c r="I150" s="478"/>
      <c r="J150" s="480"/>
      <c r="K150" s="468"/>
      <c r="L150" s="163"/>
      <c r="O150" s="3" t="s">
        <v>321</v>
      </c>
      <c r="P150" s="3" t="s">
        <v>323</v>
      </c>
    </row>
    <row r="151" spans="1:16" x14ac:dyDescent="0.25">
      <c r="B151" s="473"/>
      <c r="C151" s="474"/>
      <c r="D151" s="474"/>
      <c r="E151" s="475"/>
      <c r="F151" s="477"/>
      <c r="G151" s="479"/>
      <c r="H151" s="479"/>
      <c r="I151" s="479"/>
      <c r="J151" s="480"/>
      <c r="K151" s="468"/>
      <c r="L151" s="163"/>
    </row>
    <row r="152" spans="1:16" x14ac:dyDescent="0.25">
      <c r="B152" s="269"/>
      <c r="C152" s="270"/>
      <c r="D152" s="270"/>
      <c r="E152" s="270"/>
      <c r="F152" s="271"/>
      <c r="G152" s="273"/>
      <c r="H152" s="273"/>
      <c r="I152" s="273"/>
      <c r="J152" s="257"/>
      <c r="K152" s="257"/>
      <c r="L152" s="163"/>
    </row>
    <row r="153" spans="1:16" x14ac:dyDescent="0.25">
      <c r="B153" s="383" t="str">
        <f>IF(Intro!$G$20="English",O154,P154)</f>
        <v>Indiquez les valuers du stock des sous-ensembles produites détenues au Canada.</v>
      </c>
      <c r="C153" s="384"/>
      <c r="D153" s="384"/>
      <c r="E153" s="384"/>
      <c r="F153" s="384"/>
      <c r="G153" s="384"/>
      <c r="H153" s="384"/>
      <c r="I153" s="384"/>
      <c r="J153" s="384"/>
      <c r="K153" s="384"/>
      <c r="L153" s="385"/>
    </row>
    <row r="154" spans="1:16" x14ac:dyDescent="0.25">
      <c r="B154" s="61"/>
      <c r="C154" s="45"/>
      <c r="D154" s="45"/>
      <c r="E154" s="45"/>
      <c r="F154" s="45"/>
      <c r="G154" s="449" t="str">
        <f>G147</f>
        <v>31 décembre</v>
      </c>
      <c r="H154" s="450"/>
      <c r="I154" s="451"/>
      <c r="J154" s="164"/>
      <c r="K154" s="164"/>
      <c r="L154" s="165"/>
      <c r="O154" s="3" t="s">
        <v>386</v>
      </c>
      <c r="P154" s="129" t="s">
        <v>387</v>
      </c>
    </row>
    <row r="155" spans="1:16" x14ac:dyDescent="0.25">
      <c r="B155" s="253"/>
      <c r="C155" s="254"/>
      <c r="D155" s="29"/>
      <c r="F155" s="45"/>
      <c r="G155" s="432">
        <f>Variables!$B$6</f>
        <v>2023</v>
      </c>
      <c r="H155" s="432">
        <f>G155+1</f>
        <v>2024</v>
      </c>
      <c r="I155" s="432">
        <f>H155+1</f>
        <v>2025</v>
      </c>
      <c r="J155" s="420"/>
      <c r="K155" s="421"/>
      <c r="L155" s="163"/>
    </row>
    <row r="156" spans="1:16" ht="28.5" x14ac:dyDescent="0.25">
      <c r="B156" s="278" t="str">
        <f>B140</f>
        <v>sous-ensembles</v>
      </c>
      <c r="C156" s="254"/>
      <c r="D156" s="29"/>
      <c r="F156" s="45"/>
      <c r="G156" s="433"/>
      <c r="H156" s="433"/>
      <c r="I156" s="433"/>
      <c r="J156" s="420"/>
      <c r="K156" s="421"/>
      <c r="L156" s="163"/>
    </row>
    <row r="157" spans="1:16" x14ac:dyDescent="0.25">
      <c r="B157" s="470" t="str">
        <f>B141</f>
        <v>Stock de clôture pour le marché canadien (valeur)</v>
      </c>
      <c r="C157" s="471"/>
      <c r="D157" s="471"/>
      <c r="E157" s="472"/>
      <c r="F157" s="476" t="str">
        <f>F141</f>
        <v>$</v>
      </c>
      <c r="G157" s="478"/>
      <c r="H157" s="478"/>
      <c r="I157" s="478"/>
      <c r="J157" s="480"/>
      <c r="K157" s="468"/>
      <c r="L157" s="163"/>
    </row>
    <row r="158" spans="1:16" x14ac:dyDescent="0.25">
      <c r="B158" s="473"/>
      <c r="C158" s="474"/>
      <c r="D158" s="474"/>
      <c r="E158" s="475"/>
      <c r="F158" s="477"/>
      <c r="G158" s="479"/>
      <c r="H158" s="479"/>
      <c r="I158" s="479"/>
      <c r="J158" s="480"/>
      <c r="K158" s="468"/>
      <c r="L158" s="163"/>
    </row>
    <row r="159" spans="1:16" x14ac:dyDescent="0.25">
      <c r="B159" s="269"/>
      <c r="C159" s="270"/>
      <c r="D159" s="270"/>
      <c r="E159" s="270"/>
      <c r="F159" s="271"/>
      <c r="G159" s="273"/>
      <c r="H159" s="273"/>
      <c r="I159" s="273"/>
      <c r="J159" s="257"/>
      <c r="K159" s="257"/>
      <c r="L159" s="163"/>
    </row>
    <row r="160" spans="1:16" s="22" customFormat="1" x14ac:dyDescent="0.25">
      <c r="A160" s="21"/>
      <c r="B160" s="373" t="s">
        <v>30</v>
      </c>
      <c r="C160" s="374"/>
      <c r="D160" s="374"/>
      <c r="E160" s="374"/>
      <c r="F160" s="374"/>
      <c r="G160" s="374"/>
      <c r="H160" s="374"/>
      <c r="I160" s="374"/>
      <c r="J160" s="374"/>
      <c r="K160" s="374"/>
      <c r="L160" s="375"/>
      <c r="M160" s="71"/>
      <c r="N160" s="113" t="s">
        <v>307</v>
      </c>
    </row>
    <row r="161" spans="1:16" s="39" customFormat="1" x14ac:dyDescent="0.25">
      <c r="A161" s="62"/>
      <c r="B161" s="72"/>
      <c r="C161" s="63"/>
      <c r="D161" s="63"/>
      <c r="E161" s="63"/>
      <c r="F161" s="63"/>
      <c r="G161" s="63"/>
      <c r="H161" s="63"/>
      <c r="I161" s="63"/>
      <c r="J161" s="63"/>
      <c r="K161" s="63"/>
      <c r="L161" s="64"/>
    </row>
    <row r="162" spans="1:16" s="39" customFormat="1" ht="29.45" customHeight="1" x14ac:dyDescent="0.25">
      <c r="A162" s="62"/>
      <c r="B162" s="289" t="str">
        <f>IF(Intro!$G$20="English",O162,P162)</f>
        <v>Donnez le nom et l'adresse des 10 plus importants importateurs canadiens, en terme de valeurs, à qui votre entreprise a vendu des marchandises depuis le 1er janvier 2023.</v>
      </c>
      <c r="C162" s="290"/>
      <c r="D162" s="290"/>
      <c r="E162" s="290"/>
      <c r="F162" s="290"/>
      <c r="G162" s="290"/>
      <c r="H162" s="290"/>
      <c r="I162" s="290"/>
      <c r="J162" s="290"/>
      <c r="K162" s="290"/>
      <c r="L162" s="291"/>
      <c r="O162"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62"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63" spans="1:16" s="39" customFormat="1" x14ac:dyDescent="0.25">
      <c r="A163" s="62"/>
      <c r="B163" s="72"/>
      <c r="C163" s="63"/>
      <c r="D163" s="63"/>
      <c r="E163" s="63"/>
      <c r="F163" s="63"/>
      <c r="G163" s="63"/>
      <c r="H163" s="63"/>
      <c r="I163" s="63"/>
      <c r="J163" s="63"/>
      <c r="K163" s="63"/>
      <c r="L163" s="64"/>
      <c r="O163" s="3" t="s">
        <v>44</v>
      </c>
      <c r="P163" s="3" t="s">
        <v>46</v>
      </c>
    </row>
    <row r="164" spans="1:16" x14ac:dyDescent="0.25">
      <c r="B164" s="101"/>
      <c r="C164" s="469" t="str">
        <f>IF(Intro!$G$20="English",O163,P163)</f>
        <v xml:space="preserve">Dénomination sociale de l'entreprise </v>
      </c>
      <c r="D164" s="469"/>
      <c r="E164" s="469"/>
      <c r="F164" s="469"/>
      <c r="G164" s="469" t="str">
        <f>IF(Intro!$G$20="English",O164,P164)</f>
        <v>Adresse de l'entreprise</v>
      </c>
      <c r="H164" s="469"/>
      <c r="I164" s="469"/>
      <c r="J164" s="469"/>
      <c r="K164" s="469"/>
      <c r="L164" s="64"/>
      <c r="O164" s="3" t="s">
        <v>9</v>
      </c>
      <c r="P164" s="3" t="s">
        <v>10</v>
      </c>
    </row>
    <row r="165" spans="1:16" x14ac:dyDescent="0.25">
      <c r="B165" s="460">
        <v>1</v>
      </c>
      <c r="C165" s="462"/>
      <c r="D165" s="463"/>
      <c r="E165" s="463"/>
      <c r="F165" s="464"/>
      <c r="G165" s="462"/>
      <c r="H165" s="463"/>
      <c r="I165" s="463"/>
      <c r="J165" s="463"/>
      <c r="K165" s="464"/>
      <c r="L165" s="64"/>
    </row>
    <row r="166" spans="1:16" x14ac:dyDescent="0.25">
      <c r="B166" s="461"/>
      <c r="C166" s="465"/>
      <c r="D166" s="466"/>
      <c r="E166" s="466"/>
      <c r="F166" s="467"/>
      <c r="G166" s="465"/>
      <c r="H166" s="466"/>
      <c r="I166" s="466"/>
      <c r="J166" s="466"/>
      <c r="K166" s="467"/>
      <c r="L166" s="64"/>
    </row>
    <row r="167" spans="1:16" x14ac:dyDescent="0.25">
      <c r="B167" s="460">
        <v>2</v>
      </c>
      <c r="C167" s="462"/>
      <c r="D167" s="463"/>
      <c r="E167" s="463"/>
      <c r="F167" s="464"/>
      <c r="G167" s="462"/>
      <c r="H167" s="463"/>
      <c r="I167" s="463"/>
      <c r="J167" s="463"/>
      <c r="K167" s="464"/>
      <c r="L167" s="64"/>
    </row>
    <row r="168" spans="1:16" x14ac:dyDescent="0.25">
      <c r="B168" s="461"/>
      <c r="C168" s="465"/>
      <c r="D168" s="466"/>
      <c r="E168" s="466"/>
      <c r="F168" s="467"/>
      <c r="G168" s="465"/>
      <c r="H168" s="466"/>
      <c r="I168" s="466"/>
      <c r="J168" s="466"/>
      <c r="K168" s="467"/>
      <c r="L168" s="64"/>
    </row>
    <row r="169" spans="1:16" x14ac:dyDescent="0.25">
      <c r="B169" s="460">
        <v>3</v>
      </c>
      <c r="C169" s="462"/>
      <c r="D169" s="463"/>
      <c r="E169" s="463"/>
      <c r="F169" s="464"/>
      <c r="G169" s="462"/>
      <c r="H169" s="463"/>
      <c r="I169" s="463"/>
      <c r="J169" s="463"/>
      <c r="K169" s="464"/>
      <c r="L169" s="64"/>
    </row>
    <row r="170" spans="1:16" x14ac:dyDescent="0.25">
      <c r="B170" s="461"/>
      <c r="C170" s="465"/>
      <c r="D170" s="466"/>
      <c r="E170" s="466"/>
      <c r="F170" s="467"/>
      <c r="G170" s="465"/>
      <c r="H170" s="466"/>
      <c r="I170" s="466"/>
      <c r="J170" s="466"/>
      <c r="K170" s="467"/>
      <c r="L170" s="64"/>
    </row>
    <row r="171" spans="1:16" x14ac:dyDescent="0.25">
      <c r="B171" s="460">
        <v>4</v>
      </c>
      <c r="C171" s="462"/>
      <c r="D171" s="463"/>
      <c r="E171" s="463"/>
      <c r="F171" s="464"/>
      <c r="G171" s="462"/>
      <c r="H171" s="463"/>
      <c r="I171" s="463"/>
      <c r="J171" s="463"/>
      <c r="K171" s="464"/>
      <c r="L171" s="64"/>
    </row>
    <row r="172" spans="1:16" x14ac:dyDescent="0.25">
      <c r="B172" s="461"/>
      <c r="C172" s="465"/>
      <c r="D172" s="466"/>
      <c r="E172" s="466"/>
      <c r="F172" s="467"/>
      <c r="G172" s="465"/>
      <c r="H172" s="466"/>
      <c r="I172" s="466"/>
      <c r="J172" s="466"/>
      <c r="K172" s="467"/>
      <c r="L172" s="64"/>
    </row>
    <row r="173" spans="1:16" x14ac:dyDescent="0.25">
      <c r="B173" s="460">
        <v>5</v>
      </c>
      <c r="C173" s="462"/>
      <c r="D173" s="463"/>
      <c r="E173" s="463"/>
      <c r="F173" s="464"/>
      <c r="G173" s="462"/>
      <c r="H173" s="463"/>
      <c r="I173" s="463"/>
      <c r="J173" s="463"/>
      <c r="K173" s="464"/>
      <c r="L173" s="64"/>
    </row>
    <row r="174" spans="1:16" x14ac:dyDescent="0.25">
      <c r="B174" s="461"/>
      <c r="C174" s="465"/>
      <c r="D174" s="466"/>
      <c r="E174" s="466"/>
      <c r="F174" s="467"/>
      <c r="G174" s="465"/>
      <c r="H174" s="466"/>
      <c r="I174" s="466"/>
      <c r="J174" s="466"/>
      <c r="K174" s="467"/>
      <c r="L174" s="64"/>
    </row>
    <row r="175" spans="1:16" x14ac:dyDescent="0.25">
      <c r="B175" s="460">
        <v>6</v>
      </c>
      <c r="C175" s="462"/>
      <c r="D175" s="463"/>
      <c r="E175" s="463"/>
      <c r="F175" s="464"/>
      <c r="G175" s="462"/>
      <c r="H175" s="463"/>
      <c r="I175" s="463"/>
      <c r="J175" s="463"/>
      <c r="K175" s="464"/>
      <c r="L175" s="64"/>
    </row>
    <row r="176" spans="1:16" x14ac:dyDescent="0.25">
      <c r="B176" s="461"/>
      <c r="C176" s="465"/>
      <c r="D176" s="466"/>
      <c r="E176" s="466"/>
      <c r="F176" s="467"/>
      <c r="G176" s="465"/>
      <c r="H176" s="466"/>
      <c r="I176" s="466"/>
      <c r="J176" s="466"/>
      <c r="K176" s="467"/>
      <c r="L176" s="64"/>
    </row>
    <row r="177" spans="1:16" x14ac:dyDescent="0.25">
      <c r="B177" s="460">
        <v>7</v>
      </c>
      <c r="C177" s="462"/>
      <c r="D177" s="463"/>
      <c r="E177" s="463"/>
      <c r="F177" s="464"/>
      <c r="G177" s="462"/>
      <c r="H177" s="463"/>
      <c r="I177" s="463"/>
      <c r="J177" s="463"/>
      <c r="K177" s="464"/>
      <c r="L177" s="64"/>
    </row>
    <row r="178" spans="1:16" x14ac:dyDescent="0.25">
      <c r="B178" s="461"/>
      <c r="C178" s="465"/>
      <c r="D178" s="466"/>
      <c r="E178" s="466"/>
      <c r="F178" s="467"/>
      <c r="G178" s="465"/>
      <c r="H178" s="466"/>
      <c r="I178" s="466"/>
      <c r="J178" s="466"/>
      <c r="K178" s="467"/>
      <c r="L178" s="64"/>
    </row>
    <row r="179" spans="1:16" x14ac:dyDescent="0.25">
      <c r="B179" s="460">
        <v>8</v>
      </c>
      <c r="C179" s="462"/>
      <c r="D179" s="463"/>
      <c r="E179" s="463"/>
      <c r="F179" s="464"/>
      <c r="G179" s="462"/>
      <c r="H179" s="463"/>
      <c r="I179" s="463"/>
      <c r="J179" s="463"/>
      <c r="K179" s="464"/>
      <c r="L179" s="64"/>
    </row>
    <row r="180" spans="1:16" x14ac:dyDescent="0.25">
      <c r="B180" s="461"/>
      <c r="C180" s="465"/>
      <c r="D180" s="466"/>
      <c r="E180" s="466"/>
      <c r="F180" s="467"/>
      <c r="G180" s="465"/>
      <c r="H180" s="466"/>
      <c r="I180" s="466"/>
      <c r="J180" s="466"/>
      <c r="K180" s="467"/>
      <c r="L180" s="64"/>
    </row>
    <row r="181" spans="1:16" x14ac:dyDescent="0.25">
      <c r="B181" s="460">
        <v>9</v>
      </c>
      <c r="C181" s="462"/>
      <c r="D181" s="463"/>
      <c r="E181" s="463"/>
      <c r="F181" s="464"/>
      <c r="G181" s="462"/>
      <c r="H181" s="463"/>
      <c r="I181" s="463"/>
      <c r="J181" s="463"/>
      <c r="K181" s="464"/>
      <c r="L181" s="64"/>
    </row>
    <row r="182" spans="1:16" x14ac:dyDescent="0.25">
      <c r="B182" s="461"/>
      <c r="C182" s="465"/>
      <c r="D182" s="466"/>
      <c r="E182" s="466"/>
      <c r="F182" s="467"/>
      <c r="G182" s="465"/>
      <c r="H182" s="466"/>
      <c r="I182" s="466"/>
      <c r="J182" s="466"/>
      <c r="K182" s="467"/>
      <c r="L182" s="64"/>
    </row>
    <row r="183" spans="1:16" x14ac:dyDescent="0.25">
      <c r="B183" s="460">
        <v>10</v>
      </c>
      <c r="C183" s="462"/>
      <c r="D183" s="463"/>
      <c r="E183" s="463"/>
      <c r="F183" s="464"/>
      <c r="G183" s="462"/>
      <c r="H183" s="463"/>
      <c r="I183" s="463"/>
      <c r="J183" s="463"/>
      <c r="K183" s="464"/>
      <c r="L183" s="64"/>
    </row>
    <row r="184" spans="1:16" x14ac:dyDescent="0.25">
      <c r="B184" s="461"/>
      <c r="C184" s="465"/>
      <c r="D184" s="466"/>
      <c r="E184" s="466"/>
      <c r="F184" s="467"/>
      <c r="G184" s="465"/>
      <c r="H184" s="466"/>
      <c r="I184" s="466"/>
      <c r="J184" s="466"/>
      <c r="K184" s="467"/>
      <c r="L184" s="64"/>
    </row>
    <row r="185" spans="1:16" s="39" customFormat="1" x14ac:dyDescent="0.25">
      <c r="A185" s="62"/>
      <c r="B185" s="73"/>
      <c r="C185" s="74"/>
      <c r="D185" s="74"/>
      <c r="E185" s="74"/>
      <c r="F185" s="74"/>
      <c r="G185" s="74"/>
      <c r="H185" s="74"/>
      <c r="I185" s="74"/>
      <c r="J185" s="74"/>
      <c r="K185" s="74"/>
      <c r="L185" s="75"/>
    </row>
    <row r="186" spans="1:16" s="22" customFormat="1" x14ac:dyDescent="0.25">
      <c r="A186" s="21"/>
      <c r="B186" s="373" t="s">
        <v>31</v>
      </c>
      <c r="C186" s="374"/>
      <c r="D186" s="374"/>
      <c r="E186" s="374"/>
      <c r="F186" s="374"/>
      <c r="G186" s="374"/>
      <c r="H186" s="374"/>
      <c r="I186" s="374"/>
      <c r="J186" s="374"/>
      <c r="K186" s="374"/>
      <c r="L186" s="375"/>
      <c r="M186" s="71"/>
    </row>
    <row r="187" spans="1:16" x14ac:dyDescent="0.25">
      <c r="B187" s="61"/>
      <c r="C187" s="45"/>
      <c r="D187" s="45"/>
      <c r="E187" s="45"/>
      <c r="F187" s="45"/>
      <c r="G187" s="45"/>
      <c r="H187" s="45"/>
      <c r="I187" s="45"/>
      <c r="J187" s="45"/>
      <c r="K187" s="45"/>
      <c r="L187" s="16"/>
    </row>
    <row r="188" spans="1:16" x14ac:dyDescent="0.25">
      <c r="B188" s="289" t="str">
        <f>IF(Intro!$G$20="English",O188,P188)</f>
        <v>Expliquez combien de fois votre entreprise a mené à bien un processus de certification pour un acheteur canadien depuis le 1er janvier 2023. Si votre firme a échoué un processus de certification, indiquez les raisons.</v>
      </c>
      <c r="C188" s="290"/>
      <c r="D188" s="290"/>
      <c r="E188" s="290"/>
      <c r="F188" s="290"/>
      <c r="G188" s="290"/>
      <c r="H188" s="290"/>
      <c r="I188" s="290"/>
      <c r="J188" s="290"/>
      <c r="K188" s="290"/>
      <c r="L188" s="291"/>
      <c r="O188"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88"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89" spans="1:16" x14ac:dyDescent="0.25">
      <c r="B189" s="289"/>
      <c r="C189" s="290"/>
      <c r="D189" s="290"/>
      <c r="E189" s="290"/>
      <c r="F189" s="290"/>
      <c r="G189" s="290"/>
      <c r="H189" s="290"/>
      <c r="I189" s="290"/>
      <c r="J189" s="290"/>
      <c r="K189" s="290"/>
      <c r="L189" s="291"/>
    </row>
    <row r="190" spans="1:16" x14ac:dyDescent="0.25">
      <c r="B190" s="61"/>
      <c r="C190" s="45"/>
      <c r="D190" s="45"/>
      <c r="E190" s="45"/>
      <c r="F190" s="45"/>
      <c r="G190" s="45"/>
      <c r="H190" s="45"/>
      <c r="I190" s="45"/>
      <c r="J190" s="45"/>
      <c r="K190" s="45"/>
      <c r="L190" s="16"/>
    </row>
    <row r="191" spans="1:16" s="22" customFormat="1" x14ac:dyDescent="0.25">
      <c r="A191" s="21"/>
      <c r="B191" s="379"/>
      <c r="C191" s="380"/>
      <c r="D191" s="380"/>
      <c r="E191" s="380"/>
      <c r="F191" s="380"/>
      <c r="G191" s="380"/>
      <c r="H191" s="380"/>
      <c r="I191" s="380"/>
      <c r="J191" s="380"/>
      <c r="K191" s="380"/>
      <c r="L191" s="381"/>
      <c r="M191" s="39"/>
    </row>
    <row r="192" spans="1:16" s="22" customFormat="1" x14ac:dyDescent="0.25">
      <c r="A192" s="21"/>
      <c r="B192" s="379"/>
      <c r="C192" s="380"/>
      <c r="D192" s="380"/>
      <c r="E192" s="380"/>
      <c r="F192" s="380"/>
      <c r="G192" s="380"/>
      <c r="H192" s="380"/>
      <c r="I192" s="380"/>
      <c r="J192" s="380"/>
      <c r="K192" s="380"/>
      <c r="L192" s="381"/>
      <c r="M192" s="39"/>
    </row>
    <row r="193" spans="1:16" s="22" customFormat="1" x14ac:dyDescent="0.25">
      <c r="A193" s="21"/>
      <c r="B193" s="379"/>
      <c r="C193" s="380"/>
      <c r="D193" s="380"/>
      <c r="E193" s="380"/>
      <c r="F193" s="380"/>
      <c r="G193" s="380"/>
      <c r="H193" s="380"/>
      <c r="I193" s="380"/>
      <c r="J193" s="380"/>
      <c r="K193" s="380"/>
      <c r="L193" s="381"/>
      <c r="M193" s="39"/>
    </row>
    <row r="194" spans="1:16" s="22" customFormat="1" x14ac:dyDescent="0.25">
      <c r="A194" s="21"/>
      <c r="B194" s="379"/>
      <c r="C194" s="380"/>
      <c r="D194" s="380"/>
      <c r="E194" s="380"/>
      <c r="F194" s="380"/>
      <c r="G194" s="380"/>
      <c r="H194" s="380"/>
      <c r="I194" s="380"/>
      <c r="J194" s="380"/>
      <c r="K194" s="380"/>
      <c r="L194" s="381"/>
      <c r="M194" s="39"/>
    </row>
    <row r="195" spans="1:16" s="22" customFormat="1" x14ac:dyDescent="0.25">
      <c r="A195" s="21"/>
      <c r="B195" s="379"/>
      <c r="C195" s="380"/>
      <c r="D195" s="380"/>
      <c r="E195" s="380"/>
      <c r="F195" s="380"/>
      <c r="G195" s="380"/>
      <c r="H195" s="380"/>
      <c r="I195" s="380"/>
      <c r="J195" s="380"/>
      <c r="K195" s="380"/>
      <c r="L195" s="381"/>
      <c r="M195" s="39"/>
    </row>
    <row r="196" spans="1:16" s="22" customFormat="1" x14ac:dyDescent="0.25">
      <c r="A196" s="21"/>
      <c r="B196" s="379"/>
      <c r="C196" s="380"/>
      <c r="D196" s="380"/>
      <c r="E196" s="380"/>
      <c r="F196" s="380"/>
      <c r="G196" s="380"/>
      <c r="H196" s="380"/>
      <c r="I196" s="380"/>
      <c r="J196" s="380"/>
      <c r="K196" s="380"/>
      <c r="L196" s="381"/>
      <c r="M196" s="39"/>
    </row>
    <row r="197" spans="1:16" s="22" customFormat="1" x14ac:dyDescent="0.25">
      <c r="A197" s="21"/>
      <c r="B197" s="379"/>
      <c r="C197" s="380"/>
      <c r="D197" s="380"/>
      <c r="E197" s="380"/>
      <c r="F197" s="380"/>
      <c r="G197" s="380"/>
      <c r="H197" s="380"/>
      <c r="I197" s="380"/>
      <c r="J197" s="380"/>
      <c r="K197" s="380"/>
      <c r="L197" s="381"/>
      <c r="M197" s="39"/>
    </row>
    <row r="198" spans="1:16" s="22" customFormat="1" x14ac:dyDescent="0.25">
      <c r="A198" s="21"/>
      <c r="B198" s="379"/>
      <c r="C198" s="380"/>
      <c r="D198" s="380"/>
      <c r="E198" s="380"/>
      <c r="F198" s="380"/>
      <c r="G198" s="380"/>
      <c r="H198" s="380"/>
      <c r="I198" s="380"/>
      <c r="J198" s="380"/>
      <c r="K198" s="380"/>
      <c r="L198" s="381"/>
      <c r="M198" s="39"/>
    </row>
    <row r="199" spans="1:16" x14ac:dyDescent="0.25">
      <c r="B199" s="67"/>
      <c r="C199" s="68"/>
      <c r="D199" s="68"/>
      <c r="E199" s="68"/>
      <c r="F199" s="68"/>
      <c r="G199" s="68"/>
      <c r="H199" s="68"/>
      <c r="I199" s="68"/>
      <c r="J199" s="68"/>
      <c r="K199" s="68"/>
      <c r="L199" s="69"/>
    </row>
    <row r="200" spans="1:16" s="9" customFormat="1" x14ac:dyDescent="0.25">
      <c r="A200" s="24"/>
      <c r="B200" s="46"/>
      <c r="C200" s="47"/>
      <c r="D200" s="47"/>
      <c r="E200" s="48"/>
      <c r="F200" s="48"/>
      <c r="G200" s="48"/>
      <c r="H200" s="48"/>
      <c r="I200" s="48"/>
      <c r="J200" s="48"/>
      <c r="K200" s="48"/>
      <c r="L200" s="49"/>
      <c r="O200" s="25"/>
      <c r="P200" s="25"/>
    </row>
    <row r="201" spans="1:16" s="22" customFormat="1" x14ac:dyDescent="0.25">
      <c r="A201" s="21"/>
      <c r="B201" s="373" t="s">
        <v>32</v>
      </c>
      <c r="C201" s="374"/>
      <c r="D201" s="374"/>
      <c r="E201" s="374"/>
      <c r="F201" s="374"/>
      <c r="G201" s="374"/>
      <c r="H201" s="374"/>
      <c r="I201" s="374"/>
      <c r="J201" s="374"/>
      <c r="K201" s="374"/>
      <c r="L201" s="375"/>
      <c r="M201" s="71"/>
    </row>
    <row r="202" spans="1:16" x14ac:dyDescent="0.25">
      <c r="B202" s="61"/>
      <c r="C202" s="45"/>
      <c r="D202" s="45"/>
      <c r="E202" s="45"/>
      <c r="F202" s="45"/>
      <c r="G202" s="45"/>
      <c r="H202" s="45"/>
      <c r="I202" s="45"/>
      <c r="J202" s="45"/>
      <c r="K202" s="45"/>
      <c r="L202" s="16"/>
    </row>
    <row r="203" spans="1:16" x14ac:dyDescent="0.25">
      <c r="B203" s="321" t="str">
        <f>IF(Intro!$G$20="English",O203,P203)</f>
        <v>Décrivez les plans de votre entreprise pour gérer les niveaux de stocks au cours des deux prochaines années. Fournissez les motifs et les hypothèses sous-tendant ces objectifs et ces stratégies.</v>
      </c>
      <c r="C203" s="322"/>
      <c r="D203" s="322"/>
      <c r="E203" s="322"/>
      <c r="F203" s="322"/>
      <c r="G203" s="322"/>
      <c r="H203" s="322"/>
      <c r="I203" s="322"/>
      <c r="J203" s="322"/>
      <c r="K203" s="322"/>
      <c r="L203" s="323"/>
      <c r="O203" s="3" t="s">
        <v>182</v>
      </c>
      <c r="P203" s="3" t="s">
        <v>119</v>
      </c>
    </row>
    <row r="204" spans="1:16" x14ac:dyDescent="0.25">
      <c r="B204" s="61"/>
      <c r="C204" s="45"/>
      <c r="D204" s="45"/>
      <c r="E204" s="45"/>
      <c r="F204" s="45"/>
      <c r="G204" s="45"/>
      <c r="H204" s="45"/>
      <c r="I204" s="45"/>
      <c r="J204" s="45"/>
      <c r="K204" s="45"/>
      <c r="L204" s="16"/>
    </row>
    <row r="205" spans="1:16" s="22" customFormat="1" x14ac:dyDescent="0.25">
      <c r="A205" s="21"/>
      <c r="B205" s="379"/>
      <c r="C205" s="380"/>
      <c r="D205" s="380"/>
      <c r="E205" s="380"/>
      <c r="F205" s="380"/>
      <c r="G205" s="380"/>
      <c r="H205" s="380"/>
      <c r="I205" s="380"/>
      <c r="J205" s="380"/>
      <c r="K205" s="380"/>
      <c r="L205" s="381"/>
      <c r="M205" s="39"/>
    </row>
    <row r="206" spans="1:16" s="22" customFormat="1" x14ac:dyDescent="0.25">
      <c r="A206" s="21"/>
      <c r="B206" s="379"/>
      <c r="C206" s="380"/>
      <c r="D206" s="380"/>
      <c r="E206" s="380"/>
      <c r="F206" s="380"/>
      <c r="G206" s="380"/>
      <c r="H206" s="380"/>
      <c r="I206" s="380"/>
      <c r="J206" s="380"/>
      <c r="K206" s="380"/>
      <c r="L206" s="381"/>
      <c r="M206" s="39"/>
    </row>
    <row r="207" spans="1:16" s="22" customFormat="1" x14ac:dyDescent="0.25">
      <c r="A207" s="21"/>
      <c r="B207" s="379"/>
      <c r="C207" s="380"/>
      <c r="D207" s="380"/>
      <c r="E207" s="380"/>
      <c r="F207" s="380"/>
      <c r="G207" s="380"/>
      <c r="H207" s="380"/>
      <c r="I207" s="380"/>
      <c r="J207" s="380"/>
      <c r="K207" s="380"/>
      <c r="L207" s="381"/>
      <c r="M207" s="39"/>
    </row>
    <row r="208" spans="1:16" s="22" customFormat="1" x14ac:dyDescent="0.25">
      <c r="A208" s="21"/>
      <c r="B208" s="379"/>
      <c r="C208" s="380"/>
      <c r="D208" s="380"/>
      <c r="E208" s="380"/>
      <c r="F208" s="380"/>
      <c r="G208" s="380"/>
      <c r="H208" s="380"/>
      <c r="I208" s="380"/>
      <c r="J208" s="380"/>
      <c r="K208" s="380"/>
      <c r="L208" s="381"/>
      <c r="M208" s="39"/>
    </row>
    <row r="209" spans="1:16" s="22" customFormat="1" x14ac:dyDescent="0.25">
      <c r="A209" s="21"/>
      <c r="B209" s="379"/>
      <c r="C209" s="380"/>
      <c r="D209" s="380"/>
      <c r="E209" s="380"/>
      <c r="F209" s="380"/>
      <c r="G209" s="380"/>
      <c r="H209" s="380"/>
      <c r="I209" s="380"/>
      <c r="J209" s="380"/>
      <c r="K209" s="380"/>
      <c r="L209" s="381"/>
      <c r="M209" s="39"/>
    </row>
    <row r="210" spans="1:16" s="22" customFormat="1" x14ac:dyDescent="0.25">
      <c r="A210" s="21"/>
      <c r="B210" s="379"/>
      <c r="C210" s="380"/>
      <c r="D210" s="380"/>
      <c r="E210" s="380"/>
      <c r="F210" s="380"/>
      <c r="G210" s="380"/>
      <c r="H210" s="380"/>
      <c r="I210" s="380"/>
      <c r="J210" s="380"/>
      <c r="K210" s="380"/>
      <c r="L210" s="381"/>
      <c r="M210" s="39"/>
    </row>
    <row r="211" spans="1:16" s="22" customFormat="1" x14ac:dyDescent="0.25">
      <c r="A211" s="21"/>
      <c r="B211" s="379"/>
      <c r="C211" s="380"/>
      <c r="D211" s="380"/>
      <c r="E211" s="380"/>
      <c r="F211" s="380"/>
      <c r="G211" s="380"/>
      <c r="H211" s="380"/>
      <c r="I211" s="380"/>
      <c r="J211" s="380"/>
      <c r="K211" s="380"/>
      <c r="L211" s="381"/>
      <c r="M211" s="39"/>
    </row>
    <row r="212" spans="1:16" s="22" customFormat="1" x14ac:dyDescent="0.25">
      <c r="A212" s="21"/>
      <c r="B212" s="379"/>
      <c r="C212" s="380"/>
      <c r="D212" s="380"/>
      <c r="E212" s="380"/>
      <c r="F212" s="380"/>
      <c r="G212" s="380"/>
      <c r="H212" s="380"/>
      <c r="I212" s="380"/>
      <c r="J212" s="380"/>
      <c r="K212" s="380"/>
      <c r="L212" s="381"/>
      <c r="M212" s="39"/>
    </row>
    <row r="213" spans="1:16" x14ac:dyDescent="0.25">
      <c r="B213" s="67"/>
      <c r="C213" s="68"/>
      <c r="D213" s="68"/>
      <c r="E213" s="68"/>
      <c r="F213" s="68"/>
      <c r="G213" s="68"/>
      <c r="H213" s="68"/>
      <c r="I213" s="68"/>
      <c r="J213" s="68"/>
      <c r="K213" s="68"/>
      <c r="L213" s="69"/>
    </row>
    <row r="214" spans="1:16" s="22" customFormat="1" x14ac:dyDescent="0.25">
      <c r="A214" s="21"/>
      <c r="B214" s="373" t="s">
        <v>33</v>
      </c>
      <c r="C214" s="374"/>
      <c r="D214" s="374"/>
      <c r="E214" s="374"/>
      <c r="F214" s="374"/>
      <c r="G214" s="374"/>
      <c r="H214" s="374"/>
      <c r="I214" s="374"/>
      <c r="J214" s="374"/>
      <c r="K214" s="374"/>
      <c r="L214" s="375"/>
      <c r="M214" s="71"/>
    </row>
    <row r="215" spans="1:16" x14ac:dyDescent="0.25">
      <c r="B215" s="61"/>
      <c r="C215" s="45"/>
      <c r="D215" s="45"/>
      <c r="E215" s="45"/>
      <c r="F215" s="45"/>
      <c r="G215" s="45"/>
      <c r="H215" s="45"/>
      <c r="I215" s="45"/>
      <c r="J215" s="45"/>
      <c r="K215" s="45"/>
      <c r="L215" s="16"/>
    </row>
    <row r="216" spans="1:16" x14ac:dyDescent="0.25">
      <c r="B216" s="289" t="str">
        <f>IF(Intro!$G$20="English",O216,P216)</f>
        <v>Fournissez les stratégies et les objectifs de votre entreprise pour les deux prochaines années en ce qui concerne les prix des marchandises. Fournir la justification et les hypothèses qui sous-tendent ces stratégies et objectifs.</v>
      </c>
      <c r="C216" s="290"/>
      <c r="D216" s="290"/>
      <c r="E216" s="290"/>
      <c r="F216" s="290"/>
      <c r="G216" s="290"/>
      <c r="H216" s="290"/>
      <c r="I216" s="290"/>
      <c r="J216" s="290"/>
      <c r="K216" s="290"/>
      <c r="L216" s="291"/>
      <c r="O216" s="3" t="s">
        <v>131</v>
      </c>
      <c r="P216" s="3" t="s">
        <v>120</v>
      </c>
    </row>
    <row r="217" spans="1:16" x14ac:dyDescent="0.25">
      <c r="B217" s="289"/>
      <c r="C217" s="290"/>
      <c r="D217" s="290"/>
      <c r="E217" s="290"/>
      <c r="F217" s="290"/>
      <c r="G217" s="290"/>
      <c r="H217" s="290"/>
      <c r="I217" s="290"/>
      <c r="J217" s="290"/>
      <c r="K217" s="290"/>
      <c r="L217" s="291"/>
    </row>
    <row r="218" spans="1:16" x14ac:dyDescent="0.25">
      <c r="B218" s="61"/>
      <c r="C218" s="45"/>
      <c r="D218" s="45"/>
      <c r="E218" s="45"/>
      <c r="F218" s="45"/>
      <c r="G218" s="45"/>
      <c r="H218" s="45"/>
      <c r="I218" s="45"/>
      <c r="J218" s="45"/>
      <c r="K218" s="45"/>
      <c r="L218" s="16"/>
    </row>
    <row r="219" spans="1:16" s="22" customFormat="1" x14ac:dyDescent="0.25">
      <c r="A219" s="21"/>
      <c r="B219" s="379"/>
      <c r="C219" s="380"/>
      <c r="D219" s="380"/>
      <c r="E219" s="380"/>
      <c r="F219" s="380"/>
      <c r="G219" s="380"/>
      <c r="H219" s="380"/>
      <c r="I219" s="380"/>
      <c r="J219" s="380"/>
      <c r="K219" s="380"/>
      <c r="L219" s="381"/>
      <c r="M219" s="39"/>
    </row>
    <row r="220" spans="1:16" s="22" customFormat="1" x14ac:dyDescent="0.25">
      <c r="A220" s="21"/>
      <c r="B220" s="379"/>
      <c r="C220" s="380"/>
      <c r="D220" s="380"/>
      <c r="E220" s="380"/>
      <c r="F220" s="380"/>
      <c r="G220" s="380"/>
      <c r="H220" s="380"/>
      <c r="I220" s="380"/>
      <c r="J220" s="380"/>
      <c r="K220" s="380"/>
      <c r="L220" s="381"/>
      <c r="M220" s="39"/>
    </row>
    <row r="221" spans="1:16" s="22" customFormat="1" x14ac:dyDescent="0.25">
      <c r="A221" s="21"/>
      <c r="B221" s="379"/>
      <c r="C221" s="380"/>
      <c r="D221" s="380"/>
      <c r="E221" s="380"/>
      <c r="F221" s="380"/>
      <c r="G221" s="380"/>
      <c r="H221" s="380"/>
      <c r="I221" s="380"/>
      <c r="J221" s="380"/>
      <c r="K221" s="380"/>
      <c r="L221" s="381"/>
      <c r="M221" s="39"/>
    </row>
    <row r="222" spans="1:16" s="22" customFormat="1" x14ac:dyDescent="0.25">
      <c r="A222" s="21"/>
      <c r="B222" s="379"/>
      <c r="C222" s="380"/>
      <c r="D222" s="380"/>
      <c r="E222" s="380"/>
      <c r="F222" s="380"/>
      <c r="G222" s="380"/>
      <c r="H222" s="380"/>
      <c r="I222" s="380"/>
      <c r="J222" s="380"/>
      <c r="K222" s="380"/>
      <c r="L222" s="381"/>
      <c r="M222" s="39"/>
    </row>
    <row r="223" spans="1:16" s="22" customFormat="1" x14ac:dyDescent="0.25">
      <c r="A223" s="21"/>
      <c r="B223" s="379"/>
      <c r="C223" s="380"/>
      <c r="D223" s="380"/>
      <c r="E223" s="380"/>
      <c r="F223" s="380"/>
      <c r="G223" s="380"/>
      <c r="H223" s="380"/>
      <c r="I223" s="380"/>
      <c r="J223" s="380"/>
      <c r="K223" s="380"/>
      <c r="L223" s="381"/>
      <c r="M223" s="39"/>
    </row>
    <row r="224" spans="1:16" s="22" customFormat="1" x14ac:dyDescent="0.25">
      <c r="A224" s="21"/>
      <c r="B224" s="379"/>
      <c r="C224" s="380"/>
      <c r="D224" s="380"/>
      <c r="E224" s="380"/>
      <c r="F224" s="380"/>
      <c r="G224" s="380"/>
      <c r="H224" s="380"/>
      <c r="I224" s="380"/>
      <c r="J224" s="380"/>
      <c r="K224" s="380"/>
      <c r="L224" s="381"/>
      <c r="M224" s="39"/>
    </row>
    <row r="225" spans="1:16" s="22" customFormat="1" x14ac:dyDescent="0.25">
      <c r="A225" s="21"/>
      <c r="B225" s="379"/>
      <c r="C225" s="380"/>
      <c r="D225" s="380"/>
      <c r="E225" s="380"/>
      <c r="F225" s="380"/>
      <c r="G225" s="380"/>
      <c r="H225" s="380"/>
      <c r="I225" s="380"/>
      <c r="J225" s="380"/>
      <c r="K225" s="380"/>
      <c r="L225" s="381"/>
      <c r="M225" s="39"/>
    </row>
    <row r="226" spans="1:16" s="22" customFormat="1" x14ac:dyDescent="0.25">
      <c r="A226" s="21"/>
      <c r="B226" s="379"/>
      <c r="C226" s="380"/>
      <c r="D226" s="380"/>
      <c r="E226" s="380"/>
      <c r="F226" s="380"/>
      <c r="G226" s="380"/>
      <c r="H226" s="380"/>
      <c r="I226" s="380"/>
      <c r="J226" s="380"/>
      <c r="K226" s="380"/>
      <c r="L226" s="381"/>
      <c r="M226" s="39"/>
    </row>
    <row r="227" spans="1:16" x14ac:dyDescent="0.25">
      <c r="B227" s="67"/>
      <c r="C227" s="68"/>
      <c r="D227" s="68"/>
      <c r="E227" s="68"/>
      <c r="F227" s="68"/>
      <c r="G227" s="68"/>
      <c r="H227" s="68"/>
      <c r="I227" s="68"/>
      <c r="J227" s="68"/>
      <c r="K227" s="68"/>
      <c r="L227" s="69"/>
    </row>
    <row r="228" spans="1:16" s="22" customFormat="1" x14ac:dyDescent="0.25">
      <c r="A228" s="21"/>
      <c r="B228" s="373" t="s">
        <v>316</v>
      </c>
      <c r="C228" s="374"/>
      <c r="D228" s="374"/>
      <c r="E228" s="374"/>
      <c r="F228" s="374"/>
      <c r="G228" s="374"/>
      <c r="H228" s="374"/>
      <c r="I228" s="374"/>
      <c r="J228" s="374"/>
      <c r="K228" s="374"/>
      <c r="L228" s="375"/>
      <c r="M228" s="71"/>
    </row>
    <row r="229" spans="1:16" x14ac:dyDescent="0.25">
      <c r="B229" s="61"/>
      <c r="C229" s="45"/>
      <c r="D229" s="45"/>
      <c r="E229" s="45"/>
      <c r="F229" s="45"/>
      <c r="G229" s="45"/>
      <c r="H229" s="45"/>
      <c r="I229" s="45"/>
      <c r="J229" s="45"/>
      <c r="K229" s="45"/>
      <c r="L229" s="16"/>
    </row>
    <row r="230" spans="1:16" x14ac:dyDescent="0.25">
      <c r="B230" s="289" t="str">
        <f>IF(Intro!$G$20="English",O230,P230)</f>
        <v>Fournissez les stratégies et les objectifs de votre entreprise pour les deux prochaines années en ce qui concerne les ventes à l'exportation des marchandises. Fournir la justification et les hypothèses qui sous-tendent ces stratégies et objectifs.</v>
      </c>
      <c r="C230" s="290"/>
      <c r="D230" s="290"/>
      <c r="E230" s="290"/>
      <c r="F230" s="290"/>
      <c r="G230" s="290"/>
      <c r="H230" s="290"/>
      <c r="I230" s="290"/>
      <c r="J230" s="290"/>
      <c r="K230" s="290"/>
      <c r="L230" s="291"/>
      <c r="O230" s="3" t="s">
        <v>121</v>
      </c>
      <c r="P230" s="3" t="s">
        <v>122</v>
      </c>
    </row>
    <row r="231" spans="1:16" x14ac:dyDescent="0.25">
      <c r="B231" s="289"/>
      <c r="C231" s="290"/>
      <c r="D231" s="290"/>
      <c r="E231" s="290"/>
      <c r="F231" s="290"/>
      <c r="G231" s="290"/>
      <c r="H231" s="290"/>
      <c r="I231" s="290"/>
      <c r="J231" s="290"/>
      <c r="K231" s="290"/>
      <c r="L231" s="291"/>
    </row>
    <row r="232" spans="1:16" x14ac:dyDescent="0.25">
      <c r="B232" s="61"/>
      <c r="C232" s="45"/>
      <c r="D232" s="45"/>
      <c r="E232" s="45"/>
      <c r="F232" s="45"/>
      <c r="G232" s="45"/>
      <c r="H232" s="45"/>
      <c r="I232" s="45"/>
      <c r="J232" s="45"/>
      <c r="K232" s="45"/>
      <c r="L232" s="16"/>
    </row>
    <row r="233" spans="1:16" s="22" customFormat="1" x14ac:dyDescent="0.25">
      <c r="A233" s="21"/>
      <c r="B233" s="379"/>
      <c r="C233" s="380"/>
      <c r="D233" s="380"/>
      <c r="E233" s="380"/>
      <c r="F233" s="380"/>
      <c r="G233" s="380"/>
      <c r="H233" s="380"/>
      <c r="I233" s="380"/>
      <c r="J233" s="380"/>
      <c r="K233" s="380"/>
      <c r="L233" s="381"/>
      <c r="M233" s="39"/>
    </row>
    <row r="234" spans="1:16" s="22" customFormat="1" x14ac:dyDescent="0.25">
      <c r="A234" s="21"/>
      <c r="B234" s="379"/>
      <c r="C234" s="380"/>
      <c r="D234" s="380"/>
      <c r="E234" s="380"/>
      <c r="F234" s="380"/>
      <c r="G234" s="380"/>
      <c r="H234" s="380"/>
      <c r="I234" s="380"/>
      <c r="J234" s="380"/>
      <c r="K234" s="380"/>
      <c r="L234" s="381"/>
      <c r="M234" s="39"/>
    </row>
    <row r="235" spans="1:16" s="22" customFormat="1" x14ac:dyDescent="0.25">
      <c r="A235" s="21"/>
      <c r="B235" s="379"/>
      <c r="C235" s="380"/>
      <c r="D235" s="380"/>
      <c r="E235" s="380"/>
      <c r="F235" s="380"/>
      <c r="G235" s="380"/>
      <c r="H235" s="380"/>
      <c r="I235" s="380"/>
      <c r="J235" s="380"/>
      <c r="K235" s="380"/>
      <c r="L235" s="381"/>
      <c r="M235" s="39"/>
    </row>
    <row r="236" spans="1:16" s="22" customFormat="1" x14ac:dyDescent="0.25">
      <c r="A236" s="21"/>
      <c r="B236" s="379"/>
      <c r="C236" s="380"/>
      <c r="D236" s="380"/>
      <c r="E236" s="380"/>
      <c r="F236" s="380"/>
      <c r="G236" s="380"/>
      <c r="H236" s="380"/>
      <c r="I236" s="380"/>
      <c r="J236" s="380"/>
      <c r="K236" s="380"/>
      <c r="L236" s="381"/>
      <c r="M236" s="39"/>
    </row>
    <row r="237" spans="1:16" s="22" customFormat="1" x14ac:dyDescent="0.25">
      <c r="A237" s="21"/>
      <c r="B237" s="379"/>
      <c r="C237" s="380"/>
      <c r="D237" s="380"/>
      <c r="E237" s="380"/>
      <c r="F237" s="380"/>
      <c r="G237" s="380"/>
      <c r="H237" s="380"/>
      <c r="I237" s="380"/>
      <c r="J237" s="380"/>
      <c r="K237" s="380"/>
      <c r="L237" s="381"/>
      <c r="M237" s="39"/>
    </row>
    <row r="238" spans="1:16" s="22" customFormat="1" x14ac:dyDescent="0.25">
      <c r="A238" s="21"/>
      <c r="B238" s="379"/>
      <c r="C238" s="380"/>
      <c r="D238" s="380"/>
      <c r="E238" s="380"/>
      <c r="F238" s="380"/>
      <c r="G238" s="380"/>
      <c r="H238" s="380"/>
      <c r="I238" s="380"/>
      <c r="J238" s="380"/>
      <c r="K238" s="380"/>
      <c r="L238" s="381"/>
      <c r="M238" s="39"/>
    </row>
    <row r="239" spans="1:16" s="22" customFormat="1" x14ac:dyDescent="0.25">
      <c r="A239" s="21"/>
      <c r="B239" s="379"/>
      <c r="C239" s="380"/>
      <c r="D239" s="380"/>
      <c r="E239" s="380"/>
      <c r="F239" s="380"/>
      <c r="G239" s="380"/>
      <c r="H239" s="380"/>
      <c r="I239" s="380"/>
      <c r="J239" s="380"/>
      <c r="K239" s="380"/>
      <c r="L239" s="381"/>
      <c r="M239" s="39"/>
    </row>
    <row r="240" spans="1:16" s="22" customFormat="1" x14ac:dyDescent="0.25">
      <c r="A240" s="21"/>
      <c r="B240" s="379"/>
      <c r="C240" s="380"/>
      <c r="D240" s="380"/>
      <c r="E240" s="380"/>
      <c r="F240" s="380"/>
      <c r="G240" s="380"/>
      <c r="H240" s="380"/>
      <c r="I240" s="380"/>
      <c r="J240" s="380"/>
      <c r="K240" s="380"/>
      <c r="L240" s="381"/>
      <c r="M240" s="39"/>
    </row>
    <row r="241" spans="1:14" x14ac:dyDescent="0.25">
      <c r="B241" s="67"/>
      <c r="C241" s="68"/>
      <c r="D241" s="68"/>
      <c r="E241" s="68"/>
      <c r="F241" s="68"/>
      <c r="G241" s="68"/>
      <c r="H241" s="68"/>
      <c r="I241" s="68"/>
      <c r="J241" s="68"/>
      <c r="K241" s="68"/>
      <c r="L241" s="69"/>
    </row>
    <row r="242" spans="1:14" s="41" customFormat="1" x14ac:dyDescent="0.25">
      <c r="A242" s="70"/>
      <c r="B242" s="24"/>
      <c r="C242" s="24"/>
      <c r="N242" s="40"/>
    </row>
    <row r="243" spans="1:14" s="41" customFormat="1" x14ac:dyDescent="0.25">
      <c r="A243" s="70"/>
      <c r="B243" s="24"/>
      <c r="C243" s="24"/>
      <c r="N243" s="40"/>
    </row>
    <row r="244" spans="1:14" s="41" customFormat="1" x14ac:dyDescent="0.25">
      <c r="A244" s="70"/>
      <c r="B244" s="24"/>
      <c r="C244" s="24"/>
      <c r="N244" s="40"/>
    </row>
    <row r="245" spans="1:14" s="41" customFormat="1" x14ac:dyDescent="0.25">
      <c r="A245" s="70"/>
      <c r="B245" s="24"/>
      <c r="C245" s="24"/>
      <c r="N245" s="40"/>
    </row>
    <row r="246" spans="1:14" s="41" customFormat="1" x14ac:dyDescent="0.25">
      <c r="A246" s="70"/>
      <c r="B246" s="24"/>
      <c r="C246" s="24"/>
      <c r="N246" s="40"/>
    </row>
    <row r="247" spans="1:14" s="41" customFormat="1" x14ac:dyDescent="0.25">
      <c r="A247" s="70"/>
      <c r="B247" s="24"/>
      <c r="C247" s="24"/>
      <c r="N247" s="40"/>
    </row>
    <row r="248" spans="1:14" s="41" customFormat="1" x14ac:dyDescent="0.25">
      <c r="A248" s="70"/>
      <c r="B248" s="24"/>
      <c r="C248" s="24"/>
      <c r="N248" s="40"/>
    </row>
  </sheetData>
  <sheetProtection algorithmName="SHA-512" hashValue="mpnjkeo63KAYQCpK/27A8J62/LNzEUIj9wMlpZCppgCcXGtiox26+YFEL4Hz/GT4bUMOH4oHL9gP5VwHMeuTCA==" saltValue="N39wIbpR5mbC+vnVMK1Qmg==" spinCount="100000" sheet="1" objects="1" scenarios="1" selectLockedCells="1"/>
  <mergeCells count="227">
    <mergeCell ref="B81:C81"/>
    <mergeCell ref="D81:K82"/>
    <mergeCell ref="G96:G97"/>
    <mergeCell ref="H96:H97"/>
    <mergeCell ref="I96:I97"/>
    <mergeCell ref="B98:E98"/>
    <mergeCell ref="B99:E102"/>
    <mergeCell ref="F99:F102"/>
    <mergeCell ref="G99:G102"/>
    <mergeCell ref="H99:H102"/>
    <mergeCell ref="I99:I102"/>
    <mergeCell ref="B90:E90"/>
    <mergeCell ref="B89:C89"/>
    <mergeCell ref="B149:C149"/>
    <mergeCell ref="B153:L153"/>
    <mergeCell ref="G154:I154"/>
    <mergeCell ref="G155:G156"/>
    <mergeCell ref="H155:H156"/>
    <mergeCell ref="I155:I156"/>
    <mergeCell ref="J155:J156"/>
    <mergeCell ref="K155:K156"/>
    <mergeCell ref="K148:K149"/>
    <mergeCell ref="B150:E151"/>
    <mergeCell ref="F150:F151"/>
    <mergeCell ref="G150:G151"/>
    <mergeCell ref="H150:H151"/>
    <mergeCell ref="I150:I151"/>
    <mergeCell ref="J150:J151"/>
    <mergeCell ref="K150:K151"/>
    <mergeCell ref="B157:E158"/>
    <mergeCell ref="F157:F158"/>
    <mergeCell ref="G157:G158"/>
    <mergeCell ref="H157:H158"/>
    <mergeCell ref="I157:I158"/>
    <mergeCell ref="J157:J158"/>
    <mergeCell ref="K157:K158"/>
    <mergeCell ref="B137:L137"/>
    <mergeCell ref="G138:I138"/>
    <mergeCell ref="G139:G140"/>
    <mergeCell ref="H139:H140"/>
    <mergeCell ref="I139:I140"/>
    <mergeCell ref="B141:E142"/>
    <mergeCell ref="F141:F142"/>
    <mergeCell ref="G141:G142"/>
    <mergeCell ref="H141:H142"/>
    <mergeCell ref="I141:I142"/>
    <mergeCell ref="J139:J140"/>
    <mergeCell ref="K139:K140"/>
    <mergeCell ref="J141:J142"/>
    <mergeCell ref="K141:K142"/>
    <mergeCell ref="G147:I147"/>
    <mergeCell ref="I148:I149"/>
    <mergeCell ref="J148:J149"/>
    <mergeCell ref="D78:F78"/>
    <mergeCell ref="G61:G62"/>
    <mergeCell ref="B63:C63"/>
    <mergeCell ref="D63:F63"/>
    <mergeCell ref="B64:C66"/>
    <mergeCell ref="D64:F64"/>
    <mergeCell ref="D65:F65"/>
    <mergeCell ref="D66:F66"/>
    <mergeCell ref="B67:C69"/>
    <mergeCell ref="D67:F67"/>
    <mergeCell ref="D68:F68"/>
    <mergeCell ref="D69:F69"/>
    <mergeCell ref="B183:B184"/>
    <mergeCell ref="C183:F184"/>
    <mergeCell ref="G183:K184"/>
    <mergeCell ref="B186:L186"/>
    <mergeCell ref="B188:L189"/>
    <mergeCell ref="B191:L198"/>
    <mergeCell ref="B179:B180"/>
    <mergeCell ref="C179:F180"/>
    <mergeCell ref="G179:K180"/>
    <mergeCell ref="B181:B182"/>
    <mergeCell ref="C181:F182"/>
    <mergeCell ref="G181:K182"/>
    <mergeCell ref="B228:L228"/>
    <mergeCell ref="B230:L231"/>
    <mergeCell ref="B233:L240"/>
    <mergeCell ref="B201:L201"/>
    <mergeCell ref="B203:L203"/>
    <mergeCell ref="B205:L212"/>
    <mergeCell ref="B214:L214"/>
    <mergeCell ref="B216:L217"/>
    <mergeCell ref="B219:L226"/>
    <mergeCell ref="C175:F176"/>
    <mergeCell ref="G175:K176"/>
    <mergeCell ref="B177:B178"/>
    <mergeCell ref="C177:F178"/>
    <mergeCell ref="G177:K178"/>
    <mergeCell ref="B171:B172"/>
    <mergeCell ref="C171:F172"/>
    <mergeCell ref="G171:K172"/>
    <mergeCell ref="B173:B174"/>
    <mergeCell ref="C173:F174"/>
    <mergeCell ref="G173:K174"/>
    <mergeCell ref="B175:B176"/>
    <mergeCell ref="B167:B168"/>
    <mergeCell ref="C167:F168"/>
    <mergeCell ref="G167:K168"/>
    <mergeCell ref="B169:B170"/>
    <mergeCell ref="C169:F170"/>
    <mergeCell ref="G169:K170"/>
    <mergeCell ref="K134:K135"/>
    <mergeCell ref="B160:L160"/>
    <mergeCell ref="B162:L162"/>
    <mergeCell ref="C164:F164"/>
    <mergeCell ref="G164:K164"/>
    <mergeCell ref="B165:B166"/>
    <mergeCell ref="C165:F166"/>
    <mergeCell ref="G165:K166"/>
    <mergeCell ref="B134:E135"/>
    <mergeCell ref="F134:F135"/>
    <mergeCell ref="G134:G135"/>
    <mergeCell ref="H134:H135"/>
    <mergeCell ref="I134:I135"/>
    <mergeCell ref="J134:J135"/>
    <mergeCell ref="B144:L144"/>
    <mergeCell ref="B146:L146"/>
    <mergeCell ref="G148:G149"/>
    <mergeCell ref="H148:H149"/>
    <mergeCell ref="B119:L126"/>
    <mergeCell ref="B128:L128"/>
    <mergeCell ref="B130:L130"/>
    <mergeCell ref="G132:G133"/>
    <mergeCell ref="H132:H133"/>
    <mergeCell ref="I132:I133"/>
    <mergeCell ref="J132:J133"/>
    <mergeCell ref="K132:K133"/>
    <mergeCell ref="J91:J94"/>
    <mergeCell ref="K91:K94"/>
    <mergeCell ref="B104:L104"/>
    <mergeCell ref="B106:L113"/>
    <mergeCell ref="B115:L115"/>
    <mergeCell ref="B117:L117"/>
    <mergeCell ref="G131:I131"/>
    <mergeCell ref="B91:E94"/>
    <mergeCell ref="F91:F94"/>
    <mergeCell ref="G91:G94"/>
    <mergeCell ref="H91:H94"/>
    <mergeCell ref="I91:I94"/>
    <mergeCell ref="B133:C133"/>
    <mergeCell ref="B58:C58"/>
    <mergeCell ref="B84:L84"/>
    <mergeCell ref="B86:L86"/>
    <mergeCell ref="G88:G89"/>
    <mergeCell ref="H88:H89"/>
    <mergeCell ref="I88:I89"/>
    <mergeCell ref="J88:J89"/>
    <mergeCell ref="K88:K89"/>
    <mergeCell ref="D58:K59"/>
    <mergeCell ref="H61:H62"/>
    <mergeCell ref="I61:I62"/>
    <mergeCell ref="B79:C79"/>
    <mergeCell ref="D79:F79"/>
    <mergeCell ref="B70:C72"/>
    <mergeCell ref="D70:F70"/>
    <mergeCell ref="D71:F71"/>
    <mergeCell ref="D72:F72"/>
    <mergeCell ref="B73:C75"/>
    <mergeCell ref="D73:F73"/>
    <mergeCell ref="D74:F74"/>
    <mergeCell ref="D75:F75"/>
    <mergeCell ref="B76:C78"/>
    <mergeCell ref="D76:F76"/>
    <mergeCell ref="D77:F77"/>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4:L4"/>
    <mergeCell ref="B5:L5"/>
    <mergeCell ref="B6:L6"/>
    <mergeCell ref="B8:L8"/>
    <mergeCell ref="B9:L9"/>
    <mergeCell ref="B10:L10"/>
    <mergeCell ref="B27:F28"/>
    <mergeCell ref="G27:G28"/>
    <mergeCell ref="H27:H28"/>
    <mergeCell ref="B20:L20"/>
    <mergeCell ref="B21:L21"/>
    <mergeCell ref="B23:L23"/>
    <mergeCell ref="B25:F26"/>
    <mergeCell ref="G25:G26"/>
    <mergeCell ref="H25:H26"/>
    <mergeCell ref="B18:L18"/>
    <mergeCell ref="B12:L12"/>
    <mergeCell ref="B13:L13"/>
    <mergeCell ref="B14:L14"/>
    <mergeCell ref="B15:L15"/>
    <mergeCell ref="B16:L16"/>
    <mergeCell ref="B17:L17"/>
    <mergeCell ref="B29:F30"/>
    <mergeCell ref="G29:G30"/>
    <mergeCell ref="H29:H30"/>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38:C38"/>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73:I74 G50:K51 J141:K142 G63 G64:I65 G67:I68 G70:I71 G76:I77 G79:I79 G134:K136 G141:I143 J138:K138 G150:K152 G157:K159"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G78:I78 G69:I69 G66:I66 H63:I63 G72:I72 G75:I75"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3 B119 B106 B191 B205 B219 G164"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3" min="1" max="11" man="1"/>
    <brk id="83" min="1" max="11" man="1"/>
    <brk id="143" min="1" max="11" man="1"/>
    <brk id="200"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topLeftCell="A66"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284</v>
      </c>
      <c r="P1" s="3" t="s">
        <v>284</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94" t="str">
        <f>Info!B4</f>
        <v>QUESTIONNAIRE À L'INTENTION DES PRODUCTEURS ÉTRANGERS</v>
      </c>
      <c r="C4" s="295"/>
      <c r="D4" s="295"/>
      <c r="E4" s="295"/>
      <c r="F4" s="295"/>
      <c r="G4" s="295"/>
      <c r="H4" s="295"/>
      <c r="I4" s="295"/>
      <c r="J4" s="295"/>
      <c r="K4" s="295"/>
      <c r="L4" s="296"/>
      <c r="M4" s="10"/>
      <c r="N4" s="10"/>
      <c r="O4" s="9"/>
      <c r="P4" s="9"/>
    </row>
    <row r="5" spans="1:16" s="8" customFormat="1" x14ac:dyDescent="0.25">
      <c r="A5" s="24"/>
      <c r="B5" s="297" t="str">
        <f>Info!B5</f>
        <v>GC-2026-001</v>
      </c>
      <c r="C5" s="298"/>
      <c r="D5" s="298"/>
      <c r="E5" s="298"/>
      <c r="F5" s="298"/>
      <c r="G5" s="298"/>
      <c r="H5" s="298"/>
      <c r="I5" s="298"/>
      <c r="J5" s="298"/>
      <c r="K5" s="298"/>
      <c r="L5" s="299"/>
      <c r="M5" s="10"/>
      <c r="N5" s="10"/>
      <c r="O5" s="9"/>
      <c r="P5" s="9"/>
    </row>
    <row r="6" spans="1:16" s="9" customFormat="1" ht="14.1" customHeight="1" x14ac:dyDescent="0.25">
      <c r="A6" s="24"/>
      <c r="B6" s="303" t="str">
        <f>Info!B6</f>
        <v>PRODUITS DU BOIS - MEUBLES DE RANGEMENT EN BOIS D’INGÉNIERIE</v>
      </c>
      <c r="C6" s="304"/>
      <c r="D6" s="304"/>
      <c r="E6" s="304"/>
      <c r="F6" s="304"/>
      <c r="G6" s="304"/>
      <c r="H6" s="304"/>
      <c r="I6" s="304"/>
      <c r="J6" s="304"/>
      <c r="K6" s="304"/>
      <c r="L6" s="305"/>
      <c r="O6" s="25"/>
      <c r="P6" s="25"/>
    </row>
    <row r="7" spans="1:16" s="9" customFormat="1" x14ac:dyDescent="0.25">
      <c r="A7" s="24"/>
      <c r="B7" s="26"/>
      <c r="C7" s="26"/>
      <c r="D7" s="26"/>
      <c r="E7" s="27"/>
      <c r="F7" s="27"/>
      <c r="G7" s="27"/>
      <c r="H7" s="27"/>
      <c r="I7" s="27"/>
      <c r="J7" s="27"/>
      <c r="K7" s="27"/>
      <c r="L7" s="27"/>
      <c r="O7" s="25"/>
      <c r="P7" s="25"/>
    </row>
    <row r="8" spans="1:16" x14ac:dyDescent="0.25">
      <c r="B8" s="399" t="str">
        <f>IF(Intro!$G$20="English",O8,P8)</f>
        <v>COMMENTAIRES PROTÉGÉS</v>
      </c>
      <c r="C8" s="400"/>
      <c r="D8" s="400"/>
      <c r="E8" s="400"/>
      <c r="F8" s="400"/>
      <c r="G8" s="400"/>
      <c r="H8" s="400"/>
      <c r="I8" s="400"/>
      <c r="J8" s="400"/>
      <c r="K8" s="400"/>
      <c r="L8" s="401"/>
      <c r="O8" s="3" t="s">
        <v>57</v>
      </c>
      <c r="P8" s="3" t="s">
        <v>161</v>
      </c>
    </row>
    <row r="9" spans="1:16" x14ac:dyDescent="0.25">
      <c r="B9" s="28"/>
      <c r="C9" s="29"/>
      <c r="D9" s="29"/>
      <c r="E9" s="30"/>
      <c r="F9" s="30"/>
      <c r="G9" s="30"/>
      <c r="H9" s="30"/>
      <c r="I9" s="30"/>
      <c r="J9" s="30"/>
      <c r="K9" s="30"/>
      <c r="L9" s="31"/>
    </row>
    <row r="10" spans="1:16" x14ac:dyDescent="0.25">
      <c r="B10" s="289" t="str">
        <f>AddPub!B10</f>
        <v>Si votre entreprise désire ajouter des commentaires concernant vos réponses, vous les inscrivez ici. Indiquez à quelle question se rapportent vos commentaires.</v>
      </c>
      <c r="C10" s="290"/>
      <c r="D10" s="290"/>
      <c r="E10" s="290"/>
      <c r="F10" s="290"/>
      <c r="G10" s="290"/>
      <c r="H10" s="290"/>
      <c r="I10" s="290"/>
      <c r="J10" s="290"/>
      <c r="K10" s="290"/>
      <c r="L10" s="291"/>
      <c r="O10" s="32"/>
      <c r="P10" s="32"/>
    </row>
    <row r="11" spans="1:16" x14ac:dyDescent="0.25">
      <c r="B11" s="54"/>
      <c r="C11" s="29"/>
      <c r="D11" s="29"/>
      <c r="E11" s="30"/>
      <c r="F11" s="30"/>
      <c r="G11" s="30"/>
      <c r="H11" s="30"/>
      <c r="I11" s="30"/>
      <c r="J11" s="30"/>
      <c r="K11" s="30"/>
      <c r="L11" s="31"/>
      <c r="O11" s="32"/>
    </row>
    <row r="12" spans="1:16" x14ac:dyDescent="0.25">
      <c r="B12" s="97"/>
      <c r="C12" s="29"/>
      <c r="D12" s="103" t="str">
        <f>AddPub!D12</f>
        <v>Onglet et question</v>
      </c>
      <c r="E12" s="397" t="str">
        <f>AddPub!E12</f>
        <v>Commentaires</v>
      </c>
      <c r="F12" s="397"/>
      <c r="G12" s="397"/>
      <c r="H12" s="397"/>
      <c r="I12" s="397"/>
      <c r="J12" s="397"/>
      <c r="K12" s="397"/>
      <c r="L12" s="398"/>
      <c r="O12" s="32"/>
    </row>
    <row r="13" spans="1:16" x14ac:dyDescent="0.25">
      <c r="A13" s="70"/>
      <c r="B13" s="392" t="str">
        <f>AddPub!B13</f>
        <v>Commentaire 1</v>
      </c>
      <c r="C13" s="393"/>
      <c r="D13" s="394"/>
      <c r="E13" s="395"/>
      <c r="F13" s="395"/>
      <c r="G13" s="395"/>
      <c r="H13" s="395"/>
      <c r="I13" s="395"/>
      <c r="J13" s="395"/>
      <c r="K13" s="395"/>
      <c r="L13" s="396"/>
      <c r="O13" s="32"/>
    </row>
    <row r="14" spans="1:16" x14ac:dyDescent="0.25">
      <c r="A14" s="70"/>
      <c r="B14" s="392"/>
      <c r="C14" s="393"/>
      <c r="D14" s="394"/>
      <c r="E14" s="395"/>
      <c r="F14" s="395"/>
      <c r="G14" s="395"/>
      <c r="H14" s="395"/>
      <c r="I14" s="395"/>
      <c r="J14" s="395"/>
      <c r="K14" s="395"/>
      <c r="L14" s="396"/>
      <c r="O14" s="32"/>
    </row>
    <row r="15" spans="1:16" x14ac:dyDescent="0.25">
      <c r="A15" s="70"/>
      <c r="B15" s="392"/>
      <c r="C15" s="393"/>
      <c r="D15" s="394"/>
      <c r="E15" s="395"/>
      <c r="F15" s="395"/>
      <c r="G15" s="395"/>
      <c r="H15" s="395"/>
      <c r="I15" s="395"/>
      <c r="J15" s="395"/>
      <c r="K15" s="395"/>
      <c r="L15" s="396"/>
      <c r="O15" s="32"/>
    </row>
    <row r="16" spans="1:16" x14ac:dyDescent="0.25">
      <c r="A16" s="70"/>
      <c r="B16" s="392"/>
      <c r="C16" s="393"/>
      <c r="D16" s="394"/>
      <c r="E16" s="395"/>
      <c r="F16" s="395"/>
      <c r="G16" s="395"/>
      <c r="H16" s="395"/>
      <c r="I16" s="395"/>
      <c r="J16" s="395"/>
      <c r="K16" s="395"/>
      <c r="L16" s="396"/>
      <c r="O16" s="32"/>
    </row>
    <row r="17" spans="1:15" x14ac:dyDescent="0.25">
      <c r="A17" s="70"/>
      <c r="B17" s="392"/>
      <c r="C17" s="393"/>
      <c r="D17" s="394"/>
      <c r="E17" s="395"/>
      <c r="F17" s="395"/>
      <c r="G17" s="395"/>
      <c r="H17" s="395"/>
      <c r="I17" s="395"/>
      <c r="J17" s="395"/>
      <c r="K17" s="395"/>
      <c r="L17" s="396"/>
      <c r="O17" s="32"/>
    </row>
    <row r="18" spans="1:15" x14ac:dyDescent="0.25">
      <c r="A18" s="70"/>
      <c r="B18" s="392"/>
      <c r="C18" s="393"/>
      <c r="D18" s="394"/>
      <c r="E18" s="395"/>
      <c r="F18" s="395"/>
      <c r="G18" s="395"/>
      <c r="H18" s="395"/>
      <c r="I18" s="395"/>
      <c r="J18" s="395"/>
      <c r="K18" s="395"/>
      <c r="L18" s="396"/>
      <c r="O18" s="32"/>
    </row>
    <row r="19" spans="1:15" x14ac:dyDescent="0.25">
      <c r="A19" s="70"/>
      <c r="B19" s="392"/>
      <c r="C19" s="393"/>
      <c r="D19" s="394"/>
      <c r="E19" s="395"/>
      <c r="F19" s="395"/>
      <c r="G19" s="395"/>
      <c r="H19" s="395"/>
      <c r="I19" s="395"/>
      <c r="J19" s="395"/>
      <c r="K19" s="395"/>
      <c r="L19" s="396"/>
      <c r="O19" s="32"/>
    </row>
    <row r="20" spans="1:15" x14ac:dyDescent="0.25">
      <c r="A20" s="70"/>
      <c r="B20" s="392"/>
      <c r="C20" s="393"/>
      <c r="D20" s="394"/>
      <c r="E20" s="395"/>
      <c r="F20" s="395"/>
      <c r="G20" s="395"/>
      <c r="H20" s="395"/>
      <c r="I20" s="395"/>
      <c r="J20" s="395"/>
      <c r="K20" s="395"/>
      <c r="L20" s="396"/>
      <c r="O20" s="32"/>
    </row>
    <row r="21" spans="1:15" x14ac:dyDescent="0.25">
      <c r="A21" s="70"/>
      <c r="B21" s="392"/>
      <c r="C21" s="393"/>
      <c r="D21" s="394"/>
      <c r="E21" s="395"/>
      <c r="F21" s="395"/>
      <c r="G21" s="395"/>
      <c r="H21" s="395"/>
      <c r="I21" s="395"/>
      <c r="J21" s="395"/>
      <c r="K21" s="395"/>
      <c r="L21" s="396"/>
      <c r="O21" s="32"/>
    </row>
    <row r="22" spans="1:15" x14ac:dyDescent="0.25">
      <c r="A22" s="70"/>
      <c r="B22" s="392"/>
      <c r="C22" s="393"/>
      <c r="D22" s="394"/>
      <c r="E22" s="395"/>
      <c r="F22" s="395"/>
      <c r="G22" s="395"/>
      <c r="H22" s="395"/>
      <c r="I22" s="395"/>
      <c r="J22" s="395"/>
      <c r="K22" s="395"/>
      <c r="L22" s="396"/>
      <c r="O22" s="32"/>
    </row>
    <row r="23" spans="1:15" ht="14.25" customHeight="1" x14ac:dyDescent="0.25">
      <c r="A23" s="70"/>
      <c r="B23" s="392" t="str">
        <f>AddPub!B23</f>
        <v>Commentaire 2</v>
      </c>
      <c r="C23" s="393"/>
      <c r="D23" s="394"/>
      <c r="E23" s="395"/>
      <c r="F23" s="395"/>
      <c r="G23" s="395"/>
      <c r="H23" s="395"/>
      <c r="I23" s="395"/>
      <c r="J23" s="395"/>
      <c r="K23" s="395"/>
      <c r="L23" s="396"/>
      <c r="O23" s="32"/>
    </row>
    <row r="24" spans="1:15" x14ac:dyDescent="0.25">
      <c r="A24" s="70"/>
      <c r="B24" s="392"/>
      <c r="C24" s="393"/>
      <c r="D24" s="394"/>
      <c r="E24" s="395"/>
      <c r="F24" s="395"/>
      <c r="G24" s="395"/>
      <c r="H24" s="395"/>
      <c r="I24" s="395"/>
      <c r="J24" s="395"/>
      <c r="K24" s="395"/>
      <c r="L24" s="396"/>
    </row>
    <row r="25" spans="1:15" x14ac:dyDescent="0.25">
      <c r="A25" s="70"/>
      <c r="B25" s="392"/>
      <c r="C25" s="393"/>
      <c r="D25" s="394"/>
      <c r="E25" s="395"/>
      <c r="F25" s="395"/>
      <c r="G25" s="395"/>
      <c r="H25" s="395"/>
      <c r="I25" s="395"/>
      <c r="J25" s="395"/>
      <c r="K25" s="395"/>
      <c r="L25" s="396"/>
    </row>
    <row r="26" spans="1:15" x14ac:dyDescent="0.25">
      <c r="A26" s="70"/>
      <c r="B26" s="392"/>
      <c r="C26" s="393"/>
      <c r="D26" s="394"/>
      <c r="E26" s="395"/>
      <c r="F26" s="395"/>
      <c r="G26" s="395"/>
      <c r="H26" s="395"/>
      <c r="I26" s="395"/>
      <c r="J26" s="395"/>
      <c r="K26" s="395"/>
      <c r="L26" s="396"/>
      <c r="O26" s="32"/>
    </row>
    <row r="27" spans="1:15" x14ac:dyDescent="0.25">
      <c r="A27" s="70"/>
      <c r="B27" s="392"/>
      <c r="C27" s="393"/>
      <c r="D27" s="394"/>
      <c r="E27" s="395"/>
      <c r="F27" s="395"/>
      <c r="G27" s="395"/>
      <c r="H27" s="395"/>
      <c r="I27" s="395"/>
      <c r="J27" s="395"/>
      <c r="K27" s="395"/>
      <c r="L27" s="396"/>
      <c r="O27" s="32"/>
    </row>
    <row r="28" spans="1:15" x14ac:dyDescent="0.25">
      <c r="A28" s="70"/>
      <c r="B28" s="392"/>
      <c r="C28" s="393"/>
      <c r="D28" s="394"/>
      <c r="E28" s="395"/>
      <c r="F28" s="395"/>
      <c r="G28" s="395"/>
      <c r="H28" s="395"/>
      <c r="I28" s="395"/>
      <c r="J28" s="395"/>
      <c r="K28" s="395"/>
      <c r="L28" s="396"/>
    </row>
    <row r="29" spans="1:15" x14ac:dyDescent="0.25">
      <c r="A29" s="70"/>
      <c r="B29" s="392"/>
      <c r="C29" s="393"/>
      <c r="D29" s="394"/>
      <c r="E29" s="395"/>
      <c r="F29" s="395"/>
      <c r="G29" s="395"/>
      <c r="H29" s="395"/>
      <c r="I29" s="395"/>
      <c r="J29" s="395"/>
      <c r="K29" s="395"/>
      <c r="L29" s="396"/>
      <c r="O29" s="32"/>
    </row>
    <row r="30" spans="1:15" x14ac:dyDescent="0.25">
      <c r="A30" s="70"/>
      <c r="B30" s="392"/>
      <c r="C30" s="393"/>
      <c r="D30" s="394"/>
      <c r="E30" s="395"/>
      <c r="F30" s="395"/>
      <c r="G30" s="395"/>
      <c r="H30" s="395"/>
      <c r="I30" s="395"/>
      <c r="J30" s="395"/>
      <c r="K30" s="395"/>
      <c r="L30" s="396"/>
      <c r="O30" s="32"/>
    </row>
    <row r="31" spans="1:15" x14ac:dyDescent="0.25">
      <c r="A31" s="70"/>
      <c r="B31" s="392"/>
      <c r="C31" s="393"/>
      <c r="D31" s="394"/>
      <c r="E31" s="395"/>
      <c r="F31" s="395"/>
      <c r="G31" s="395"/>
      <c r="H31" s="395"/>
      <c r="I31" s="395"/>
      <c r="J31" s="395"/>
      <c r="K31" s="395"/>
      <c r="L31" s="396"/>
      <c r="O31" s="32"/>
    </row>
    <row r="32" spans="1:15" x14ac:dyDescent="0.25">
      <c r="A32" s="70"/>
      <c r="B32" s="392"/>
      <c r="C32" s="393"/>
      <c r="D32" s="394"/>
      <c r="E32" s="395"/>
      <c r="F32" s="395"/>
      <c r="G32" s="395"/>
      <c r="H32" s="395"/>
      <c r="I32" s="395"/>
      <c r="J32" s="395"/>
      <c r="K32" s="395"/>
      <c r="L32" s="396"/>
      <c r="O32" s="32"/>
    </row>
    <row r="33" spans="1:15" ht="14.25" customHeight="1" x14ac:dyDescent="0.25">
      <c r="A33" s="70"/>
      <c r="B33" s="392" t="str">
        <f>AddPub!B33</f>
        <v>Commentaire 3</v>
      </c>
      <c r="C33" s="393"/>
      <c r="D33" s="394"/>
      <c r="E33" s="395"/>
      <c r="F33" s="395"/>
      <c r="G33" s="395"/>
      <c r="H33" s="395"/>
      <c r="I33" s="395"/>
      <c r="J33" s="395"/>
      <c r="K33" s="395"/>
      <c r="L33" s="396"/>
      <c r="O33" s="32"/>
    </row>
    <row r="34" spans="1:15" x14ac:dyDescent="0.25">
      <c r="A34" s="70"/>
      <c r="B34" s="392"/>
      <c r="C34" s="393"/>
      <c r="D34" s="394"/>
      <c r="E34" s="395"/>
      <c r="F34" s="395"/>
      <c r="G34" s="395"/>
      <c r="H34" s="395"/>
      <c r="I34" s="395"/>
      <c r="J34" s="395"/>
      <c r="K34" s="395"/>
      <c r="L34" s="396"/>
    </row>
    <row r="35" spans="1:15" x14ac:dyDescent="0.25">
      <c r="A35" s="70"/>
      <c r="B35" s="392"/>
      <c r="C35" s="393"/>
      <c r="D35" s="394"/>
      <c r="E35" s="395"/>
      <c r="F35" s="395"/>
      <c r="G35" s="395"/>
      <c r="H35" s="395"/>
      <c r="I35" s="395"/>
      <c r="J35" s="395"/>
      <c r="K35" s="395"/>
      <c r="L35" s="396"/>
    </row>
    <row r="36" spans="1:15" x14ac:dyDescent="0.25">
      <c r="A36" s="70"/>
      <c r="B36" s="392"/>
      <c r="C36" s="393"/>
      <c r="D36" s="394"/>
      <c r="E36" s="395"/>
      <c r="F36" s="395"/>
      <c r="G36" s="395"/>
      <c r="H36" s="395"/>
      <c r="I36" s="395"/>
      <c r="J36" s="395"/>
      <c r="K36" s="395"/>
      <c r="L36" s="396"/>
      <c r="O36" s="32"/>
    </row>
    <row r="37" spans="1:15" x14ac:dyDescent="0.25">
      <c r="A37" s="70"/>
      <c r="B37" s="392"/>
      <c r="C37" s="393"/>
      <c r="D37" s="394"/>
      <c r="E37" s="395"/>
      <c r="F37" s="395"/>
      <c r="G37" s="395"/>
      <c r="H37" s="395"/>
      <c r="I37" s="395"/>
      <c r="J37" s="395"/>
      <c r="K37" s="395"/>
      <c r="L37" s="396"/>
      <c r="O37" s="32"/>
    </row>
    <row r="38" spans="1:15" x14ac:dyDescent="0.25">
      <c r="A38" s="70"/>
      <c r="B38" s="392"/>
      <c r="C38" s="393"/>
      <c r="D38" s="394"/>
      <c r="E38" s="395"/>
      <c r="F38" s="395"/>
      <c r="G38" s="395"/>
      <c r="H38" s="395"/>
      <c r="I38" s="395"/>
      <c r="J38" s="395"/>
      <c r="K38" s="395"/>
      <c r="L38" s="396"/>
      <c r="O38" s="32"/>
    </row>
    <row r="39" spans="1:15" x14ac:dyDescent="0.25">
      <c r="A39" s="70"/>
      <c r="B39" s="392"/>
      <c r="C39" s="393"/>
      <c r="D39" s="394"/>
      <c r="E39" s="395"/>
      <c r="F39" s="395"/>
      <c r="G39" s="395"/>
      <c r="H39" s="395"/>
      <c r="I39" s="395"/>
      <c r="J39" s="395"/>
      <c r="K39" s="395"/>
      <c r="L39" s="396"/>
      <c r="O39" s="32"/>
    </row>
    <row r="40" spans="1:15" x14ac:dyDescent="0.25">
      <c r="A40" s="70"/>
      <c r="B40" s="392"/>
      <c r="C40" s="393"/>
      <c r="D40" s="394"/>
      <c r="E40" s="395"/>
      <c r="F40" s="395"/>
      <c r="G40" s="395"/>
      <c r="H40" s="395"/>
      <c r="I40" s="395"/>
      <c r="J40" s="395"/>
      <c r="K40" s="395"/>
      <c r="L40" s="396"/>
      <c r="O40" s="32"/>
    </row>
    <row r="41" spans="1:15" x14ac:dyDescent="0.25">
      <c r="A41" s="70"/>
      <c r="B41" s="392"/>
      <c r="C41" s="393"/>
      <c r="D41" s="394"/>
      <c r="E41" s="395"/>
      <c r="F41" s="395"/>
      <c r="G41" s="395"/>
      <c r="H41" s="395"/>
      <c r="I41" s="395"/>
      <c r="J41" s="395"/>
      <c r="K41" s="395"/>
      <c r="L41" s="396"/>
      <c r="O41" s="32"/>
    </row>
    <row r="42" spans="1:15" x14ac:dyDescent="0.25">
      <c r="A42" s="70"/>
      <c r="B42" s="392"/>
      <c r="C42" s="393"/>
      <c r="D42" s="394"/>
      <c r="E42" s="395"/>
      <c r="F42" s="395"/>
      <c r="G42" s="395"/>
      <c r="H42" s="395"/>
      <c r="I42" s="395"/>
      <c r="J42" s="395"/>
      <c r="K42" s="395"/>
      <c r="L42" s="396"/>
      <c r="O42" s="32"/>
    </row>
    <row r="43" spans="1:15" ht="14.25" customHeight="1" x14ac:dyDescent="0.25">
      <c r="A43" s="70"/>
      <c r="B43" s="392" t="str">
        <f>AddPub!B43</f>
        <v>Commentaire 4</v>
      </c>
      <c r="C43" s="393"/>
      <c r="D43" s="394"/>
      <c r="E43" s="395"/>
      <c r="F43" s="395"/>
      <c r="G43" s="395"/>
      <c r="H43" s="395"/>
      <c r="I43" s="395"/>
      <c r="J43" s="395"/>
      <c r="K43" s="395"/>
      <c r="L43" s="396"/>
      <c r="O43" s="32"/>
    </row>
    <row r="44" spans="1:15" x14ac:dyDescent="0.25">
      <c r="A44" s="70"/>
      <c r="B44" s="392"/>
      <c r="C44" s="393"/>
      <c r="D44" s="394"/>
      <c r="E44" s="395"/>
      <c r="F44" s="395"/>
      <c r="G44" s="395"/>
      <c r="H44" s="395"/>
      <c r="I44" s="395"/>
      <c r="J44" s="395"/>
      <c r="K44" s="395"/>
      <c r="L44" s="396"/>
      <c r="O44" s="32"/>
    </row>
    <row r="45" spans="1:15" x14ac:dyDescent="0.25">
      <c r="A45" s="70"/>
      <c r="B45" s="392"/>
      <c r="C45" s="393"/>
      <c r="D45" s="394"/>
      <c r="E45" s="395"/>
      <c r="F45" s="395"/>
      <c r="G45" s="395"/>
      <c r="H45" s="395"/>
      <c r="I45" s="395"/>
      <c r="J45" s="395"/>
      <c r="K45" s="395"/>
      <c r="L45" s="396"/>
      <c r="O45" s="32"/>
    </row>
    <row r="46" spans="1:15" x14ac:dyDescent="0.25">
      <c r="A46" s="70"/>
      <c r="B46" s="392"/>
      <c r="C46" s="393"/>
      <c r="D46" s="394"/>
      <c r="E46" s="395"/>
      <c r="F46" s="395"/>
      <c r="G46" s="395"/>
      <c r="H46" s="395"/>
      <c r="I46" s="395"/>
      <c r="J46" s="395"/>
      <c r="K46" s="395"/>
      <c r="L46" s="396"/>
      <c r="O46" s="32"/>
    </row>
    <row r="47" spans="1:15" x14ac:dyDescent="0.25">
      <c r="A47" s="70"/>
      <c r="B47" s="392"/>
      <c r="C47" s="393"/>
      <c r="D47" s="394"/>
      <c r="E47" s="395"/>
      <c r="F47" s="395"/>
      <c r="G47" s="395"/>
      <c r="H47" s="395"/>
      <c r="I47" s="395"/>
      <c r="J47" s="395"/>
      <c r="K47" s="395"/>
      <c r="L47" s="396"/>
      <c r="O47" s="32"/>
    </row>
    <row r="48" spans="1:15" x14ac:dyDescent="0.25">
      <c r="A48" s="70"/>
      <c r="B48" s="392"/>
      <c r="C48" s="393"/>
      <c r="D48" s="394"/>
      <c r="E48" s="395"/>
      <c r="F48" s="395"/>
      <c r="G48" s="395"/>
      <c r="H48" s="395"/>
      <c r="I48" s="395"/>
      <c r="J48" s="395"/>
      <c r="K48" s="395"/>
      <c r="L48" s="396"/>
      <c r="O48" s="32"/>
    </row>
    <row r="49" spans="1:15" x14ac:dyDescent="0.25">
      <c r="A49" s="70"/>
      <c r="B49" s="392"/>
      <c r="C49" s="393"/>
      <c r="D49" s="394"/>
      <c r="E49" s="395"/>
      <c r="F49" s="395"/>
      <c r="G49" s="395"/>
      <c r="H49" s="395"/>
      <c r="I49" s="395"/>
      <c r="J49" s="395"/>
      <c r="K49" s="395"/>
      <c r="L49" s="396"/>
      <c r="O49" s="32"/>
    </row>
    <row r="50" spans="1:15" x14ac:dyDescent="0.25">
      <c r="A50" s="70"/>
      <c r="B50" s="392"/>
      <c r="C50" s="393"/>
      <c r="D50" s="394"/>
      <c r="E50" s="395"/>
      <c r="F50" s="395"/>
      <c r="G50" s="395"/>
      <c r="H50" s="395"/>
      <c r="I50" s="395"/>
      <c r="J50" s="395"/>
      <c r="K50" s="395"/>
      <c r="L50" s="396"/>
      <c r="O50" s="32"/>
    </row>
    <row r="51" spans="1:15" x14ac:dyDescent="0.25">
      <c r="A51" s="70"/>
      <c r="B51" s="392"/>
      <c r="C51" s="393"/>
      <c r="D51" s="394"/>
      <c r="E51" s="395"/>
      <c r="F51" s="395"/>
      <c r="G51" s="395"/>
      <c r="H51" s="395"/>
      <c r="I51" s="395"/>
      <c r="J51" s="395"/>
      <c r="K51" s="395"/>
      <c r="L51" s="396"/>
      <c r="O51" s="32"/>
    </row>
    <row r="52" spans="1:15" x14ac:dyDescent="0.25">
      <c r="A52" s="70"/>
      <c r="B52" s="392"/>
      <c r="C52" s="393"/>
      <c r="D52" s="394"/>
      <c r="E52" s="395"/>
      <c r="F52" s="395"/>
      <c r="G52" s="395"/>
      <c r="H52" s="395"/>
      <c r="I52" s="395"/>
      <c r="J52" s="395"/>
      <c r="K52" s="395"/>
      <c r="L52" s="396"/>
      <c r="O52" s="32"/>
    </row>
    <row r="53" spans="1:15" ht="14.25" customHeight="1" x14ac:dyDescent="0.25">
      <c r="A53" s="70"/>
      <c r="B53" s="392" t="str">
        <f>AddPub!B53</f>
        <v>Commentaire 5</v>
      </c>
      <c r="C53" s="393"/>
      <c r="D53" s="394"/>
      <c r="E53" s="395"/>
      <c r="F53" s="395"/>
      <c r="G53" s="395"/>
      <c r="H53" s="395"/>
      <c r="I53" s="395"/>
      <c r="J53" s="395"/>
      <c r="K53" s="395"/>
      <c r="L53" s="396"/>
      <c r="O53" s="32"/>
    </row>
    <row r="54" spans="1:15" x14ac:dyDescent="0.25">
      <c r="A54" s="70"/>
      <c r="B54" s="392"/>
      <c r="C54" s="393"/>
      <c r="D54" s="394"/>
      <c r="E54" s="395"/>
      <c r="F54" s="395"/>
      <c r="G54" s="395"/>
      <c r="H54" s="395"/>
      <c r="I54" s="395"/>
      <c r="J54" s="395"/>
      <c r="K54" s="395"/>
      <c r="L54" s="396"/>
      <c r="O54" s="32"/>
    </row>
    <row r="55" spans="1:15" x14ac:dyDescent="0.25">
      <c r="A55" s="70"/>
      <c r="B55" s="392"/>
      <c r="C55" s="393"/>
      <c r="D55" s="394"/>
      <c r="E55" s="395"/>
      <c r="F55" s="395"/>
      <c r="G55" s="395"/>
      <c r="H55" s="395"/>
      <c r="I55" s="395"/>
      <c r="J55" s="395"/>
      <c r="K55" s="395"/>
      <c r="L55" s="396"/>
      <c r="O55" s="32"/>
    </row>
    <row r="56" spans="1:15" x14ac:dyDescent="0.25">
      <c r="A56" s="70"/>
      <c r="B56" s="392"/>
      <c r="C56" s="393"/>
      <c r="D56" s="394"/>
      <c r="E56" s="395"/>
      <c r="F56" s="395"/>
      <c r="G56" s="395"/>
      <c r="H56" s="395"/>
      <c r="I56" s="395"/>
      <c r="J56" s="395"/>
      <c r="K56" s="395"/>
      <c r="L56" s="396"/>
      <c r="O56" s="32"/>
    </row>
    <row r="57" spans="1:15" x14ac:dyDescent="0.25">
      <c r="A57" s="70"/>
      <c r="B57" s="392"/>
      <c r="C57" s="393"/>
      <c r="D57" s="394"/>
      <c r="E57" s="395"/>
      <c r="F57" s="395"/>
      <c r="G57" s="395"/>
      <c r="H57" s="395"/>
      <c r="I57" s="395"/>
      <c r="J57" s="395"/>
      <c r="K57" s="395"/>
      <c r="L57" s="396"/>
      <c r="O57" s="32"/>
    </row>
    <row r="58" spans="1:15" x14ac:dyDescent="0.25">
      <c r="A58" s="70"/>
      <c r="B58" s="392"/>
      <c r="C58" s="393"/>
      <c r="D58" s="394"/>
      <c r="E58" s="395"/>
      <c r="F58" s="395"/>
      <c r="G58" s="395"/>
      <c r="H58" s="395"/>
      <c r="I58" s="395"/>
      <c r="J58" s="395"/>
      <c r="K58" s="395"/>
      <c r="L58" s="396"/>
      <c r="O58" s="32"/>
    </row>
    <row r="59" spans="1:15" x14ac:dyDescent="0.25">
      <c r="A59" s="70"/>
      <c r="B59" s="392"/>
      <c r="C59" s="393"/>
      <c r="D59" s="394"/>
      <c r="E59" s="395"/>
      <c r="F59" s="395"/>
      <c r="G59" s="395"/>
      <c r="H59" s="395"/>
      <c r="I59" s="395"/>
      <c r="J59" s="395"/>
      <c r="K59" s="395"/>
      <c r="L59" s="396"/>
      <c r="O59" s="32"/>
    </row>
    <row r="60" spans="1:15" x14ac:dyDescent="0.25">
      <c r="A60" s="70"/>
      <c r="B60" s="392"/>
      <c r="C60" s="393"/>
      <c r="D60" s="394"/>
      <c r="E60" s="395"/>
      <c r="F60" s="395"/>
      <c r="G60" s="395"/>
      <c r="H60" s="395"/>
      <c r="I60" s="395"/>
      <c r="J60" s="395"/>
      <c r="K60" s="395"/>
      <c r="L60" s="396"/>
      <c r="O60" s="32"/>
    </row>
    <row r="61" spans="1:15" x14ac:dyDescent="0.25">
      <c r="A61" s="70"/>
      <c r="B61" s="392"/>
      <c r="C61" s="393"/>
      <c r="D61" s="394"/>
      <c r="E61" s="395"/>
      <c r="F61" s="395"/>
      <c r="G61" s="395"/>
      <c r="H61" s="395"/>
      <c r="I61" s="395"/>
      <c r="J61" s="395"/>
      <c r="K61" s="395"/>
      <c r="L61" s="396"/>
      <c r="O61" s="32"/>
    </row>
    <row r="62" spans="1:15" x14ac:dyDescent="0.25">
      <c r="A62" s="70"/>
      <c r="B62" s="402"/>
      <c r="C62" s="403"/>
      <c r="D62" s="404"/>
      <c r="E62" s="405"/>
      <c r="F62" s="405"/>
      <c r="G62" s="405"/>
      <c r="H62" s="405"/>
      <c r="I62" s="405"/>
      <c r="J62" s="405"/>
      <c r="K62" s="405"/>
      <c r="L62" s="406"/>
      <c r="O62" s="32"/>
    </row>
    <row r="63" spans="1:15" s="41" customFormat="1" x14ac:dyDescent="0.25">
      <c r="A63" s="70"/>
      <c r="B63" s="24"/>
      <c r="N63" s="40"/>
    </row>
  </sheetData>
  <sheetProtection algorithmName="SHA-512" hashValue="IVcRflirl5fIGrrszxnqXLk3pTh5Vlsx4Hr6VSWbrZ74jEGQ2svj0kzo+kLk5SA8rp2o9EVfQABve+2OMnpLNg==" saltValue="+rzXgtQnarRqlL2JoIz0Gw==" spinCount="100000" sheet="1" objects="1" scenarios="1" selectLockedCells="1"/>
  <mergeCells count="21">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B8:L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Q5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284</v>
      </c>
      <c r="P1" s="3" t="s">
        <v>284</v>
      </c>
    </row>
    <row r="2" spans="1:16" x14ac:dyDescent="0.25">
      <c r="B2" s="23" t="s">
        <v>0</v>
      </c>
      <c r="C2" s="23"/>
      <c r="D2" s="23"/>
      <c r="O2" s="22" t="s">
        <v>61</v>
      </c>
      <c r="P2" s="22" t="s">
        <v>73</v>
      </c>
    </row>
    <row r="3" spans="1:16" x14ac:dyDescent="0.25">
      <c r="B3" s="5"/>
      <c r="C3" s="5"/>
      <c r="D3" s="5"/>
      <c r="O3" s="8"/>
      <c r="P3" s="8"/>
    </row>
    <row r="4" spans="1:16" s="8" customFormat="1" x14ac:dyDescent="0.25">
      <c r="A4" s="24"/>
      <c r="B4" s="294" t="str">
        <f>Info!B4</f>
        <v>QUESTIONNAIRE À L'INTENTION DES PRODUCTEURS ÉTRANGERS</v>
      </c>
      <c r="C4" s="295"/>
      <c r="D4" s="295"/>
      <c r="E4" s="295"/>
      <c r="F4" s="295"/>
      <c r="G4" s="295"/>
      <c r="H4" s="295"/>
      <c r="I4" s="295"/>
      <c r="J4" s="295"/>
      <c r="K4" s="295"/>
      <c r="L4" s="296"/>
      <c r="M4" s="10"/>
      <c r="N4" s="10"/>
      <c r="O4" s="9"/>
      <c r="P4" s="9"/>
    </row>
    <row r="5" spans="1:16" s="8" customFormat="1" x14ac:dyDescent="0.25">
      <c r="A5" s="24"/>
      <c r="B5" s="297" t="str">
        <f>Info!B5</f>
        <v>GC-2026-001</v>
      </c>
      <c r="C5" s="298"/>
      <c r="D5" s="298"/>
      <c r="E5" s="298"/>
      <c r="F5" s="298"/>
      <c r="G5" s="298"/>
      <c r="H5" s="298"/>
      <c r="I5" s="298"/>
      <c r="J5" s="298"/>
      <c r="K5" s="298"/>
      <c r="L5" s="299"/>
      <c r="M5" s="10"/>
      <c r="N5" s="10"/>
      <c r="O5" s="9"/>
      <c r="P5" s="9"/>
    </row>
    <row r="6" spans="1:16" s="9" customFormat="1" x14ac:dyDescent="0.25">
      <c r="A6" s="24"/>
      <c r="B6" s="303" t="str">
        <f>Info!B6</f>
        <v>PRODUITS DU BOIS - MEUBLES DE RANGEMENT EN BOIS D’INGÉNIERIE</v>
      </c>
      <c r="C6" s="304"/>
      <c r="D6" s="304"/>
      <c r="E6" s="304"/>
      <c r="F6" s="304"/>
      <c r="G6" s="304"/>
      <c r="H6" s="304"/>
      <c r="I6" s="304"/>
      <c r="J6" s="304"/>
      <c r="K6" s="304"/>
      <c r="L6" s="305"/>
      <c r="O6" s="25"/>
      <c r="P6" s="25"/>
    </row>
    <row r="7" spans="1:16" s="9" customFormat="1" x14ac:dyDescent="0.25">
      <c r="A7" s="24"/>
      <c r="B7" s="26"/>
      <c r="C7" s="26"/>
      <c r="D7" s="26"/>
      <c r="E7" s="27"/>
      <c r="F7" s="27"/>
      <c r="G7" s="27"/>
      <c r="H7" s="27"/>
      <c r="I7" s="27"/>
      <c r="J7" s="27"/>
      <c r="K7" s="27"/>
      <c r="L7" s="27"/>
      <c r="O7" s="25"/>
      <c r="P7" s="25"/>
    </row>
    <row r="8" spans="1:16" x14ac:dyDescent="0.25">
      <c r="B8" s="399" t="str">
        <f>IF(Intro!$G$20="English",O8,P8)</f>
        <v>CONFIRMATION DES DONNÉES DÉCLARÉES</v>
      </c>
      <c r="C8" s="400"/>
      <c r="D8" s="400"/>
      <c r="E8" s="400"/>
      <c r="F8" s="400"/>
      <c r="G8" s="400"/>
      <c r="H8" s="400"/>
      <c r="I8" s="400"/>
      <c r="J8" s="400"/>
      <c r="K8" s="400"/>
      <c r="L8" s="401"/>
      <c r="O8" s="3" t="s">
        <v>20</v>
      </c>
      <c r="P8" s="3" t="s">
        <v>35</v>
      </c>
    </row>
    <row r="9" spans="1:16" x14ac:dyDescent="0.25">
      <c r="B9" s="399" t="str">
        <f>IF(Intro!$G$20="English",O9,P9)</f>
        <v>GÉNÉRAL</v>
      </c>
      <c r="C9" s="400"/>
      <c r="D9" s="400"/>
      <c r="E9" s="400"/>
      <c r="F9" s="400"/>
      <c r="G9" s="400"/>
      <c r="H9" s="400"/>
      <c r="I9" s="400"/>
      <c r="J9" s="400"/>
      <c r="K9" s="400"/>
      <c r="L9" s="401"/>
      <c r="O9" s="95" t="s">
        <v>243</v>
      </c>
      <c r="P9" s="95" t="s">
        <v>244</v>
      </c>
    </row>
    <row r="10" spans="1:16" x14ac:dyDescent="0.25">
      <c r="B10" s="61"/>
      <c r="C10" s="45"/>
      <c r="D10" s="45"/>
      <c r="E10" s="45"/>
      <c r="F10" s="45"/>
      <c r="G10" s="45"/>
      <c r="H10" s="45"/>
      <c r="I10" s="45"/>
      <c r="J10" s="45"/>
      <c r="K10" s="45"/>
      <c r="L10" s="16"/>
    </row>
    <row r="11" spans="1:16" x14ac:dyDescent="0.25">
      <c r="B11" s="61"/>
      <c r="C11" s="45"/>
      <c r="D11" s="45"/>
      <c r="E11" s="45"/>
      <c r="F11" s="45"/>
      <c r="G11" s="45"/>
      <c r="H11" s="45"/>
      <c r="I11" s="45"/>
      <c r="J11" s="128" t="str">
        <f>IF(Intro!$G$20="English",O11,P11)</f>
        <v>Sélectionnez oui ou non</v>
      </c>
      <c r="K11" s="45"/>
      <c r="L11" s="16"/>
      <c r="O11" s="3" t="s">
        <v>139</v>
      </c>
      <c r="P11" s="3" t="s">
        <v>270</v>
      </c>
    </row>
    <row r="12" spans="1:16" s="39" customFormat="1" x14ac:dyDescent="0.25">
      <c r="A12" s="62"/>
      <c r="B12" s="309" t="str">
        <f>IF(Intro!$G$20="English",O12,P12)</f>
        <v>Confirmez que toutes les données déclarées dans ce questionnaire concernent les marchandises telles que définies dans l’onglet « Intro ».</v>
      </c>
      <c r="C12" s="310"/>
      <c r="D12" s="310"/>
      <c r="E12" s="310"/>
      <c r="F12" s="310"/>
      <c r="G12" s="310"/>
      <c r="H12" s="310"/>
      <c r="I12" s="310"/>
      <c r="J12" s="117"/>
      <c r="K12" s="63"/>
      <c r="L12" s="64"/>
      <c r="O12" s="39" t="s">
        <v>276</v>
      </c>
      <c r="P12" s="39" t="s">
        <v>277</v>
      </c>
    </row>
    <row r="13" spans="1:16" s="39" customFormat="1" ht="15" customHeight="1" x14ac:dyDescent="0.25">
      <c r="A13" s="62"/>
      <c r="B13" s="409" t="str">
        <f>IF(Intro!$G$20="English",O13,P13)</f>
        <v>Confirmez que tous les volumes déclarés dans ce questionnaire sont en unités complètes.</v>
      </c>
      <c r="C13" s="410"/>
      <c r="D13" s="410"/>
      <c r="E13" s="410"/>
      <c r="F13" s="410"/>
      <c r="G13" s="410"/>
      <c r="H13" s="410"/>
      <c r="I13" s="410"/>
      <c r="J13" s="106"/>
      <c r="K13" s="65"/>
      <c r="L13" s="66"/>
      <c r="O13" s="39" t="str">
        <f>"Confirm that all volumes reported in this questionnaire are in "&amp;(Variables!B23)&amp;"."</f>
        <v>Confirm that all volumes reported in this questionnaire are in full units.</v>
      </c>
      <c r="P13" s="39" t="str">
        <f>"Confirmez que tous les volumes déclarés dans ce questionnaire sont en "&amp;(Variables!C23)&amp;"."</f>
        <v>Confirmez que tous les volumes déclarés dans ce questionnaire sont en unités complètes.</v>
      </c>
    </row>
    <row r="14" spans="1:16" s="39" customFormat="1" x14ac:dyDescent="0.25">
      <c r="A14" s="62"/>
      <c r="B14" s="409" t="str">
        <f>IF(Intro!$G$20="English",O14,P14)</f>
        <v>Confirmez que toutes les valeurs déclarées dans ce questionnaire sont en dollars canadiens.</v>
      </c>
      <c r="C14" s="410"/>
      <c r="D14" s="410"/>
      <c r="E14" s="410" t="e">
        <f>IF(SUM(#REF!)&lt;&gt;0,"X","-")</f>
        <v>#REF!</v>
      </c>
      <c r="F14" s="410" t="e">
        <f>IF(SUM(#REF!)&lt;&gt;0,"X","-")</f>
        <v>#REF!</v>
      </c>
      <c r="G14" s="410" t="e">
        <f>IF(SUM(#REF!)&lt;&gt;0,"X","-")</f>
        <v>#REF!</v>
      </c>
      <c r="H14" s="410" t="e">
        <f>IF(SUM(#REF!)&lt;&gt;0,"X","-")</f>
        <v>#REF!</v>
      </c>
      <c r="I14" s="410" t="e">
        <f>IF(SUM(#REF!)&lt;&gt;0,"X","-")</f>
        <v>#REF!</v>
      </c>
      <c r="J14" s="106"/>
      <c r="K14" s="65"/>
      <c r="L14" s="66"/>
      <c r="O14" s="39" t="s">
        <v>162</v>
      </c>
      <c r="P14" s="39" t="s">
        <v>163</v>
      </c>
    </row>
    <row r="15" spans="1:16" s="39" customFormat="1" x14ac:dyDescent="0.25">
      <c r="A15" s="62"/>
      <c r="B15" s="409" t="str">
        <f>IF(Intro!$G$20="English",O15,P15)</f>
        <v>Confirmez que tous les renseignements déclarés le sont selon l’année civile.</v>
      </c>
      <c r="C15" s="410"/>
      <c r="D15" s="410"/>
      <c r="E15" s="410" t="e">
        <f>IF(SUM(#REF!)&lt;&gt;0,"X","-")</f>
        <v>#REF!</v>
      </c>
      <c r="F15" s="410" t="e">
        <f>IF(SUM(#REF!)&lt;&gt;0,"X","-")</f>
        <v>#REF!</v>
      </c>
      <c r="G15" s="410" t="e">
        <f>IF(SUM(#REF!)&lt;&gt;0,"X","-")</f>
        <v>#REF!</v>
      </c>
      <c r="H15" s="410" t="e">
        <f>IF(SUM(#REF!)&lt;&gt;0,"X","-")</f>
        <v>#REF!</v>
      </c>
      <c r="I15" s="410" t="e">
        <f>IF(SUM(#REF!)&lt;&gt;0,"X","-")</f>
        <v>#REF!</v>
      </c>
      <c r="J15" s="106"/>
      <c r="K15" s="63"/>
      <c r="L15" s="64"/>
      <c r="O15" s="39" t="s">
        <v>58</v>
      </c>
      <c r="P15" s="39" t="s">
        <v>59</v>
      </c>
    </row>
    <row r="16" spans="1:16" x14ac:dyDescent="0.25">
      <c r="B16" s="61"/>
      <c r="C16" s="45"/>
      <c r="D16" s="45"/>
      <c r="E16" s="45"/>
      <c r="F16" s="45"/>
      <c r="G16" s="45"/>
      <c r="H16" s="45"/>
      <c r="I16" s="45"/>
      <c r="J16" s="45"/>
      <c r="K16" s="45"/>
      <c r="L16" s="16"/>
    </row>
    <row r="17" spans="1:16" x14ac:dyDescent="0.25">
      <c r="B17" s="289" t="str">
        <f>IF(Intro!$G$20="English",O17,P17)</f>
        <v>Si non, expliquez.</v>
      </c>
      <c r="C17" s="330"/>
      <c r="D17" s="330"/>
      <c r="E17" s="330"/>
      <c r="F17" s="330"/>
      <c r="G17" s="330"/>
      <c r="H17" s="330"/>
      <c r="I17" s="330"/>
      <c r="J17" s="330"/>
      <c r="K17" s="330"/>
      <c r="L17" s="291"/>
      <c r="O17" s="110" t="s">
        <v>259</v>
      </c>
      <c r="P17" s="9" t="s">
        <v>260</v>
      </c>
    </row>
    <row r="18" spans="1:16" s="39" customFormat="1" x14ac:dyDescent="0.25">
      <c r="A18" s="62"/>
      <c r="B18" s="72"/>
      <c r="C18" s="111"/>
      <c r="D18" s="111"/>
      <c r="E18" s="111"/>
      <c r="F18" s="111"/>
      <c r="G18" s="111"/>
      <c r="H18" s="111"/>
      <c r="I18" s="111"/>
      <c r="J18" s="111"/>
      <c r="K18" s="111"/>
      <c r="L18" s="64"/>
      <c r="O18" s="9"/>
      <c r="P18" s="9"/>
    </row>
    <row r="19" spans="1:16" s="22" customFormat="1" x14ac:dyDescent="0.25">
      <c r="A19" s="21"/>
      <c r="B19" s="379"/>
      <c r="C19" s="481"/>
      <c r="D19" s="481"/>
      <c r="E19" s="481"/>
      <c r="F19" s="481"/>
      <c r="G19" s="481"/>
      <c r="H19" s="481"/>
      <c r="I19" s="481"/>
      <c r="J19" s="481"/>
      <c r="K19" s="481"/>
      <c r="L19" s="381"/>
      <c r="M19" s="39"/>
      <c r="O19" s="10"/>
      <c r="P19" s="10"/>
    </row>
    <row r="20" spans="1:16" s="22" customFormat="1" x14ac:dyDescent="0.25">
      <c r="A20" s="21"/>
      <c r="B20" s="379"/>
      <c r="C20" s="481"/>
      <c r="D20" s="481"/>
      <c r="E20" s="481"/>
      <c r="F20" s="481"/>
      <c r="G20" s="481"/>
      <c r="H20" s="481"/>
      <c r="I20" s="481"/>
      <c r="J20" s="481"/>
      <c r="K20" s="481"/>
      <c r="L20" s="381"/>
      <c r="M20" s="39"/>
      <c r="O20" s="10"/>
      <c r="P20" s="10"/>
    </row>
    <row r="21" spans="1:16" s="22" customFormat="1" x14ac:dyDescent="0.25">
      <c r="A21" s="21"/>
      <c r="B21" s="379"/>
      <c r="C21" s="481"/>
      <c r="D21" s="481"/>
      <c r="E21" s="481"/>
      <c r="F21" s="481"/>
      <c r="G21" s="481"/>
      <c r="H21" s="481"/>
      <c r="I21" s="481"/>
      <c r="J21" s="481"/>
      <c r="K21" s="481"/>
      <c r="L21" s="381"/>
      <c r="M21" s="39"/>
      <c r="O21" s="10"/>
      <c r="P21" s="10"/>
    </row>
    <row r="22" spans="1:16" s="22" customFormat="1" x14ac:dyDescent="0.25">
      <c r="A22" s="21"/>
      <c r="B22" s="379"/>
      <c r="C22" s="481"/>
      <c r="D22" s="481"/>
      <c r="E22" s="481"/>
      <c r="F22" s="481"/>
      <c r="G22" s="481"/>
      <c r="H22" s="481"/>
      <c r="I22" s="481"/>
      <c r="J22" s="481"/>
      <c r="K22" s="481"/>
      <c r="L22" s="381"/>
      <c r="M22" s="39"/>
      <c r="O22" s="10"/>
      <c r="P22" s="10"/>
    </row>
    <row r="23" spans="1:16" s="22" customFormat="1" x14ac:dyDescent="0.25">
      <c r="A23" s="21"/>
      <c r="B23" s="379"/>
      <c r="C23" s="481"/>
      <c r="D23" s="481"/>
      <c r="E23" s="481"/>
      <c r="F23" s="481"/>
      <c r="G23" s="481"/>
      <c r="H23" s="481"/>
      <c r="I23" s="481"/>
      <c r="J23" s="481"/>
      <c r="K23" s="481"/>
      <c r="L23" s="381"/>
      <c r="M23" s="39"/>
      <c r="O23" s="10"/>
      <c r="P23" s="10"/>
    </row>
    <row r="24" spans="1:16" s="22" customFormat="1" x14ac:dyDescent="0.25">
      <c r="A24" s="21"/>
      <c r="B24" s="379"/>
      <c r="C24" s="481"/>
      <c r="D24" s="481"/>
      <c r="E24" s="481"/>
      <c r="F24" s="481"/>
      <c r="G24" s="481"/>
      <c r="H24" s="481"/>
      <c r="I24" s="481"/>
      <c r="J24" s="481"/>
      <c r="K24" s="481"/>
      <c r="L24" s="381"/>
      <c r="M24" s="39"/>
      <c r="O24" s="10"/>
      <c r="P24" s="10"/>
    </row>
    <row r="25" spans="1:16" s="22" customFormat="1" x14ac:dyDescent="0.25">
      <c r="A25" s="21"/>
      <c r="B25" s="379"/>
      <c r="C25" s="481"/>
      <c r="D25" s="481"/>
      <c r="E25" s="481"/>
      <c r="F25" s="481"/>
      <c r="G25" s="481"/>
      <c r="H25" s="481"/>
      <c r="I25" s="481"/>
      <c r="J25" s="481"/>
      <c r="K25" s="481"/>
      <c r="L25" s="381"/>
      <c r="M25" s="39"/>
      <c r="O25" s="10"/>
      <c r="P25" s="10"/>
    </row>
    <row r="26" spans="1:16" s="22" customFormat="1" x14ac:dyDescent="0.25">
      <c r="A26" s="21"/>
      <c r="B26" s="379"/>
      <c r="C26" s="481"/>
      <c r="D26" s="481"/>
      <c r="E26" s="481"/>
      <c r="F26" s="481"/>
      <c r="G26" s="481"/>
      <c r="H26" s="481"/>
      <c r="I26" s="481"/>
      <c r="J26" s="481"/>
      <c r="K26" s="481"/>
      <c r="L26" s="381"/>
      <c r="M26" s="39"/>
      <c r="O26" s="10"/>
      <c r="P26" s="10"/>
    </row>
    <row r="27" spans="1:16" x14ac:dyDescent="0.25">
      <c r="B27" s="61"/>
      <c r="L27" s="16"/>
    </row>
    <row r="28" spans="1:16" x14ac:dyDescent="0.25">
      <c r="B28" s="399" t="str">
        <f>IF(Intro!$G$20="English",O28,P28)</f>
        <v>PRODUCTION ET VENTES</v>
      </c>
      <c r="C28" s="400"/>
      <c r="D28" s="400"/>
      <c r="E28" s="400"/>
      <c r="F28" s="400"/>
      <c r="G28" s="400"/>
      <c r="H28" s="400"/>
      <c r="I28" s="400"/>
      <c r="J28" s="400"/>
      <c r="K28" s="400"/>
      <c r="L28" s="401"/>
      <c r="O28" s="95" t="s">
        <v>245</v>
      </c>
      <c r="P28" s="95" t="s">
        <v>246</v>
      </c>
    </row>
    <row r="29" spans="1:16" x14ac:dyDescent="0.25">
      <c r="B29" s="61"/>
      <c r="C29" s="45"/>
      <c r="D29" s="45"/>
      <c r="E29" s="45"/>
      <c r="F29" s="45"/>
      <c r="G29" s="45"/>
      <c r="H29" s="45"/>
      <c r="I29" s="45"/>
      <c r="J29" s="45"/>
      <c r="K29" s="45"/>
      <c r="L29" s="16"/>
    </row>
    <row r="30" spans="1:16" ht="14.25" customHeight="1" x14ac:dyDescent="0.25">
      <c r="B30" s="289"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290"/>
      <c r="D30" s="290"/>
      <c r="E30" s="290"/>
      <c r="F30" s="290"/>
      <c r="G30" s="290"/>
      <c r="H30" s="290"/>
      <c r="I30" s="290"/>
      <c r="J30" s="290"/>
      <c r="K30" s="290"/>
      <c r="L30" s="291"/>
      <c r="O30" s="3" t="s">
        <v>67</v>
      </c>
      <c r="P30" s="3" t="s">
        <v>68</v>
      </c>
    </row>
    <row r="31" spans="1:16" x14ac:dyDescent="0.25">
      <c r="B31" s="289"/>
      <c r="C31" s="290"/>
      <c r="D31" s="290"/>
      <c r="E31" s="290"/>
      <c r="F31" s="290"/>
      <c r="G31" s="290"/>
      <c r="H31" s="290"/>
      <c r="I31" s="290"/>
      <c r="J31" s="290"/>
      <c r="K31" s="290"/>
      <c r="L31" s="291"/>
    </row>
    <row r="32" spans="1:16" x14ac:dyDescent="0.25">
      <c r="B32" s="61"/>
      <c r="C32" s="45"/>
      <c r="D32" s="45"/>
      <c r="E32" s="45"/>
      <c r="F32" s="45"/>
      <c r="G32" s="45"/>
      <c r="H32" s="45"/>
      <c r="I32" s="45"/>
      <c r="J32" s="45"/>
      <c r="K32" s="45"/>
      <c r="L32" s="16"/>
    </row>
    <row r="33" spans="1:17" ht="28.5" x14ac:dyDescent="0.25">
      <c r="B33" s="260" t="str">
        <f>'Pro 1'!B20</f>
        <v>unités complètes</v>
      </c>
      <c r="C33" s="29"/>
      <c r="D33" s="29"/>
      <c r="E33" s="414">
        <f>Variables!B6</f>
        <v>2023</v>
      </c>
      <c r="F33" s="414">
        <f>E33+1</f>
        <v>2024</v>
      </c>
      <c r="G33" s="414">
        <f>F33+1</f>
        <v>2025</v>
      </c>
      <c r="H33" s="45"/>
      <c r="I33" s="45"/>
      <c r="J33" s="65"/>
      <c r="K33" s="65"/>
      <c r="L33" s="66"/>
      <c r="O33" s="32"/>
    </row>
    <row r="34" spans="1:17" x14ac:dyDescent="0.25">
      <c r="B34" s="97"/>
      <c r="C34" s="29"/>
      <c r="D34" s="29"/>
      <c r="E34" s="414"/>
      <c r="F34" s="414"/>
      <c r="G34" s="414"/>
      <c r="H34" s="45"/>
      <c r="I34" s="45"/>
      <c r="J34" s="65"/>
      <c r="K34" s="65"/>
      <c r="L34" s="66"/>
      <c r="O34" s="32"/>
    </row>
    <row r="35" spans="1:17" s="39" customFormat="1" x14ac:dyDescent="0.25">
      <c r="A35" s="62"/>
      <c r="B35" s="409" t="str">
        <f>'Pro 1'!B22</f>
        <v>Production</v>
      </c>
      <c r="C35" s="410"/>
      <c r="D35" s="410"/>
      <c r="E35" s="107" t="str">
        <f>IF('Pro 1'!G22&lt;&gt;0,"X","-")</f>
        <v>-</v>
      </c>
      <c r="F35" s="108" t="str">
        <f>IF('Pro 1'!H22&lt;&gt;0,"X","-")</f>
        <v>-</v>
      </c>
      <c r="G35" s="108" t="str">
        <f>IF('Pro 1'!I22&lt;&gt;0,"X","-")</f>
        <v>-</v>
      </c>
      <c r="H35" s="45"/>
      <c r="I35" s="45"/>
      <c r="J35" s="65"/>
      <c r="K35" s="65"/>
      <c r="L35" s="66"/>
    </row>
    <row r="36" spans="1:17" s="39" customFormat="1" ht="14.45" customHeight="1" x14ac:dyDescent="0.25">
      <c r="A36" s="62"/>
      <c r="B36" s="409" t="str">
        <f>'Pro 2'!B41</f>
        <v>Ventes dans le pays de production</v>
      </c>
      <c r="C36" s="410"/>
      <c r="D36" s="410"/>
      <c r="E36" s="107" t="str">
        <f>IF(SUM('Pro 2'!G41:G42)&lt;&gt;0,"X","-")</f>
        <v>-</v>
      </c>
      <c r="F36" s="108" t="str">
        <f>IF(SUM('Pro 2'!H41:H42)&lt;&gt;0,"X","-")</f>
        <v>-</v>
      </c>
      <c r="G36" s="108" t="str">
        <f>IF(SUM('Pro 2'!I41:I42)&lt;&gt;0,"X","-")</f>
        <v>-</v>
      </c>
      <c r="H36" s="45"/>
      <c r="I36" s="45"/>
      <c r="J36" s="65"/>
      <c r="K36" s="65"/>
      <c r="L36" s="66"/>
    </row>
    <row r="37" spans="1:17" s="39" customFormat="1" ht="14.45" customHeight="1" x14ac:dyDescent="0.25">
      <c r="A37" s="62"/>
      <c r="B37" s="409" t="str">
        <f>'Pro 2'!B44</f>
        <v>Ventes à l'exportation au Canada</v>
      </c>
      <c r="C37" s="410"/>
      <c r="D37" s="410"/>
      <c r="E37" s="107" t="str">
        <f>IF(SUM('Pro 2'!G44:G45)&lt;&gt;0,"X","-")</f>
        <v>-</v>
      </c>
      <c r="F37" s="108" t="str">
        <f>IF(SUM('Pro 2'!H44:H45)&lt;&gt;0,"X","-")</f>
        <v>-</v>
      </c>
      <c r="G37" s="108" t="str">
        <f>IF(SUM('Pro 2'!I44:I45)&lt;&gt;0,"X","-")</f>
        <v>-</v>
      </c>
      <c r="H37" s="45"/>
      <c r="I37" s="45"/>
      <c r="J37" s="65"/>
      <c r="K37" s="65"/>
      <c r="L37" s="66"/>
    </row>
    <row r="38" spans="1:17" s="39" customFormat="1" ht="14.45" customHeight="1" x14ac:dyDescent="0.25">
      <c r="A38" s="62"/>
      <c r="B38" s="409" t="str">
        <f>'Pro 2'!B47</f>
        <v>Ventes à l'exportation aux États-Unis d'Amérique</v>
      </c>
      <c r="C38" s="410"/>
      <c r="D38" s="410"/>
      <c r="E38" s="108" t="str">
        <f>IF(SUM('Pro 2'!G47:G48)&lt;&gt;0,"X","-")</f>
        <v>-</v>
      </c>
      <c r="F38" s="108" t="str">
        <f>IF(SUM('Pro 2'!H47:H48)&lt;&gt;0,"X","-")</f>
        <v>-</v>
      </c>
      <c r="G38" s="108" t="str">
        <f>IF(SUM('Pro 2'!I47:I48)&lt;&gt;0,"X","-")</f>
        <v>-</v>
      </c>
      <c r="H38" s="45"/>
      <c r="I38" s="45"/>
      <c r="J38" s="65"/>
      <c r="K38" s="65"/>
      <c r="L38" s="66"/>
    </row>
    <row r="39" spans="1:17" s="39" customFormat="1" ht="14.45" customHeight="1" x14ac:dyDescent="0.25">
      <c r="A39" s="62"/>
      <c r="B39" s="309" t="str">
        <f>'Pro 2'!B50</f>
        <v>Ventes à l'exportation vers l'Union européenne</v>
      </c>
      <c r="C39" s="310"/>
      <c r="D39" s="310"/>
      <c r="E39" s="118" t="str">
        <f>IF(SUM('Pro 2'!G50:G51)&lt;&gt;0,"X","-")</f>
        <v>-</v>
      </c>
      <c r="F39" s="118" t="str">
        <f>IF(SUM('Pro 2'!H50:H51)&lt;&gt;0,"X","-")</f>
        <v>-</v>
      </c>
      <c r="G39" s="118" t="str">
        <f>IF(SUM('Pro 2'!I50:I51)&lt;&gt;0,"X","-")</f>
        <v>-</v>
      </c>
      <c r="H39" s="45"/>
      <c r="I39" s="45"/>
      <c r="J39" s="65"/>
      <c r="K39" s="65"/>
      <c r="L39" s="66"/>
    </row>
    <row r="40" spans="1:17" s="39" customFormat="1" ht="14.45" customHeight="1" x14ac:dyDescent="0.25">
      <c r="A40" s="62"/>
      <c r="B40" s="309" t="str">
        <f>'Pro 2'!B53</f>
        <v>Ventes à l'exportation vers tous les autres pays</v>
      </c>
      <c r="C40" s="310"/>
      <c r="D40" s="310"/>
      <c r="E40" s="118" t="str">
        <f>IF(SUM('Pro 2'!G53:G54)&lt;&gt;0,"X","-")</f>
        <v>-</v>
      </c>
      <c r="F40" s="118" t="str">
        <f>IF(SUM('Pro 2'!H53:H54)&lt;&gt;0,"X","-")</f>
        <v>-</v>
      </c>
      <c r="G40" s="118" t="str">
        <f>IF(SUM('Pro 2'!I53:I54)&lt;&gt;0,"X","-")</f>
        <v>-</v>
      </c>
      <c r="H40" s="45"/>
      <c r="I40" s="45"/>
      <c r="J40" s="65"/>
      <c r="K40" s="65"/>
      <c r="L40" s="66"/>
    </row>
    <row r="41" spans="1:17" s="39" customFormat="1" ht="14.45" customHeight="1" x14ac:dyDescent="0.25">
      <c r="A41" s="62"/>
      <c r="B41" s="309" t="str">
        <f>IF(Intro!$G$20="English",O41,P41)</f>
        <v>Marchés d'exportation</v>
      </c>
      <c r="C41" s="310"/>
      <c r="D41" s="310"/>
      <c r="E41" s="482" t="str">
        <f>IF('Pro 2'!D58="","-",'Pro 2'!D58)</f>
        <v>-</v>
      </c>
      <c r="F41" s="483"/>
      <c r="G41" s="483"/>
      <c r="H41" s="483"/>
      <c r="I41" s="484"/>
      <c r="J41" s="65"/>
      <c r="K41" s="65"/>
      <c r="L41" s="66"/>
      <c r="O41" s="39" t="s">
        <v>297</v>
      </c>
      <c r="P41" s="39" t="s">
        <v>298</v>
      </c>
    </row>
    <row r="42" spans="1:17" s="39" customFormat="1" ht="14.45" customHeight="1" x14ac:dyDescent="0.25">
      <c r="A42" s="62"/>
      <c r="B42" s="309"/>
      <c r="C42" s="310"/>
      <c r="D42" s="310"/>
      <c r="E42" s="485"/>
      <c r="F42" s="486"/>
      <c r="G42" s="486"/>
      <c r="H42" s="486"/>
      <c r="I42" s="487"/>
      <c r="J42" s="65"/>
      <c r="K42" s="65"/>
      <c r="L42" s="66"/>
    </row>
    <row r="43" spans="1:17" s="39" customFormat="1" ht="14.45" customHeight="1" x14ac:dyDescent="0.25">
      <c r="A43" s="62"/>
      <c r="B43" s="255"/>
      <c r="C43" s="256"/>
      <c r="D43" s="256"/>
      <c r="E43" s="275"/>
      <c r="F43" s="275"/>
      <c r="G43" s="275"/>
      <c r="H43" s="275"/>
      <c r="I43" s="275"/>
      <c r="J43" s="276"/>
      <c r="K43" s="65"/>
      <c r="L43" s="66"/>
    </row>
    <row r="44" spans="1:17" s="39" customFormat="1" x14ac:dyDescent="0.25">
      <c r="A44" s="62"/>
      <c r="B44" s="488" t="str">
        <f>IF(Intro!$G$20="English",Variables!$B$25,Variables!$C$25)</f>
        <v>sous-ensembles</v>
      </c>
      <c r="C44" s="489"/>
      <c r="D44" s="490"/>
      <c r="E44" s="414">
        <f>Variables!B6</f>
        <v>2023</v>
      </c>
      <c r="F44" s="414">
        <f>E44+1</f>
        <v>2024</v>
      </c>
      <c r="G44" s="414">
        <f>F44+1</f>
        <v>2025</v>
      </c>
      <c r="H44" s="1"/>
      <c r="I44" s="1"/>
      <c r="J44" s="65"/>
      <c r="K44" s="65"/>
      <c r="L44" s="66"/>
      <c r="O44" s="32"/>
      <c r="P44" s="3"/>
      <c r="Q44" s="58"/>
    </row>
    <row r="45" spans="1:17" s="39" customFormat="1" ht="14.45" customHeight="1" x14ac:dyDescent="0.25">
      <c r="A45" s="62"/>
      <c r="B45" s="253"/>
      <c r="C45" s="263"/>
      <c r="D45" s="263"/>
      <c r="E45" s="414"/>
      <c r="F45" s="414"/>
      <c r="G45" s="414"/>
      <c r="H45" s="1"/>
      <c r="I45" s="1"/>
      <c r="J45" s="65"/>
      <c r="K45" s="65"/>
      <c r="L45" s="66"/>
    </row>
    <row r="46" spans="1:17" s="39" customFormat="1" ht="14.45" customHeight="1" x14ac:dyDescent="0.25">
      <c r="A46" s="62"/>
      <c r="B46" s="409" t="str">
        <f t="shared" ref="B46:B52" si="0">B35</f>
        <v>Production</v>
      </c>
      <c r="C46" s="410"/>
      <c r="D46" s="410"/>
      <c r="E46" s="108" t="str">
        <f>IF('Pro 1'!G31&lt;&gt;0,"X","-")</f>
        <v>-</v>
      </c>
      <c r="F46" s="108" t="str">
        <f>IF('Pro 1'!H31&lt;&gt;0,"X","-")</f>
        <v>-</v>
      </c>
      <c r="G46" s="108" t="str">
        <f>IF('Pro 1'!I31&lt;&gt;0,"X","-")</f>
        <v>-</v>
      </c>
      <c r="H46" s="1"/>
      <c r="I46" s="1"/>
      <c r="J46" s="65"/>
      <c r="K46" s="65"/>
      <c r="L46" s="66"/>
    </row>
    <row r="47" spans="1:17" s="39" customFormat="1" ht="14.45" customHeight="1" x14ac:dyDescent="0.25">
      <c r="A47" s="62"/>
      <c r="B47" s="409" t="str">
        <f t="shared" si="0"/>
        <v>Ventes dans le pays de production</v>
      </c>
      <c r="C47" s="410"/>
      <c r="D47" s="410"/>
      <c r="E47" s="108" t="str">
        <f>IF(SUM('Pro 2'!G64:G65)&lt;&gt;0,"X","-")</f>
        <v>-</v>
      </c>
      <c r="F47" s="108" t="str">
        <f>IF(SUM('Pro 2'!H64:H65)&lt;&gt;0,"X","-")</f>
        <v>-</v>
      </c>
      <c r="G47" s="108" t="str">
        <f>IF(SUM('Pro 2'!I64:I65)&lt;&gt;0,"X","-")</f>
        <v>-</v>
      </c>
      <c r="H47" s="1"/>
      <c r="I47" s="1"/>
      <c r="J47" s="65"/>
      <c r="K47" s="65"/>
      <c r="L47" s="66"/>
    </row>
    <row r="48" spans="1:17" s="39" customFormat="1" ht="14.45" customHeight="1" x14ac:dyDescent="0.25">
      <c r="A48" s="62"/>
      <c r="B48" s="409" t="str">
        <f t="shared" si="0"/>
        <v>Ventes à l'exportation au Canada</v>
      </c>
      <c r="C48" s="410"/>
      <c r="D48" s="410"/>
      <c r="E48" s="108" t="str">
        <f>IF(SUM('Pro 2'!G67:G68)&lt;&gt;0,"X","-")</f>
        <v>-</v>
      </c>
      <c r="F48" s="108" t="str">
        <f>IF(SUM('Pro 2'!H67:H68)&lt;&gt;0,"X","-")</f>
        <v>-</v>
      </c>
      <c r="G48" s="108" t="str">
        <f>IF(SUM('Pro 2'!I67:I68)&lt;&gt;0,"X","-")</f>
        <v>-</v>
      </c>
      <c r="H48" s="1"/>
      <c r="I48" s="1"/>
      <c r="J48" s="65"/>
      <c r="K48" s="65"/>
      <c r="L48" s="66"/>
    </row>
    <row r="49" spans="1:12" s="39" customFormat="1" ht="14.45" customHeight="1" x14ac:dyDescent="0.25">
      <c r="A49" s="62"/>
      <c r="B49" s="409" t="str">
        <f t="shared" si="0"/>
        <v>Ventes à l'exportation aux États-Unis d'Amérique</v>
      </c>
      <c r="C49" s="410"/>
      <c r="D49" s="410"/>
      <c r="E49" s="108" t="str">
        <f>IF(SUM('Pro 2'!G70:G71)&lt;&gt;0,"X","-")</f>
        <v>-</v>
      </c>
      <c r="F49" s="108" t="str">
        <f>IF(SUM('Pro 2'!H70:H71)&lt;&gt;0,"X","-")</f>
        <v>-</v>
      </c>
      <c r="G49" s="108" t="str">
        <f>IF(SUM('Pro 2'!I70:I71)&lt;&gt;0,"X","-")</f>
        <v>-</v>
      </c>
      <c r="H49" s="1"/>
      <c r="I49" s="1"/>
      <c r="J49" s="65"/>
      <c r="K49" s="65"/>
      <c r="L49" s="66"/>
    </row>
    <row r="50" spans="1:12" s="39" customFormat="1" ht="14.45" customHeight="1" x14ac:dyDescent="0.25">
      <c r="A50" s="62"/>
      <c r="B50" s="309" t="str">
        <f t="shared" si="0"/>
        <v>Ventes à l'exportation vers l'Union européenne</v>
      </c>
      <c r="C50" s="310"/>
      <c r="D50" s="310"/>
      <c r="E50" s="108" t="str">
        <f>IF(SUM('Pro 2'!G73:G74)&lt;&gt;0,"X","-")</f>
        <v>-</v>
      </c>
      <c r="F50" s="108" t="str">
        <f>IF(SUM('Pro 2'!H73:H74)&lt;&gt;0,"X","-")</f>
        <v>-</v>
      </c>
      <c r="G50" s="108" t="str">
        <f>IF(SUM('Pro 2'!I73:I74)&lt;&gt;0,"X","-")</f>
        <v>-</v>
      </c>
      <c r="H50" s="1"/>
      <c r="I50" s="1"/>
      <c r="J50" s="65"/>
      <c r="K50" s="65"/>
      <c r="L50" s="66"/>
    </row>
    <row r="51" spans="1:12" s="39" customFormat="1" ht="14.45" customHeight="1" x14ac:dyDescent="0.25">
      <c r="A51" s="62"/>
      <c r="B51" s="309" t="str">
        <f t="shared" si="0"/>
        <v>Ventes à l'exportation vers tous les autres pays</v>
      </c>
      <c r="C51" s="310"/>
      <c r="D51" s="310"/>
      <c r="E51" s="108" t="str">
        <f>IF(SUM('Pro 2'!G76:G77)&lt;&gt;0,"X","-")</f>
        <v>-</v>
      </c>
      <c r="F51" s="108" t="str">
        <f>IF(SUM('Pro 2'!H76:H77)&lt;&gt;0,"X","-")</f>
        <v>-</v>
      </c>
      <c r="G51" s="108" t="str">
        <f>IF(SUM('Pro 2'!I76:I77)&lt;&gt;0,"X","-")</f>
        <v>-</v>
      </c>
      <c r="H51" s="1"/>
      <c r="I51" s="1"/>
      <c r="J51" s="65"/>
      <c r="K51" s="65"/>
      <c r="L51" s="66"/>
    </row>
    <row r="52" spans="1:12" s="39" customFormat="1" ht="14.45" customHeight="1" x14ac:dyDescent="0.25">
      <c r="A52" s="62"/>
      <c r="B52" s="309" t="str">
        <f t="shared" si="0"/>
        <v>Marchés d'exportation</v>
      </c>
      <c r="C52" s="310"/>
      <c r="D52" s="310"/>
      <c r="E52" s="482" t="str">
        <f>IF('Pro 2'!D81="","-",'Pro 2'!D81)</f>
        <v>-</v>
      </c>
      <c r="F52" s="483"/>
      <c r="G52" s="483"/>
      <c r="H52" s="483"/>
      <c r="I52" s="484"/>
      <c r="J52" s="65"/>
      <c r="K52" s="65"/>
      <c r="L52" s="66"/>
    </row>
    <row r="53" spans="1:12" s="39" customFormat="1" ht="14.45" customHeight="1" x14ac:dyDescent="0.25">
      <c r="A53" s="62"/>
      <c r="B53" s="309"/>
      <c r="C53" s="310"/>
      <c r="D53" s="310"/>
      <c r="E53" s="485"/>
      <c r="F53" s="486"/>
      <c r="G53" s="486"/>
      <c r="H53" s="486"/>
      <c r="I53" s="487"/>
      <c r="J53" s="65"/>
      <c r="K53" s="65"/>
      <c r="L53" s="66"/>
    </row>
    <row r="54" spans="1:12" x14ac:dyDescent="0.25">
      <c r="B54" s="67"/>
      <c r="C54" s="68"/>
      <c r="D54" s="68"/>
      <c r="E54" s="68"/>
      <c r="F54" s="68"/>
      <c r="G54" s="68"/>
      <c r="H54" s="68"/>
      <c r="I54" s="68"/>
      <c r="J54" s="68"/>
      <c r="K54" s="68"/>
      <c r="L54" s="69"/>
    </row>
  </sheetData>
  <sheetProtection algorithmName="SHA-512" hashValue="KZSuTb3LD89a9vlQD/xKg9dWQh7mu2lHPDP/+HYKLZIQ3dxrFkdVEnuCfu2si+P3xSmlDetrUPYIjroh9rFRfw==" saltValue="YX4NhVZtexzVv32U1btstg==" spinCount="100000" sheet="1" objects="1" scenarios="1" selectLockedCells="1"/>
  <mergeCells count="36">
    <mergeCell ref="E52:I53"/>
    <mergeCell ref="B44:D44"/>
    <mergeCell ref="B48:D48"/>
    <mergeCell ref="B49:D49"/>
    <mergeCell ref="B50:D50"/>
    <mergeCell ref="B51:D51"/>
    <mergeCell ref="B52:D53"/>
    <mergeCell ref="E44:E45"/>
    <mergeCell ref="F44:F45"/>
    <mergeCell ref="G44:G45"/>
    <mergeCell ref="B46:D46"/>
    <mergeCell ref="B47:D47"/>
    <mergeCell ref="G33:G34"/>
    <mergeCell ref="B39:D39"/>
    <mergeCell ref="B41:D42"/>
    <mergeCell ref="E41:I42"/>
    <mergeCell ref="B36:D36"/>
    <mergeCell ref="B37:D37"/>
    <mergeCell ref="B38:D38"/>
    <mergeCell ref="B40:D40"/>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Variables!$D$30:$D$31</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2026-05-07T13:28:48Z</cp:lastPrinted>
  <dcterms:created xsi:type="dcterms:W3CDTF">2023-04-14T19:41:00Z</dcterms:created>
  <dcterms:modified xsi:type="dcterms:W3CDTF">2026-05-15T15:06:48Z</dcterms:modified>
</cp:coreProperties>
</file>