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Flooring\"/>
    </mc:Choice>
  </mc:AlternateContent>
  <xr:revisionPtr revIDLastSave="0" documentId="13_ncr:1_{0E6DF651-EBD7-4694-A760-3CDFC5C7156D}" xr6:coauthVersionLast="47" xr6:coauthVersionMax="47" xr10:uidLastSave="{00000000-0000-0000-0000-000000000000}"/>
  <workbookProtection workbookAlgorithmName="SHA-512" workbookHashValue="zgG4/9Pgx7o7TUmTGUmDygd1dnCapcBDsy7sKzcCCer0QZ6rRM+24hizuhpYVd4jMbG8pE7Kqc6yKTyb3MQEIg==" workbookSaltValue="LI79yREyPcEZHDCR+f1a9A==" workbookSpinCount="100000" lockStructure="1"/>
  <bookViews>
    <workbookView xWindow="-120" yWindow="-120" windowWidth="29040" windowHeight="1572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38" r:id="rId6"/>
    <sheet name="Pro 2" sheetId="39" r:id="rId7"/>
    <sheet name="AddPro" sheetId="33" r:id="rId8"/>
    <sheet name="Confirm" sheetId="34" r:id="rId9"/>
    <sheet name="DBFirm" sheetId="40" state="hidden" r:id="rId10"/>
    <sheet name="DB" sheetId="41" state="hidden" r:id="rId11"/>
    <sheet name="DataTab" sheetId="35"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AddPro!$B$1:$L$62</definedName>
    <definedName name="_xlnm.Print_Area" localSheetId="4">AddPub!$B$1:$L$62</definedName>
    <definedName name="_xlnm.Print_Area" localSheetId="8">Confirm!$B$1:$L$43</definedName>
    <definedName name="_xlnm.Print_Area" localSheetId="2">Info!$B$1:$L$36</definedName>
    <definedName name="_xlnm.Print_Area" localSheetId="1">Intro!$B$1:$L$114</definedName>
    <definedName name="_xlnm.Print_Area" localSheetId="5">'Pro 1'!$B$1:$L$108</definedName>
    <definedName name="_xlnm.Print_Area" localSheetId="6">'Pro 2'!$B$1:$L$195</definedName>
    <definedName name="_xlnm.Print_Area" localSheetId="3">Public!$B$1:$L$239</definedName>
    <definedName name="_xlnm.Print_Titles" localSheetId="7">AddPro!$1:$7</definedName>
    <definedName name="_xlnm.Print_Titles" localSheetId="4">AddPub!$1:$7</definedName>
    <definedName name="_xlnm.Print_Titles" localSheetId="8">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6" l="1"/>
  <c r="E51" i="25"/>
  <c r="I66" i="39"/>
  <c r="H66" i="39"/>
  <c r="H67" i="39" s="1"/>
  <c r="I67" i="39"/>
  <c r="G67" i="39"/>
  <c r="G66" i="39"/>
  <c r="I54" i="39"/>
  <c r="H54" i="39"/>
  <c r="G54" i="39"/>
  <c r="I51" i="39"/>
  <c r="H51" i="39"/>
  <c r="G51" i="39"/>
  <c r="I48" i="39"/>
  <c r="H48" i="39"/>
  <c r="G48" i="39"/>
  <c r="I45" i="39"/>
  <c r="H45" i="39"/>
  <c r="G45" i="39"/>
  <c r="I42" i="39"/>
  <c r="H42" i="39"/>
  <c r="G42" i="39"/>
  <c r="I39" i="39"/>
  <c r="H39" i="39"/>
  <c r="I26" i="38"/>
  <c r="H26" i="38"/>
  <c r="G26" i="38"/>
  <c r="I25" i="38"/>
  <c r="H25" i="38"/>
  <c r="G25" i="38"/>
  <c r="I23" i="38"/>
  <c r="H23" i="38"/>
  <c r="G23" i="38"/>
  <c r="B28" i="26" l="1"/>
  <c r="B29" i="26"/>
  <c r="D29" i="26"/>
  <c r="C28" i="25"/>
  <c r="C4" i="41"/>
  <c r="F26" i="41"/>
  <c r="E26" i="41"/>
  <c r="F25" i="41"/>
  <c r="E25" i="41"/>
  <c r="F24" i="41"/>
  <c r="E24" i="41"/>
  <c r="F23" i="41"/>
  <c r="E23" i="41"/>
  <c r="F20" i="41"/>
  <c r="E20" i="41"/>
  <c r="F12" i="41"/>
  <c r="F17" i="41" s="1"/>
  <c r="E12" i="41"/>
  <c r="F11" i="41"/>
  <c r="E11" i="41"/>
  <c r="F8" i="41"/>
  <c r="E8" i="41"/>
  <c r="D26" i="41"/>
  <c r="D25" i="41"/>
  <c r="D24" i="41"/>
  <c r="D23" i="41"/>
  <c r="D20" i="41"/>
  <c r="D12" i="41"/>
  <c r="D13" i="41" s="1"/>
  <c r="D11" i="41"/>
  <c r="D8" i="41"/>
  <c r="E13" i="41" l="1"/>
  <c r="E18" i="41" s="1"/>
  <c r="E27" i="41"/>
  <c r="F27" i="41"/>
  <c r="F13" i="41"/>
  <c r="F18" i="41" s="1"/>
  <c r="E17" i="41"/>
  <c r="E16" i="41"/>
  <c r="F16" i="41"/>
  <c r="D27" i="41"/>
  <c r="D18" i="41"/>
  <c r="D17" i="41"/>
  <c r="D16" i="41"/>
  <c r="F10" i="40" l="1"/>
  <c r="A5" i="40"/>
  <c r="A6" i="40" s="1"/>
  <c r="A7" i="40" s="1"/>
  <c r="A8" i="40" s="1"/>
  <c r="A9" i="40" s="1"/>
  <c r="A10" i="40" s="1"/>
  <c r="G39" i="34" l="1"/>
  <c r="K9" i="40" s="1"/>
  <c r="F39" i="34"/>
  <c r="J9" i="40" s="1"/>
  <c r="E39" i="34"/>
  <c r="I9" i="40" s="1"/>
  <c r="B112" i="25"/>
  <c r="C2" i="24"/>
  <c r="G108" i="39"/>
  <c r="G99" i="39"/>
  <c r="F111" i="39"/>
  <c r="B111" i="39"/>
  <c r="G109" i="39"/>
  <c r="H109" i="39" s="1"/>
  <c r="I109" i="39" s="1"/>
  <c r="L107" i="39"/>
  <c r="K107" i="39"/>
  <c r="J107" i="39"/>
  <c r="I107" i="39"/>
  <c r="H107" i="39"/>
  <c r="G107" i="39"/>
  <c r="F107" i="39"/>
  <c r="E107" i="39"/>
  <c r="D107" i="39"/>
  <c r="B107" i="39"/>
  <c r="D51" i="39" l="1"/>
  <c r="D49" i="39"/>
  <c r="B49" i="39"/>
  <c r="B39" i="34" s="1"/>
  <c r="E41" i="34" l="1"/>
  <c r="F40" i="34"/>
  <c r="J10" i="40" s="1"/>
  <c r="G40" i="34"/>
  <c r="K10" i="40" s="1"/>
  <c r="E40" i="34"/>
  <c r="I10" i="40" s="1"/>
  <c r="F38" i="34"/>
  <c r="J8" i="40" s="1"/>
  <c r="G38" i="34"/>
  <c r="K8" i="40" s="1"/>
  <c r="E38" i="34"/>
  <c r="I8" i="40" s="1"/>
  <c r="F37" i="34"/>
  <c r="J7" i="40" s="1"/>
  <c r="G37" i="34"/>
  <c r="K7" i="40" s="1"/>
  <c r="E37" i="34"/>
  <c r="I7" i="40" s="1"/>
  <c r="F36" i="34"/>
  <c r="J6" i="40" s="1"/>
  <c r="G36" i="34"/>
  <c r="K6" i="40" s="1"/>
  <c r="E36" i="34"/>
  <c r="I6" i="40" s="1"/>
  <c r="F35" i="34"/>
  <c r="J5" i="40" s="1"/>
  <c r="G35" i="34"/>
  <c r="K5" i="40" s="1"/>
  <c r="E35" i="34"/>
  <c r="I5" i="40" s="1"/>
  <c r="B35" i="34"/>
  <c r="B184" i="39" l="1"/>
  <c r="B170" i="39"/>
  <c r="B157" i="39"/>
  <c r="P142" i="39"/>
  <c r="O142" i="39"/>
  <c r="B142" i="39" s="1"/>
  <c r="G118" i="39"/>
  <c r="C118" i="39"/>
  <c r="P116" i="39"/>
  <c r="O116" i="39"/>
  <c r="B116" i="39" s="1"/>
  <c r="F102" i="39"/>
  <c r="B102" i="39"/>
  <c r="G100" i="39"/>
  <c r="H100" i="39" s="1"/>
  <c r="I100" i="39" s="1"/>
  <c r="L98" i="39"/>
  <c r="K98" i="39"/>
  <c r="J98" i="39"/>
  <c r="I98" i="39"/>
  <c r="H98" i="39"/>
  <c r="G98" i="39"/>
  <c r="F98" i="39"/>
  <c r="E98" i="39"/>
  <c r="D98" i="39"/>
  <c r="B98" i="39"/>
  <c r="P85" i="39"/>
  <c r="O85" i="39"/>
  <c r="B85" i="39" s="1"/>
  <c r="B72" i="39"/>
  <c r="F67" i="39"/>
  <c r="B67" i="39"/>
  <c r="F66" i="39"/>
  <c r="G64" i="39"/>
  <c r="H64" i="39" s="1"/>
  <c r="I64" i="39" s="1"/>
  <c r="B62" i="39"/>
  <c r="B57" i="39"/>
  <c r="D55" i="39"/>
  <c r="B55" i="39"/>
  <c r="B66" i="39" s="1"/>
  <c r="D54" i="39"/>
  <c r="D52" i="39"/>
  <c r="B52" i="39"/>
  <c r="B40" i="34" s="1"/>
  <c r="D48" i="39"/>
  <c r="D46" i="39"/>
  <c r="B46" i="39"/>
  <c r="B38" i="34" s="1"/>
  <c r="D45" i="39"/>
  <c r="D44" i="39"/>
  <c r="D43" i="39"/>
  <c r="B43" i="39"/>
  <c r="B37" i="34" s="1"/>
  <c r="D42" i="39"/>
  <c r="D41" i="39"/>
  <c r="D40" i="39"/>
  <c r="B40" i="39"/>
  <c r="B36" i="34" s="1"/>
  <c r="D39" i="39"/>
  <c r="B39" i="39"/>
  <c r="G37" i="39"/>
  <c r="H37" i="39" s="1"/>
  <c r="I37" i="39" s="1"/>
  <c r="B35" i="39"/>
  <c r="B30" i="39"/>
  <c r="B28" i="39"/>
  <c r="B26" i="39"/>
  <c r="B24" i="39"/>
  <c r="H23" i="39"/>
  <c r="B22" i="39"/>
  <c r="B19" i="39"/>
  <c r="B17" i="39"/>
  <c r="B16" i="39"/>
  <c r="B15" i="39"/>
  <c r="B14" i="39"/>
  <c r="B13" i="39"/>
  <c r="B12" i="39"/>
  <c r="B97" i="38"/>
  <c r="B83" i="38"/>
  <c r="B69" i="38"/>
  <c r="P56" i="38"/>
  <c r="O56" i="38"/>
  <c r="B56" i="38"/>
  <c r="B43" i="38"/>
  <c r="B30" i="38"/>
  <c r="B26" i="38"/>
  <c r="B25" i="38"/>
  <c r="B24" i="38"/>
  <c r="B23" i="38"/>
  <c r="B22" i="38"/>
  <c r="F21" i="38"/>
  <c r="F22" i="38" s="1"/>
  <c r="H19" i="38"/>
  <c r="I19" i="38" s="1"/>
  <c r="G19" i="38"/>
  <c r="B15" i="38"/>
  <c r="B12" i="38"/>
  <c r="P10" i="38"/>
  <c r="B10" i="38"/>
  <c r="B10" i="39" s="1"/>
  <c r="B2" i="38"/>
  <c r="B2" i="33" l="1"/>
  <c r="B2" i="39"/>
  <c r="D47" i="39"/>
  <c r="D50" i="39"/>
  <c r="D53" i="39"/>
  <c r="F24" i="38"/>
  <c r="F23" i="38"/>
  <c r="P28" i="27"/>
  <c r="O28" i="27"/>
  <c r="O52" i="25" l="1"/>
  <c r="P52" i="25"/>
  <c r="O51" i="25"/>
  <c r="P51" i="25"/>
  <c r="J11" i="34"/>
  <c r="D12" i="28" l="1"/>
  <c r="D12" i="33" s="1"/>
  <c r="E12" i="28"/>
  <c r="P8" i="27"/>
  <c r="P73" i="27" l="1"/>
  <c r="P199" i="27"/>
  <c r="C8" i="24"/>
  <c r="C6" i="24"/>
  <c r="B17" i="34" l="1"/>
  <c r="D28" i="24"/>
  <c r="D27" i="24"/>
  <c r="B6" i="26"/>
  <c r="B6" i="25"/>
  <c r="O199" i="27"/>
  <c r="P49" i="25"/>
  <c r="O49" i="25"/>
  <c r="B43" i="28"/>
  <c r="B43" i="33" s="1"/>
  <c r="B53" i="28"/>
  <c r="B53" i="33" s="1"/>
  <c r="B33" i="28"/>
  <c r="B33" i="33" s="1"/>
  <c r="B23" i="28"/>
  <c r="B23" i="33" s="1"/>
  <c r="E46" i="27"/>
  <c r="B6" i="39" l="1"/>
  <c r="B6" i="38"/>
  <c r="B28" i="34"/>
  <c r="B8" i="34"/>
  <c r="B9" i="34"/>
  <c r="B8" i="33"/>
  <c r="B8" i="28"/>
  <c r="B211" i="27"/>
  <c r="B196" i="27"/>
  <c r="B12" i="27"/>
  <c r="O8" i="27"/>
  <c r="B19" i="26"/>
  <c r="B4" i="26"/>
  <c r="B83" i="25"/>
  <c r="B55" i="25"/>
  <c r="B61" i="25"/>
  <c r="B47" i="25"/>
  <c r="B24" i="25"/>
  <c r="B5" i="25"/>
  <c r="B184" i="27"/>
  <c r="B4" i="38" l="1"/>
  <c r="B4" i="39"/>
  <c r="B51" i="25"/>
  <c r="K75" i="27" l="1"/>
  <c r="I75" i="27"/>
  <c r="G75" i="27"/>
  <c r="E75" i="27"/>
  <c r="C75" i="27"/>
  <c r="O73" i="27"/>
  <c r="P13" i="34" l="1"/>
  <c r="O13" i="34"/>
  <c r="D15" i="35"/>
  <c r="E15" i="35"/>
  <c r="C15" i="35"/>
  <c r="D14" i="35"/>
  <c r="E14" i="35"/>
  <c r="C14" i="35"/>
  <c r="D13" i="35"/>
  <c r="E13" i="35"/>
  <c r="C13" i="35"/>
  <c r="D10" i="35"/>
  <c r="E10" i="35"/>
  <c r="C10" i="35"/>
  <c r="D3" i="35"/>
  <c r="E3" i="35"/>
  <c r="C3" i="35"/>
  <c r="D7" i="35"/>
  <c r="E7" i="35"/>
  <c r="C7" i="35"/>
  <c r="D6" i="35"/>
  <c r="E6" i="35"/>
  <c r="C6" i="35"/>
  <c r="O214" i="27" l="1"/>
  <c r="P214" i="27"/>
  <c r="E8" i="35" l="1"/>
  <c r="D8" i="35"/>
  <c r="B228" i="27"/>
  <c r="C8" i="35" l="1"/>
  <c r="D33" i="26" l="1"/>
  <c r="B33" i="26"/>
  <c r="B41" i="34" l="1"/>
  <c r="B28" i="27" l="1"/>
  <c r="B6" i="34" l="1"/>
  <c r="B6" i="28"/>
  <c r="B6" i="27"/>
  <c r="B6" i="33"/>
  <c r="E33" i="34"/>
  <c r="B30" i="34"/>
  <c r="B15" i="34"/>
  <c r="I14" i="34"/>
  <c r="H14" i="34"/>
  <c r="G14" i="34"/>
  <c r="F14" i="34"/>
  <c r="E14" i="34"/>
  <c r="B14" i="34"/>
  <c r="B13" i="34"/>
  <c r="B12" i="34"/>
  <c r="B13" i="28"/>
  <c r="B13" i="33" s="1"/>
  <c r="E12" i="33"/>
  <c r="B10" i="28"/>
  <c r="B10" i="33" s="1"/>
  <c r="B214" i="27"/>
  <c r="B199" i="27"/>
  <c r="B73" i="27"/>
  <c r="J46" i="27"/>
  <c r="G46" i="27"/>
  <c r="C46" i="27"/>
  <c r="B42" i="27"/>
  <c r="B15" i="27"/>
  <c r="B10" i="27"/>
  <c r="B9" i="27"/>
  <c r="B8" i="27"/>
  <c r="B21" i="26"/>
  <c r="L19" i="26"/>
  <c r="K19" i="26"/>
  <c r="J19" i="26"/>
  <c r="I19" i="26"/>
  <c r="H19" i="26"/>
  <c r="G19" i="26"/>
  <c r="F19" i="26"/>
  <c r="E19" i="26"/>
  <c r="C19" i="26"/>
  <c r="B15" i="26"/>
  <c r="B12" i="26"/>
  <c r="B10" i="26"/>
  <c r="L8" i="26"/>
  <c r="K8" i="26"/>
  <c r="J8" i="26"/>
  <c r="I8" i="26"/>
  <c r="H8" i="26"/>
  <c r="G8" i="26"/>
  <c r="F8" i="26"/>
  <c r="E8" i="26"/>
  <c r="C8" i="26"/>
  <c r="B8" i="26"/>
  <c r="L110" i="25"/>
  <c r="K110" i="25"/>
  <c r="J110" i="25"/>
  <c r="I110" i="25"/>
  <c r="H110" i="25"/>
  <c r="G110" i="25"/>
  <c r="E110" i="25"/>
  <c r="D110" i="25"/>
  <c r="C110" i="25"/>
  <c r="B105" i="25"/>
  <c r="B107" i="25"/>
  <c r="B104" i="25"/>
  <c r="B103" i="25"/>
  <c r="L101" i="25"/>
  <c r="K101" i="25"/>
  <c r="J101" i="25"/>
  <c r="I101" i="25"/>
  <c r="H101" i="25"/>
  <c r="G101" i="25"/>
  <c r="E101" i="25"/>
  <c r="D101" i="25"/>
  <c r="C101" i="25"/>
  <c r="B101" i="25"/>
  <c r="B98" i="25"/>
  <c r="B93" i="25"/>
  <c r="B91" i="25"/>
  <c r="B89" i="25"/>
  <c r="B87" i="25"/>
  <c r="B85" i="25"/>
  <c r="B71" i="25"/>
  <c r="B70" i="25"/>
  <c r="B67" i="25"/>
  <c r="B65" i="25"/>
  <c r="B63" i="25"/>
  <c r="P57" i="25"/>
  <c r="O57" i="25"/>
  <c r="C57" i="25" s="1"/>
  <c r="B49" i="25"/>
  <c r="B44" i="25"/>
  <c r="B26" i="25"/>
  <c r="L24" i="25"/>
  <c r="K24" i="25"/>
  <c r="J24" i="25"/>
  <c r="I24" i="25"/>
  <c r="H24" i="25"/>
  <c r="G24" i="25"/>
  <c r="E24" i="25"/>
  <c r="D24" i="25"/>
  <c r="C24" i="25"/>
  <c r="B5" i="26"/>
  <c r="B5" i="39" l="1"/>
  <c r="B5" i="38"/>
  <c r="B9" i="38"/>
  <c r="B9" i="39"/>
  <c r="B8" i="39"/>
  <c r="B8" i="38"/>
  <c r="B4" i="27"/>
  <c r="B4" i="34"/>
  <c r="B4" i="28"/>
  <c r="B4" i="33"/>
  <c r="B5" i="34"/>
  <c r="B5" i="28"/>
  <c r="B5" i="33"/>
  <c r="B5" i="27"/>
  <c r="E15" i="34"/>
  <c r="F33" i="34"/>
  <c r="G33" i="34" s="1"/>
  <c r="F15" i="34" l="1"/>
  <c r="H15" i="34"/>
  <c r="G15" i="34" l="1"/>
  <c r="I1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sharedStrings.xml><?xml version="1.0" encoding="utf-8"?>
<sst xmlns="http://schemas.openxmlformats.org/spreadsheetml/2006/main" count="502" uniqueCount="379">
  <si>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</si>
  <si>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</si>
  <si>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</si>
  <si>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</si>
  <si>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</si>
  <si>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</si>
  <si>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</si>
  <si>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</si>
  <si>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</si>
  <si>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</si>
  <si>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</si>
  <si>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</si>
  <si>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</si>
  <si>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</si>
  <si>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</si>
  <si>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</si>
  <si>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</si>
  <si>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</si>
  <si>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</si>
  <si>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</si>
  <si>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</si>
  <si>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</si>
  <si>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</si>
  <si>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</si>
  <si>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</si>
  <si>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</si>
  <si>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</si>
  <si>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</si>
  <si>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</si>
  <si>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</si>
  <si>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</si>
  <si>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</si>
  <si>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</si>
  <si>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</si>
  <si>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</si>
  <si>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</si>
  <si>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</si>
  <si>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</si>
  <si>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</si>
  <si>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</si>
  <si>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</si>
  <si>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</si>
  <si>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</si>
  <si>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</si>
  <si>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</si>
  <si>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</si>
  <si>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</si>
  <si>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</si>
  <si>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</si>
  <si>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</si>
  <si>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</si>
  <si>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</si>
  <si>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</si>
  <si>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</si>
  <si>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</si>
  <si>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</si>
  <si>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</si>
  <si>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</si>
  <si>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</si>
  <si>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</si>
  <si>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</si>
  <si>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</si>
  <si>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</si>
  <si>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</si>
  <si>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</si>
  <si>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</si>
  <si>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</si>
  <si>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</si>
  <si>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</si>
  <si>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</si>
  <si>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</si>
  <si>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</si>
  <si>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</si>
  <si>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</si>
  <si>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</si>
  <si>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</si>
  <si>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</si>
  <si>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</si>
  <si>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</si>
  <si>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</si>
  <si>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</si>
  <si>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</si>
  <si>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</si>
  <si>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</si>
  <si>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</si>
  <si>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</si>
  <si>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</si>
  <si>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</si>
  <si>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</si>
  <si>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</si>
  <si>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</si>
  <si>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</si>
  <si>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</si>
  <si>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</si>
  <si>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</si>
  <si>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</si>
  <si>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</si>
  <si>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</si>
  <si>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</si>
  <si>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</si>
  <si>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</si>
  <si>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</si>
  <si>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</si>
  <si>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</si>
  <si>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</si>
  <si>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</si>
  <si>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</si>
  <si>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</si>
  <si>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</si>
  <si>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</si>
  <si>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</si>
  <si>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</si>
  <si>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</si>
  <si>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</si>
  <si>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</si>
  <si>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</si>
  <si>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</si>
  <si>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</si>
  <si>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</si>
  <si>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</si>
  <si>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</si>
  <si>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</si>
  <si>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</si>
  <si>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</si>
  <si>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</si>
  <si>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</si>
  <si>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</si>
  <si>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</si>
  <si>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</si>
  <si>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</si>
  <si>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</si>
  <si>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</si>
  <si>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</si>
  <si>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</si>
  <si>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</si>
  <si>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</si>
  <si>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</si>
  <si>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</si>
  <si>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</si>
  <si>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</si>
  <si>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</si>
  <si>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</si>
  <si>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</si>
  <si>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</si>
  <si>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</si>
  <si>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</si>
  <si>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</si>
  <si>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</si>
  <si>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</si>
  <si>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</si>
  <si>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Lang</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</si>
  <si>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</si>
  <si>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</si>
  <si>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</si>
  <si>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</si>
  <si>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</si>
  <si>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</si>
  <si>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</si>
  <si>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</si>
  <si>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</si>
  <si>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</si>
  <si>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</si>
  <si>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</si>
  <si>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</si>
  <si>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</si>
  <si>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</si>
  <si>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</si>
  <si>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</si>
  <si>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</si>
  <si>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</si>
  <si>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</si>
  <si>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</si>
  <si>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</si>
  <si>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</si>
  <si>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</si>
  <si>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</si>
  <si>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</si>
  <si>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</si>
  <si>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</si>
  <si>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</si>
  <si>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</si>
  <si>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</si>
  <si>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</si>
  <si>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</si>
  <si>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</si>
  <si>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</si>
  <si>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</si>
  <si>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</si>
  <si>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</si>
  <si>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</si>
  <si>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</si>
  <si>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</si>
  <si>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</si>
  <si>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</si>
  <si>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</si>
  <si>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</si>
  <si>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</si>
  <si>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</si>
  <si>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</si>
  <si>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</si>
  <si>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</si>
  <si>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</si>
  <si>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</si>
  <si>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</si>
  <si>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</si>
  <si>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</si>
  <si>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</si>
  <si>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</si>
  <si>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</si>
  <si>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</si>
  <si>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</si>
  <si>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</si>
  <si>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</si>
  <si>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</si>
  <si>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</si>
  <si>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</si>
  <si>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</si>
  <si>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</si>
  <si>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</si>
  <si>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</si>
  <si>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</si>
  <si>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</si>
  <si>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</si>
  <si>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</si>
  <si>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</si>
  <si>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</si>
  <si>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</si>
  <si>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</si>
  <si>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</si>
  <si>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</si>
  <si>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</si>
  <si>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</si>
  <si>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</si>
  <si>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</si>
  <si>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</si>
  <si>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</si>
  <si>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</si>
  <si>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</si>
  <si>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</si>
  <si>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</si>
  <si>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</si>
  <si>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</si>
  <si>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</si>
  <si>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</si>
  <si>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</si>
  <si>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</si>
  <si>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</si>
  <si>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</si>
  <si>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</si>
  <si>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</si>
  <si>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</si>
  <si>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</si>
  <si>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</si>
  <si>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</si>
  <si>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</si>
  <si>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</si>
  <si>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</si>
  <si>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</si>
  <si>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</si>
  <si>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</si>
  <si>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</si>
  <si>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</si>
  <si>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Ex Works (CAD)</t>
  </si>
  <si>
    <t>à l'usine (CAD)</t>
  </si>
  <si>
    <t>FOB Country of Export (CAD)</t>
  </si>
  <si>
    <t>FOB pays d'exportation (CAD)</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</si>
  <si>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</si>
  <si>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</si>
  <si>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</si>
  <si>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</si>
  <si>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</si>
  <si>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</si>
  <si>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</si>
  <si>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</si>
  <si>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</si>
  <si>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</si>
  <si>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</si>
  <si>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</si>
  <si>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</si>
  <si>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</si>
  <si>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</si>
  <si>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</si>
  <si>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</si>
  <si>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</si>
  <si>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</si>
  <si>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</si>
  <si>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https://www.cbsa-asfc.gc.ca/sima-lmsi/mif-mev/mif-mev-stats-eng.html</t>
  </si>
  <si>
    <t>https://www.cbsa-asfc.gc.ca/sima-lmsi/mif-mev/mif-mev-stats-fra.html</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</si>
  <si>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</si>
  <si>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</si>
  <si>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</si>
  <si>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</si>
  <si>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</si>
  <si>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</si>
  <si>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</si>
  <si>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</si>
  <si>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</si>
  <si>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</si>
  <si>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</si>
  <si>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</si>
  <si>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</si>
  <si>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other countries</t>
  </si>
  <si>
    <t>des autres pays</t>
  </si>
  <si>
    <t>les pays sujets</t>
  </si>
  <si>
    <t>Jan-Mar 2025</t>
  </si>
  <si>
    <t>janv.-mars 2025</t>
  </si>
  <si>
    <t>Jan-Mar 2026</t>
  </si>
  <si>
    <t>janv.-mars 2026</t>
  </si>
  <si>
    <t>Confidential Question 2</t>
  </si>
  <si>
    <t>Confidential Question 1</t>
  </si>
  <si>
    <t>Confidential Question 3</t>
  </si>
  <si>
    <t>GC-2025-001</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</si>
  <si>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</si>
  <si>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</si>
  <si>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December 31</t>
  </si>
  <si>
    <t>31 décembre</t>
  </si>
  <si>
    <t>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</si>
  <si>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t>
  </si>
  <si>
    <t>Export sales to European Union</t>
  </si>
  <si>
    <t>Question 11</t>
  </si>
  <si>
    <t>Report your firm's volumes of finished inventory of the goods held in Canada.</t>
  </si>
  <si>
    <t>Indiquez les volumes du stock des marchandises finies produites détenues au Canada.</t>
  </si>
  <si>
    <t>Complete the following table for your firm's sales and inventories of the goods.</t>
  </si>
  <si>
    <t>Date du changement</t>
  </si>
  <si>
    <t>Finished ending inventory held in Canada</t>
  </si>
  <si>
    <t>Ventes à l'exportation vers l'Union européenne</t>
  </si>
  <si>
    <t>Stock de clôture détenu au Canada</t>
  </si>
  <si>
    <t>Company:</t>
  </si>
  <si>
    <t>Respondent Type:</t>
  </si>
  <si>
    <t>Activity:</t>
  </si>
  <si>
    <t>Country:</t>
  </si>
  <si>
    <t>Subject/Non:</t>
  </si>
  <si>
    <t>Other Country:</t>
  </si>
  <si>
    <t>Trade Level:</t>
  </si>
  <si>
    <t>Sales To:</t>
  </si>
  <si>
    <t>2022</t>
  </si>
  <si>
    <t>2023</t>
  </si>
  <si>
    <t>2024</t>
  </si>
  <si>
    <t>Foreign Producer  |  Producteur étranger</t>
  </si>
  <si>
    <t>-</t>
  </si>
  <si>
    <t>Sales to Home Market | Ventes sur le marché intérieur</t>
  </si>
  <si>
    <t>Export Sales |  Ventes à l'exportation</t>
  </si>
  <si>
    <t>European Union</t>
  </si>
  <si>
    <t>Jan. - Mar.  |  janv. - mars</t>
  </si>
  <si>
    <t>Marchandises en cause</t>
  </si>
  <si>
    <t>Autres marchandises produites sur le même équipement</t>
  </si>
  <si>
    <t>Utilization rate (%)</t>
  </si>
  <si>
    <t>Taux d'utilisation (%)</t>
  </si>
  <si>
    <t>Total - Utilization rate (%)</t>
  </si>
  <si>
    <t>Total - Taux d'utilisation (%)</t>
  </si>
  <si>
    <t xml:space="preserve">États-Unis </t>
  </si>
  <si>
    <t>Union européenne</t>
  </si>
  <si>
    <t>Autres pays</t>
  </si>
  <si>
    <t>Total - Export sales</t>
  </si>
  <si>
    <t xml:space="preserve">Total - Ventes à l'exportation </t>
  </si>
  <si>
    <t>Practical plant capacity (kg)</t>
  </si>
  <si>
    <t>Production (kg)</t>
  </si>
  <si>
    <t>Domestic sales (kg)</t>
  </si>
  <si>
    <t>Export sales (kg)</t>
  </si>
  <si>
    <t>Capacité pratique des usines (kg)</t>
  </si>
  <si>
    <t>Ventes nationales (kg)</t>
  </si>
  <si>
    <t>Ventes à l'exportation  (kg)</t>
  </si>
  <si>
    <t>GC-2026-001</t>
  </si>
  <si>
    <t>TBD</t>
  </si>
  <si>
    <t>TBD@tribunal.gc.ca</t>
  </si>
  <si>
    <t>4409.29.10.00, 4409.29.90.41, 4409.29.90.49, 4418.74.00.00, 4418.75.00.10, 4418.75.00.90, 4418.79.00.00</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</si>
  <si>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</si>
  <si>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</si>
  <si>
    <t xml:space="preserve">wood goods - solid and engineered hardwood flooring </t>
  </si>
  <si>
    <t>produits du bois - planchers de bois francs massif et d'ingénierie</t>
  </si>
  <si>
    <t>000 sq ft.</t>
  </si>
  <si>
    <t>000 pi. ca.</t>
  </si>
  <si>
    <t>Non-coniferous flooring regardless of construction method, species, finish, profile, dimension or installation system, including solid hardwood flooring, engineered hardwood flooring, and composite (hybrid) hardwood flooring, that contains a real wood wear layer, whether manufactured from a single, continuous piece of wood, bonded to a core of multiple layers of wood assembled in a cross-laminated construction (where the grain pattern alternates direction between layers), bonded to a rigid composite core (including cores made of stone-polymer composite or similar rigid materials), whether containing glues or resins, whether prefinished or unfinished
The subject goods may be imported in any form, including tongue‑and‑groove planks, click-lock planks, strips, tiles and panels and may be unfinished or factory prefinished. The wood flooring subject goods include flooring intended for residential, commercial or industrial applications.
For greater certainty, the subject goods do not include:
(a) flooring products that lack a real wood wear layer (for example, vinyl flooring, laminate flooring or any product that uses a drawn or photographic image to mimic wood), and
(b) coniferous wood flooring (softwood).</t>
  </si>
  <si>
    <t>Planchers en bois non résineux, quels que soient leur mode de construction, leur essence, leur finition, leur profil, leurs dimensions ou leur système d’installation, notamment les planchers de bois franc massif et les planchers de bois dur d’ingénierie et de bois dur composite (hybrides) ayant une couche d’usure en vrai bois; qu’ils soient fabriqués à partir d’une seule pièce continue de bois; qu’ils soient fait à partir d’un contreplaqué sur lequel est collé un revêtement supérieur de bois véritable; qu’ils soient constitués d’un noyau fait d’un composite rigide sur lequel est collé un revêtement supérieur en bois véritable; qu’ils contiennent ou non des colles ou des résines; qu’ils soient finis en usine ou non.
Les marchandises visées peuvent être importées sous toute forme, notamment sous forme de planches à rainure et languette, de planches à système d’encliquetage, de bandes, de dalles ou de panneaux, et peuvent être non finies ou préfinies en usine. Les marchandises visées comprennent les planchers destinés aux applications résidentielles, commerciales et industrielles.
Il est entendu que les marchandises visées n’incluent pas :
a) les produits de revêtement de sol ne comportant pas une couche d’usure de bois véritable, par exemple, les revêtements de sol en vinyle, les revêtements stratifiés ou tout produit utilisant une image dessinée ou photographique pour imiter le bois;
b) les planchers en bois résineux (bois mou).</t>
  </si>
  <si>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</si>
  <si>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r>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t>
    </r>
    <r>
      <rPr>
        <sz val="10.5"/>
        <rFont val="Calibri"/>
        <family val="2"/>
        <scheme val="minor"/>
      </rPr>
      <t>. 2026-0340</t>
    </r>
    <r>
      <rPr>
        <sz val="10.5"/>
        <color theme="1"/>
        <rFont val="Calibri"/>
        <family val="2"/>
        <scheme val="minor"/>
      </rPr>
      <t>,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r>
  </si>
  <si>
    <t>June 5 2026</t>
  </si>
  <si>
    <t>5 juin 2026</t>
  </si>
  <si>
    <t>Dressez la liste des dénominations et adresses de toutes les entreprises canadiennes ou étrangères auxquelles votre entreprise est reliée (voir la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</si>
</sst>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0_);_(\(#,##0\);_(* &quot;-&quot;_);_(_ \ \ \ \ \ \ \ @"/>
    <numFmt numFmtId="168" formatCode="_-* #,##0_-;\-* #,##0_-;_-* &quot;-&quot;??_-;_-@_-"/>
  </numFmts>
  <fonts count="28"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9"/>
      <color indexed="81"/>
      <name val="Tahoma"/>
      <family val="2"/>
    </font>
    <font>
      <sz val="10.5"/>
      <color rgb="FFFF0000"/>
      <name val="Calibri"/>
      <family val="2"/>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s>
  <borders count="5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theme="4" tint="0.399975585192419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52">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9" borderId="0" xfId="0" applyFont="1" applyFill="1" applyAlignment="1">
      <alignment vertical="top"/>
    </xf>
    <xf numFmtId="0" fontId="20" fillId="2" borderId="0" xfId="0" applyFont="1" applyFill="1" applyAlignment="1">
      <alignment vertical="center"/>
    </xf>
    <xf numFmtId="0" fontId="5" fillId="9" borderId="0" xfId="0" applyFont="1" applyFill="1" applyAlignment="1">
      <alignment vertical="center"/>
    </xf>
    <xf numFmtId="0" fontId="4" fillId="9"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9" fillId="0" borderId="0" xfId="0" applyFont="1" applyFill="1" applyAlignment="1">
      <alignment vertical="top"/>
    </xf>
    <xf numFmtId="165" fontId="11" fillId="0" borderId="19" xfId="2" applyNumberFormat="1" applyFont="1" applyFill="1" applyBorder="1" applyAlignment="1" applyProtection="1">
      <alignment horizontal="right" vertical="top"/>
    </xf>
    <xf numFmtId="165" fontId="11" fillId="0" borderId="0" xfId="2" applyNumberFormat="1" applyFont="1" applyFill="1" applyBorder="1" applyAlignment="1" applyProtection="1">
      <alignment horizontal="right" vertical="top"/>
    </xf>
    <xf numFmtId="165" fontId="11" fillId="0" borderId="19" xfId="2" applyNumberFormat="1" applyFont="1" applyFill="1" applyBorder="1" applyAlignment="1" applyProtection="1">
      <alignment horizontal="right" vertical="center"/>
    </xf>
    <xf numFmtId="165" fontId="11" fillId="0" borderId="0" xfId="2" applyNumberFormat="1" applyFont="1" applyFill="1" applyBorder="1" applyAlignment="1" applyProtection="1">
      <alignment horizontal="right" vertical="center"/>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5" fontId="10" fillId="0" borderId="0" xfId="0" quotePrefix="1" applyNumberFormat="1" applyFont="1" applyAlignment="1">
      <alignment vertical="top"/>
    </xf>
    <xf numFmtId="0" fontId="10" fillId="0" borderId="0" xfId="0" quotePrefix="1" applyFont="1" applyAlignment="1">
      <alignment vertical="top"/>
    </xf>
    <xf numFmtId="164" fontId="11" fillId="5" borderId="37" xfId="2" applyNumberFormat="1" applyFont="1" applyFill="1" applyBorder="1" applyAlignment="1" applyProtection="1">
      <alignment horizontal="right" vertical="center"/>
    </xf>
    <xf numFmtId="0" fontId="10" fillId="2" borderId="0" xfId="0" quotePrefix="1" applyFont="1" applyFill="1" applyAlignment="1">
      <alignment vertical="top"/>
    </xf>
    <xf numFmtId="0" fontId="8" fillId="0" borderId="0" xfId="0" applyFont="1" applyFill="1" applyBorder="1" applyAlignment="1">
      <alignment vertical="top" wrapText="1"/>
    </xf>
    <xf numFmtId="0" fontId="10" fillId="0" borderId="0" xfId="0" applyFont="1" applyFill="1"/>
    <xf numFmtId="0" fontId="10" fillId="0" borderId="0" xfId="0" applyFont="1" applyFill="1" applyAlignment="1"/>
    <xf numFmtId="49" fontId="10" fillId="0" borderId="0" xfId="0" quotePrefix="1" applyNumberFormat="1" applyFont="1" applyFill="1" applyAlignment="1">
      <alignment vertical="top"/>
    </xf>
    <xf numFmtId="15" fontId="10" fillId="0" borderId="0" xfId="0" quotePrefix="1" applyNumberFormat="1" applyFont="1" applyFill="1" applyAlignment="1">
      <alignment vertical="top"/>
    </xf>
    <xf numFmtId="0" fontId="10" fillId="0" borderId="0" xfId="0" applyFont="1" applyFill="1" applyAlignment="1">
      <alignment vertical="top" wrapText="1"/>
    </xf>
    <xf numFmtId="15" fontId="10" fillId="0" borderId="0" xfId="0" quotePrefix="1" applyNumberFormat="1" applyFont="1" applyFill="1"/>
    <xf numFmtId="0" fontId="10" fillId="0" borderId="0" xfId="0" applyFont="1" applyAlignment="1">
      <alignment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10" fillId="2" borderId="4" xfId="0" applyFont="1" applyFill="1" applyBorder="1" applyProtection="1"/>
    <xf numFmtId="0" fontId="10" fillId="2" borderId="0" xfId="0" applyFont="1" applyFill="1" applyBorder="1" applyAlignment="1" applyProtection="1">
      <alignment vertical="top" wrapText="1"/>
    </xf>
    <xf numFmtId="0" fontId="10" fillId="2" borderId="4" xfId="0" applyFont="1" applyFill="1" applyBorder="1" applyAlignment="1" applyProtection="1">
      <alignment vertical="top" wrapText="1"/>
    </xf>
    <xf numFmtId="0" fontId="21" fillId="3" borderId="43" xfId="0" applyFont="1" applyFill="1" applyBorder="1"/>
    <xf numFmtId="165" fontId="21" fillId="3" borderId="43" xfId="2" applyNumberFormat="1" applyFont="1" applyFill="1" applyBorder="1"/>
    <xf numFmtId="165" fontId="21" fillId="3" borderId="43" xfId="2" applyNumberFormat="1" applyFont="1" applyFill="1" applyBorder="1" applyAlignment="1">
      <alignment horizontal="left"/>
    </xf>
    <xf numFmtId="165" fontId="21" fillId="3" borderId="44" xfId="2" applyNumberFormat="1" applyFont="1" applyFill="1" applyBorder="1"/>
    <xf numFmtId="0" fontId="21" fillId="3" borderId="43" xfId="0" applyFont="1" applyFill="1" applyBorder="1" applyAlignment="1">
      <alignment horizontal="center"/>
    </xf>
    <xf numFmtId="1" fontId="22" fillId="10" borderId="45" xfId="0" applyNumberFormat="1" applyFont="1" applyFill="1" applyBorder="1" applyAlignment="1">
      <alignment horizontal="center"/>
    </xf>
    <xf numFmtId="1" fontId="22" fillId="10" borderId="11" xfId="0" applyNumberFormat="1" applyFont="1" applyFill="1" applyBorder="1" applyAlignment="1">
      <alignment horizontal="center"/>
    </xf>
    <xf numFmtId="1" fontId="22" fillId="10" borderId="46" xfId="0" applyNumberFormat="1" applyFont="1" applyFill="1" applyBorder="1" applyAlignment="1">
      <alignment horizontal="center"/>
    </xf>
    <xf numFmtId="1" fontId="23" fillId="10" borderId="47" xfId="0" applyNumberFormat="1" applyFont="1" applyFill="1" applyBorder="1" applyAlignment="1">
      <alignment horizontal="center"/>
    </xf>
    <xf numFmtId="1" fontId="23" fillId="10" borderId="0" xfId="0" applyNumberFormat="1" applyFont="1" applyFill="1" applyAlignment="1">
      <alignment horizontal="center"/>
    </xf>
    <xf numFmtId="1" fontId="23" fillId="10" borderId="48" xfId="0" applyNumberFormat="1" applyFont="1" applyFill="1" applyBorder="1" applyAlignment="1">
      <alignment horizontal="center"/>
    </xf>
    <xf numFmtId="1" fontId="23" fillId="10" borderId="0" xfId="0" applyNumberFormat="1" applyFont="1" applyFill="1" applyBorder="1" applyAlignment="1">
      <alignment horizontal="center"/>
    </xf>
    <xf numFmtId="1" fontId="23" fillId="0" borderId="47" xfId="0" applyNumberFormat="1" applyFont="1" applyFill="1" applyBorder="1" applyAlignment="1">
      <alignment horizontal="center"/>
    </xf>
    <xf numFmtId="0" fontId="21" fillId="0" borderId="47" xfId="0" applyFont="1" applyFill="1" applyBorder="1" applyAlignment="1">
      <alignment horizontal="center"/>
    </xf>
    <xf numFmtId="1" fontId="22" fillId="0" borderId="47" xfId="0" applyNumberFormat="1" applyFont="1" applyFill="1" applyBorder="1" applyAlignment="1">
      <alignment horizontal="center"/>
    </xf>
    <xf numFmtId="0" fontId="21" fillId="3" borderId="49" xfId="0" applyFont="1" applyFill="1" applyBorder="1" applyAlignment="1">
      <alignment horizontal="center"/>
    </xf>
    <xf numFmtId="1" fontId="23" fillId="10" borderId="50" xfId="0" applyNumberFormat="1" applyFont="1" applyFill="1" applyBorder="1" applyAlignment="1">
      <alignment horizontal="center"/>
    </xf>
    <xf numFmtId="1" fontId="23" fillId="10" borderId="51" xfId="0" applyNumberFormat="1" applyFont="1" applyFill="1" applyBorder="1" applyAlignment="1">
      <alignment horizontal="center"/>
    </xf>
    <xf numFmtId="1" fontId="23" fillId="10" borderId="52" xfId="0" applyNumberFormat="1" applyFont="1" applyFill="1" applyBorder="1" applyAlignment="1">
      <alignment horizontal="center"/>
    </xf>
    <xf numFmtId="0" fontId="21" fillId="3" borderId="53" xfId="0" applyFont="1" applyFill="1" applyBorder="1"/>
    <xf numFmtId="0" fontId="22" fillId="10" borderId="45" xfId="0" applyFont="1" applyFill="1" applyBorder="1"/>
    <xf numFmtId="0" fontId="22" fillId="11" borderId="11" xfId="0" applyFont="1" applyFill="1" applyBorder="1"/>
    <xf numFmtId="165" fontId="22" fillId="11" borderId="11" xfId="2" applyNumberFormat="1" applyFont="1" applyFill="1" applyBorder="1"/>
    <xf numFmtId="165" fontId="22" fillId="11" borderId="11" xfId="2" applyNumberFormat="1" applyFont="1" applyFill="1" applyBorder="1" applyAlignment="1">
      <alignment horizontal="left"/>
    </xf>
    <xf numFmtId="165" fontId="22" fillId="11" borderId="46" xfId="2" applyNumberFormat="1" applyFont="1" applyFill="1" applyBorder="1"/>
    <xf numFmtId="0" fontId="23" fillId="2" borderId="47" xfId="0" applyFont="1" applyFill="1" applyBorder="1"/>
    <xf numFmtId="0" fontId="23" fillId="2" borderId="0" xfId="0" applyFont="1" applyFill="1" applyBorder="1"/>
    <xf numFmtId="165" fontId="23" fillId="2" borderId="0" xfId="2" applyNumberFormat="1" applyFont="1" applyFill="1" applyBorder="1"/>
    <xf numFmtId="165" fontId="23" fillId="2" borderId="0" xfId="2" applyNumberFormat="1" applyFont="1" applyFill="1" applyBorder="1" applyAlignment="1">
      <alignment horizontal="left"/>
    </xf>
    <xf numFmtId="165" fontId="23" fillId="2" borderId="48" xfId="2" applyNumberFormat="1" applyFont="1" applyFill="1" applyBorder="1"/>
    <xf numFmtId="0" fontId="23" fillId="12" borderId="47" xfId="0" applyFont="1" applyFill="1" applyBorder="1"/>
    <xf numFmtId="0" fontId="23" fillId="12" borderId="0" xfId="0" applyFont="1" applyFill="1" applyBorder="1"/>
    <xf numFmtId="165" fontId="23" fillId="12" borderId="0" xfId="2" applyNumberFormat="1" applyFont="1" applyFill="1" applyBorder="1"/>
    <xf numFmtId="165" fontId="23" fillId="12" borderId="0" xfId="2" applyNumberFormat="1" applyFont="1" applyFill="1" applyBorder="1" applyAlignment="1">
      <alignment horizontal="left"/>
    </xf>
    <xf numFmtId="165" fontId="23" fillId="12" borderId="48" xfId="2" applyNumberFormat="1" applyFont="1" applyFill="1" applyBorder="1"/>
    <xf numFmtId="0" fontId="23" fillId="2" borderId="50" xfId="0" applyFont="1" applyFill="1" applyBorder="1"/>
    <xf numFmtId="0" fontId="23" fillId="2" borderId="51" xfId="0" applyFont="1" applyFill="1" applyBorder="1"/>
    <xf numFmtId="165" fontId="23" fillId="2" borderId="51" xfId="2" applyNumberFormat="1" applyFont="1" applyFill="1" applyBorder="1"/>
    <xf numFmtId="165" fontId="23" fillId="10" borderId="51" xfId="2" applyNumberFormat="1" applyFont="1" applyFill="1" applyBorder="1"/>
    <xf numFmtId="165" fontId="23" fillId="2" borderId="51" xfId="2" applyNumberFormat="1" applyFont="1" applyFill="1" applyBorder="1" applyAlignment="1">
      <alignment horizontal="left"/>
    </xf>
    <xf numFmtId="165" fontId="23" fillId="2" borderId="52" xfId="2" applyNumberFormat="1" applyFont="1" applyFill="1" applyBorder="1"/>
    <xf numFmtId="0" fontId="24" fillId="0" borderId="0" xfId="0" applyFont="1"/>
    <xf numFmtId="0" fontId="25" fillId="0" borderId="0" xfId="0" applyFont="1"/>
    <xf numFmtId="0" fontId="24" fillId="2" borderId="54" xfId="0" applyFont="1" applyFill="1" applyBorder="1"/>
    <xf numFmtId="0" fontId="24" fillId="2" borderId="55" xfId="0" applyFont="1" applyFill="1" applyBorder="1"/>
    <xf numFmtId="0" fontId="24" fillId="2" borderId="56" xfId="0" applyFont="1" applyFill="1" applyBorder="1"/>
    <xf numFmtId="0" fontId="24" fillId="2" borderId="47" xfId="0" applyFont="1" applyFill="1" applyBorder="1"/>
    <xf numFmtId="0" fontId="26" fillId="2" borderId="0" xfId="0" applyFont="1" applyFill="1"/>
    <xf numFmtId="0" fontId="24" fillId="2" borderId="0" xfId="0" applyFont="1" applyFill="1"/>
    <xf numFmtId="0" fontId="24" fillId="2" borderId="48" xfId="0" applyFont="1" applyFill="1" applyBorder="1"/>
    <xf numFmtId="0" fontId="23" fillId="2" borderId="0" xfId="0" applyFont="1" applyFill="1"/>
    <xf numFmtId="0" fontId="24" fillId="2" borderId="0" xfId="0" applyFont="1" applyFill="1" applyAlignment="1">
      <alignment horizontal="left"/>
    </xf>
    <xf numFmtId="0" fontId="25" fillId="2" borderId="0" xfId="0" applyFont="1" applyFill="1" applyAlignment="1">
      <alignment horizontal="centerContinuous"/>
    </xf>
    <xf numFmtId="166" fontId="25" fillId="2" borderId="0" xfId="0" applyNumberFormat="1" applyFont="1" applyFill="1" applyAlignment="1">
      <alignment horizontal="center"/>
    </xf>
    <xf numFmtId="166" fontId="27" fillId="2" borderId="0" xfId="0" applyNumberFormat="1" applyFont="1" applyFill="1"/>
    <xf numFmtId="0" fontId="27" fillId="2" borderId="0" xfId="0" applyFont="1" applyFill="1"/>
    <xf numFmtId="0" fontId="25" fillId="2" borderId="47" xfId="0" applyFont="1" applyFill="1" applyBorder="1"/>
    <xf numFmtId="0" fontId="25" fillId="2" borderId="0" xfId="0" applyFont="1" applyFill="1"/>
    <xf numFmtId="166" fontId="25" fillId="9" borderId="0" xfId="2" applyNumberFormat="1" applyFont="1" applyFill="1" applyBorder="1" applyAlignment="1">
      <alignment horizontal="right"/>
    </xf>
    <xf numFmtId="166" fontId="24" fillId="2" borderId="0" xfId="2" applyNumberFormat="1" applyFont="1" applyFill="1" applyBorder="1" applyAlignment="1">
      <alignment horizontal="right"/>
    </xf>
    <xf numFmtId="0" fontId="25" fillId="2" borderId="48" xfId="0" applyFont="1" applyFill="1" applyBorder="1"/>
    <xf numFmtId="167" fontId="24" fillId="2" borderId="0" xfId="2" applyNumberFormat="1" applyFont="1" applyFill="1" applyBorder="1" applyAlignment="1">
      <alignment horizontal="right"/>
    </xf>
    <xf numFmtId="167" fontId="24" fillId="2" borderId="0" xfId="2" applyNumberFormat="1" applyFont="1" applyFill="1" applyBorder="1"/>
    <xf numFmtId="0" fontId="24" fillId="2" borderId="0" xfId="0" applyFont="1" applyFill="1" applyAlignment="1">
      <alignment horizontal="left" indent="1"/>
    </xf>
    <xf numFmtId="166" fontId="24" fillId="9" borderId="0" xfId="2" applyNumberFormat="1" applyFont="1" applyFill="1" applyBorder="1" applyAlignment="1">
      <alignment horizontal="right"/>
    </xf>
    <xf numFmtId="0" fontId="24" fillId="2" borderId="0" xfId="0" applyFont="1" applyFill="1" applyAlignment="1">
      <alignment horizontal="left" wrapText="1" indent="1"/>
    </xf>
    <xf numFmtId="0" fontId="25" fillId="2" borderId="0" xfId="0" applyFont="1" applyFill="1" applyAlignment="1">
      <alignment horizontal="left"/>
    </xf>
    <xf numFmtId="166" fontId="25" fillId="9" borderId="11" xfId="2" applyNumberFormat="1" applyFont="1" applyFill="1" applyBorder="1" applyAlignment="1">
      <alignment horizontal="right"/>
    </xf>
    <xf numFmtId="0" fontId="24" fillId="2" borderId="0" xfId="0" applyFont="1" applyFill="1" applyAlignment="1">
      <alignment horizontal="right"/>
    </xf>
    <xf numFmtId="166" fontId="24" fillId="9" borderId="10" xfId="2" applyNumberFormat="1" applyFont="1" applyFill="1" applyBorder="1" applyAlignment="1">
      <alignment horizontal="right"/>
    </xf>
    <xf numFmtId="0" fontId="25" fillId="2" borderId="0" xfId="0" applyFont="1" applyFill="1" applyAlignment="1">
      <alignment horizontal="left" wrapText="1"/>
    </xf>
    <xf numFmtId="168" fontId="25" fillId="2" borderId="47" xfId="2" applyNumberFormat="1" applyFont="1" applyFill="1" applyBorder="1"/>
    <xf numFmtId="0" fontId="27" fillId="2" borderId="0" xfId="0" applyFont="1" applyFill="1" applyAlignment="1">
      <alignment wrapText="1"/>
    </xf>
    <xf numFmtId="0" fontId="25" fillId="2" borderId="0" xfId="0" applyFont="1" applyFill="1" applyAlignment="1">
      <alignment wrapText="1"/>
    </xf>
    <xf numFmtId="3" fontId="24" fillId="2" borderId="0" xfId="0" applyNumberFormat="1" applyFont="1" applyFill="1" applyAlignment="1">
      <alignment horizontal="left" indent="1"/>
    </xf>
    <xf numFmtId="168" fontId="25" fillId="2" borderId="50" xfId="2" applyNumberFormat="1" applyFont="1" applyFill="1" applyBorder="1"/>
    <xf numFmtId="0" fontId="25" fillId="2" borderId="51" xfId="0" applyFont="1" applyFill="1" applyBorder="1" applyAlignment="1">
      <alignment horizontal="left"/>
    </xf>
    <xf numFmtId="166" fontId="24" fillId="2" borderId="51" xfId="2" applyNumberFormat="1" applyFont="1" applyFill="1" applyBorder="1" applyAlignment="1">
      <alignment horizontal="right"/>
    </xf>
    <xf numFmtId="0" fontId="24" fillId="2" borderId="52" xfId="0" applyFont="1" applyFill="1" applyBorder="1"/>
    <xf numFmtId="166" fontId="25" fillId="10" borderId="0" xfId="2" applyNumberFormat="1" applyFont="1" applyFill="1" applyBorder="1" applyAlignment="1">
      <alignment horizontal="right"/>
    </xf>
    <xf numFmtId="166" fontId="24" fillId="10" borderId="0" xfId="2" applyNumberFormat="1" applyFont="1" applyFill="1" applyBorder="1" applyAlignment="1">
      <alignment horizontal="right"/>
    </xf>
    <xf numFmtId="0" fontId="8" fillId="2" borderId="4" xfId="0" applyFont="1" applyFill="1" applyBorder="1" applyAlignment="1">
      <alignmen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vertical="top" wrapText="1"/>
    </xf>
    <xf numFmtId="0" fontId="6" fillId="0" borderId="0" xfId="0" applyFont="1" applyAlignment="1">
      <alignment wrapText="1"/>
    </xf>
    <xf numFmtId="0" fontId="5" fillId="2" borderId="0" xfId="0" applyFont="1" applyFill="1" applyAlignment="1">
      <alignment vertical="center"/>
    </xf>
    <xf numFmtId="0" fontId="10" fillId="6" borderId="0" xfId="0" applyFont="1" applyFill="1" applyAlignment="1">
      <alignment horizontal="center"/>
    </xf>
    <xf numFmtId="0" fontId="8" fillId="2" borderId="0" xfId="0" applyFont="1" applyFill="1" applyAlignment="1">
      <alignment horizontal="left" vertical="top" wrapText="1"/>
    </xf>
    <xf numFmtId="0" fontId="10" fillId="2" borderId="0" xfId="0" applyFont="1" applyFill="1" applyAlignment="1">
      <alignment horizontal="left"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 xfId="0" applyNumberFormat="1" applyFont="1" applyFill="1" applyBorder="1" applyAlignment="1">
      <alignment horizontal="center" vertical="center" wrapText="1"/>
    </xf>
    <xf numFmtId="15" fontId="12" fillId="7" borderId="9" xfId="0" applyNumberFormat="1" applyFont="1" applyFill="1" applyBorder="1" applyAlignment="1">
      <alignment horizontal="center" vertical="center" wrapText="1"/>
    </xf>
    <xf numFmtId="15" fontId="12" fillId="7" borderId="2" xfId="0" applyNumberFormat="1" applyFont="1" applyFill="1" applyBorder="1" applyAlignment="1">
      <alignment horizontal="center"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9" fillId="2" borderId="29" xfId="0" applyFont="1" applyFill="1" applyBorder="1" applyAlignment="1">
      <alignment horizontal="center" vertical="center"/>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4"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9" fillId="7" borderId="13" xfId="0" applyFont="1" applyFill="1" applyBorder="1" applyAlignment="1">
      <alignment horizontal="center" vertical="center" wrapText="1"/>
    </xf>
    <xf numFmtId="0" fontId="9" fillId="0" borderId="1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7" fillId="3" borderId="12" xfId="0" applyFont="1" applyFill="1" applyBorder="1" applyAlignment="1">
      <alignment horizontal="left" vertical="top" wrapText="1"/>
    </xf>
    <xf numFmtId="0" fontId="7" fillId="3" borderId="12" xfId="0" applyFont="1" applyFill="1" applyBorder="1" applyAlignment="1">
      <alignment horizontal="center"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165" fontId="11" fillId="0" borderId="0" xfId="2" applyNumberFormat="1" applyFont="1" applyFill="1" applyBorder="1" applyAlignment="1" applyProtection="1">
      <alignment horizontal="center" vertical="center"/>
    </xf>
    <xf numFmtId="0" fontId="12" fillId="7" borderId="13" xfId="0" applyFont="1" applyFill="1" applyBorder="1" applyAlignment="1">
      <alignment horizontal="center" vertical="top" wrapText="1"/>
    </xf>
    <xf numFmtId="0" fontId="8" fillId="2" borderId="41"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165" fontId="11" fillId="0" borderId="19" xfId="2" applyNumberFormat="1" applyFont="1" applyFill="1" applyBorder="1" applyAlignment="1" applyProtection="1">
      <alignment horizontal="center" vertical="center"/>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9" fillId="7" borderId="38" xfId="0" applyFont="1" applyFill="1" applyBorder="1" applyAlignment="1">
      <alignment horizontal="center" vertical="top" wrapText="1"/>
    </xf>
    <xf numFmtId="0" fontId="9" fillId="7" borderId="39" xfId="0" applyFont="1" applyFill="1" applyBorder="1" applyAlignment="1">
      <alignment horizontal="center" vertical="top" wrapText="1"/>
    </xf>
    <xf numFmtId="0" fontId="9" fillId="7" borderId="30" xfId="0" applyFont="1" applyFill="1" applyBorder="1" applyAlignment="1">
      <alignment horizontal="center" vertical="top" wrapText="1"/>
    </xf>
    <xf numFmtId="0" fontId="8" fillId="2" borderId="29"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0" fontId="8" fillId="2" borderId="13" xfId="0" applyFont="1" applyFill="1" applyBorder="1" applyAlignment="1">
      <alignment horizontal="center" vertical="center" wrapText="1"/>
    </xf>
    <xf numFmtId="165" fontId="11" fillId="5" borderId="15" xfId="2" applyNumberFormat="1" applyFont="1" applyFill="1" applyBorder="1" applyAlignment="1" applyProtection="1">
      <alignment vertical="center"/>
    </xf>
    <xf numFmtId="165" fontId="11" fillId="5" borderId="40"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1" fontId="9" fillId="0" borderId="19"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49" fontId="8" fillId="4" borderId="17" xfId="0" applyNumberFormat="1" applyFont="1" applyFill="1" applyBorder="1" applyAlignment="1" applyProtection="1">
      <alignment horizontal="left" vertical="center"/>
      <protection locked="0"/>
    </xf>
    <xf numFmtId="49" fontId="8" fillId="4" borderId="14" xfId="0" applyNumberFormat="1" applyFont="1" applyFill="1" applyBorder="1" applyAlignment="1" applyProtection="1">
      <alignment horizontal="left" vertical="center"/>
      <protection locked="0"/>
    </xf>
    <xf numFmtId="49" fontId="8" fillId="4" borderId="18"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49" fontId="8" fillId="4" borderId="22" xfId="0" applyNumberFormat="1" applyFont="1" applyFill="1" applyBorder="1" applyAlignment="1" applyProtection="1">
      <alignment horizontal="left" vertical="center"/>
      <protection locked="0"/>
    </xf>
    <xf numFmtId="49" fontId="8" fillId="4" borderId="23" xfId="0" applyNumberFormat="1" applyFont="1" applyFill="1" applyBorder="1" applyAlignment="1" applyProtection="1">
      <alignment horizontal="left" vertical="center"/>
      <protection locked="0"/>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35" xfId="0" applyFont="1" applyFill="1" applyBorder="1" applyAlignment="1">
      <alignment horizontal="right" vertical="top" wrapText="1" indent="1"/>
    </xf>
    <xf numFmtId="0" fontId="8" fillId="2" borderId="13"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6" xfId="0" applyFont="1" applyFill="1" applyBorder="1" applyAlignment="1">
      <alignment horizontal="right" vertical="top" wrapText="1" indent="1"/>
    </xf>
    <xf numFmtId="0" fontId="0" fillId="0" borderId="13" xfId="0" applyBorder="1" applyAlignment="1">
      <alignment horizontal="center" vertical="center" wrapText="1"/>
    </xf>
    <xf numFmtId="165" fontId="11" fillId="4" borderId="13" xfId="2" applyNumberFormat="1" applyFont="1" applyFill="1" applyBorder="1" applyAlignment="1" applyProtection="1">
      <alignment horizontal="center" vertical="center"/>
      <protection locked="0"/>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1" fontId="11" fillId="5" borderId="17" xfId="1" applyNumberFormat="1" applyFont="1" applyFill="1" applyBorder="1" applyAlignment="1" applyProtection="1">
      <alignment horizontal="left" vertical="center" wrapText="1" indent="1"/>
    </xf>
    <xf numFmtId="1" fontId="11" fillId="5" borderId="14" xfId="1" applyNumberFormat="1" applyFont="1" applyFill="1" applyBorder="1" applyAlignment="1" applyProtection="1">
      <alignment horizontal="left" vertical="center" wrapText="1" indent="1"/>
    </xf>
    <xf numFmtId="1" fontId="11" fillId="5" borderId="18" xfId="1" applyNumberFormat="1" applyFont="1" applyFill="1" applyBorder="1" applyAlignment="1" applyProtection="1">
      <alignment horizontal="left" vertical="center" wrapText="1" indent="1"/>
    </xf>
    <xf numFmtId="1" fontId="11" fillId="5" borderId="21" xfId="1" applyNumberFormat="1" applyFont="1" applyFill="1" applyBorder="1" applyAlignment="1" applyProtection="1">
      <alignment horizontal="left" vertical="center" wrapText="1" indent="1"/>
    </xf>
    <xf numFmtId="1" fontId="11" fillId="5" borderId="22" xfId="1" applyNumberFormat="1" applyFont="1" applyFill="1" applyBorder="1" applyAlignment="1" applyProtection="1">
      <alignment horizontal="left" vertical="center" wrapText="1" indent="1"/>
    </xf>
    <xf numFmtId="1" fontId="11" fillId="5" borderId="23" xfId="1" applyNumberFormat="1" applyFont="1" applyFill="1" applyBorder="1" applyAlignment="1" applyProtection="1">
      <alignment horizontal="left" vertical="center" wrapText="1" indent="1"/>
    </xf>
    <xf numFmtId="0" fontId="10" fillId="4" borderId="0" xfId="0" applyFont="1" applyFill="1" applyAlignment="1" applyProtection="1">
      <alignment horizontal="left" vertical="top" wrapText="1"/>
      <protection locked="0"/>
    </xf>
    <xf numFmtId="166" fontId="25" fillId="2" borderId="10" xfId="0" applyNumberFormat="1" applyFont="1" applyFill="1" applyBorder="1" applyAlignment="1">
      <alignment horizontal="center"/>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BF20F3B-C0DE-4798-8E9E-DA079A62B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35EDC1B-996A-4498-B79A-48A022CB1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5F63E68-B45C-4424-B4DC-B98C0ADAA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062FDF6-87EC-4D07-87DB-9BD59FB3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C2BC3FB-499F-4F9D-9443-B08F5D5F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0FFAEA6-C988-4228-A977-19B124E98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8"/>
  <sheetViews>
    <sheetView showGridLines="0" zoomScaleNormal="100" workbookViewId="0">
      <selection activeCell="E14" sqref="E14"/>
    </sheetView>
  </sheetViews>
  <sheetFormatPr defaultColWidth="9.140625" defaultRowHeight="14.25" x14ac:dyDescent="0.25"/>
  <cols>
    <col min="1" max="1" width="24.42578125" style="57" bestFit="1" customWidth="1"/>
    <col min="2" max="2" width="20.5703125" style="58" bestFit="1" customWidth="1"/>
    <col min="3" max="3" width="22.140625" style="58" bestFit="1" customWidth="1"/>
    <col min="4" max="4" width="12.42578125" style="58" bestFit="1" customWidth="1"/>
    <col min="5" max="16384" width="9.140625" style="58"/>
  </cols>
  <sheetData>
    <row r="1" spans="1:6" s="79" customFormat="1" x14ac:dyDescent="0.25">
      <c r="A1" s="79" t="s">
        <v>146</v>
      </c>
      <c r="B1" s="79" t="s">
        <v>61</v>
      </c>
      <c r="C1" s="79" t="s">
        <v>62</v>
      </c>
      <c r="F1" s="79" t="s">
        <v>63</v>
      </c>
    </row>
    <row r="2" spans="1:6" x14ac:dyDescent="0.25">
      <c r="A2" s="57" t="s">
        <v>64</v>
      </c>
      <c r="B2" s="58" t="s">
        <v>362</v>
      </c>
      <c r="C2" s="58" t="str">
        <f>B2</f>
        <v>GC-2026-001</v>
      </c>
      <c r="F2" s="58" t="s">
        <v>167</v>
      </c>
    </row>
    <row r="3" spans="1:6" x14ac:dyDescent="0.25">
      <c r="A3" s="57" t="s">
        <v>65</v>
      </c>
      <c r="B3" s="56" t="s">
        <v>368</v>
      </c>
      <c r="C3" s="56" t="s">
        <v>369</v>
      </c>
      <c r="F3" s="58" t="s">
        <v>165</v>
      </c>
    </row>
    <row r="4" spans="1:6" x14ac:dyDescent="0.25">
      <c r="A4" s="57" t="s">
        <v>132</v>
      </c>
      <c r="B4" s="58" t="s">
        <v>281</v>
      </c>
      <c r="C4" s="58" t="s">
        <v>282</v>
      </c>
      <c r="F4" s="58" t="s">
        <v>166</v>
      </c>
    </row>
    <row r="5" spans="1:6" ht="28.5" x14ac:dyDescent="0.25">
      <c r="A5" s="77" t="s">
        <v>207</v>
      </c>
      <c r="B5" s="58" t="s">
        <v>301</v>
      </c>
      <c r="C5" s="58" t="s">
        <v>302</v>
      </c>
      <c r="D5" s="81" t="s">
        <v>303</v>
      </c>
    </row>
    <row r="6" spans="1:6" x14ac:dyDescent="0.25">
      <c r="A6" s="59" t="s">
        <v>186</v>
      </c>
      <c r="B6" s="60">
        <v>2023</v>
      </c>
      <c r="C6" s="60">
        <f>B6</f>
        <v>2023</v>
      </c>
      <c r="F6" s="80" t="s">
        <v>213</v>
      </c>
    </row>
    <row r="7" spans="1:6" x14ac:dyDescent="0.25">
      <c r="A7" s="59" t="s">
        <v>187</v>
      </c>
      <c r="B7" s="150" t="s">
        <v>314</v>
      </c>
      <c r="C7" s="151" t="s">
        <v>315</v>
      </c>
      <c r="F7" s="58" t="s">
        <v>283</v>
      </c>
    </row>
    <row r="8" spans="1:6" x14ac:dyDescent="0.25">
      <c r="A8" s="59" t="s">
        <v>188</v>
      </c>
      <c r="B8" s="60">
        <v>2025</v>
      </c>
      <c r="C8" s="60">
        <f>B8</f>
        <v>2025</v>
      </c>
      <c r="F8" s="58" t="s">
        <v>284</v>
      </c>
    </row>
    <row r="9" spans="1:6" x14ac:dyDescent="0.25">
      <c r="A9" s="57" t="s">
        <v>178</v>
      </c>
      <c r="B9" s="56" t="s">
        <v>304</v>
      </c>
      <c r="C9" s="56" t="s">
        <v>305</v>
      </c>
      <c r="F9" s="81" t="s">
        <v>214</v>
      </c>
    </row>
    <row r="10" spans="1:6" x14ac:dyDescent="0.25">
      <c r="A10" s="57" t="s">
        <v>179</v>
      </c>
      <c r="B10" s="56" t="s">
        <v>306</v>
      </c>
      <c r="C10" s="56" t="s">
        <v>307</v>
      </c>
    </row>
    <row r="11" spans="1:6" x14ac:dyDescent="0.25">
      <c r="A11" s="57" t="s">
        <v>66</v>
      </c>
      <c r="B11" s="157" t="s">
        <v>376</v>
      </c>
      <c r="C11" s="158" t="s">
        <v>377</v>
      </c>
    </row>
    <row r="12" spans="1:6" x14ac:dyDescent="0.25">
      <c r="B12" s="155"/>
      <c r="C12" s="155"/>
    </row>
    <row r="13" spans="1:6" x14ac:dyDescent="0.25">
      <c r="A13" s="57" t="s">
        <v>208</v>
      </c>
      <c r="B13" s="58" t="s">
        <v>363</v>
      </c>
      <c r="C13" s="58" t="s">
        <v>364</v>
      </c>
      <c r="D13" s="58" t="s">
        <v>363</v>
      </c>
    </row>
    <row r="14" spans="1:6" x14ac:dyDescent="0.25">
      <c r="A14" s="57" t="s">
        <v>209</v>
      </c>
      <c r="B14" s="58" t="s">
        <v>363</v>
      </c>
      <c r="C14" s="58" t="s">
        <v>364</v>
      </c>
      <c r="D14" s="58" t="s">
        <v>363</v>
      </c>
    </row>
    <row r="16" spans="1:6" ht="409.5" x14ac:dyDescent="0.25">
      <c r="A16" s="57" t="s">
        <v>69</v>
      </c>
      <c r="B16" s="159" t="s">
        <v>372</v>
      </c>
      <c r="C16" s="159" t="s">
        <v>373</v>
      </c>
    </row>
    <row r="17" spans="1:4" x14ac:dyDescent="0.25">
      <c r="A17" s="78" t="s">
        <v>210</v>
      </c>
      <c r="B17" s="129" t="s">
        <v>286</v>
      </c>
      <c r="C17" s="129" t="s">
        <v>287</v>
      </c>
    </row>
    <row r="19" spans="1:4" x14ac:dyDescent="0.25">
      <c r="A19" s="57" t="s">
        <v>70</v>
      </c>
      <c r="B19" s="160" t="s">
        <v>185</v>
      </c>
      <c r="C19" s="160" t="s">
        <v>323</v>
      </c>
    </row>
    <row r="20" spans="1:4" x14ac:dyDescent="0.25">
      <c r="A20" s="57" t="s">
        <v>71</v>
      </c>
      <c r="B20" s="161"/>
      <c r="C20" s="155"/>
    </row>
    <row r="21" spans="1:4" x14ac:dyDescent="0.25">
      <c r="A21" s="57" t="s">
        <v>72</v>
      </c>
      <c r="B21" s="160" t="s">
        <v>184</v>
      </c>
      <c r="C21" s="155"/>
    </row>
    <row r="23" spans="1:4" x14ac:dyDescent="0.25">
      <c r="A23" s="57" t="s">
        <v>211</v>
      </c>
      <c r="B23" s="56" t="s">
        <v>370</v>
      </c>
      <c r="C23" s="56" t="s">
        <v>371</v>
      </c>
    </row>
    <row r="24" spans="1:4" x14ac:dyDescent="0.25">
      <c r="A24" s="57" t="s">
        <v>212</v>
      </c>
      <c r="B24" s="56" t="s">
        <v>370</v>
      </c>
      <c r="C24" s="56" t="s">
        <v>371</v>
      </c>
    </row>
    <row r="26" spans="1:4" x14ac:dyDescent="0.25">
      <c r="A26" s="254" t="s">
        <v>254</v>
      </c>
      <c r="B26" s="254"/>
      <c r="C26" s="254"/>
      <c r="D26" s="254"/>
    </row>
    <row r="27" spans="1:4" x14ac:dyDescent="0.25">
      <c r="A27" s="57" t="s">
        <v>259</v>
      </c>
      <c r="B27" s="58" t="s">
        <v>255</v>
      </c>
      <c r="C27" s="58" t="s">
        <v>256</v>
      </c>
      <c r="D27" s="57" t="str">
        <f>IF(Intro!$G$20="English",B27,C27)</f>
        <v>Oui</v>
      </c>
    </row>
    <row r="28" spans="1:4" x14ac:dyDescent="0.25">
      <c r="B28" s="58" t="s">
        <v>257</v>
      </c>
      <c r="C28" s="58" t="s">
        <v>258</v>
      </c>
      <c r="D28" s="57" t="str">
        <f>IF(Intro!$G$20="English",B28,C28)</f>
        <v>Non</v>
      </c>
    </row>
  </sheetData>
  <sheetProtection algorithmName="SHA-512" hashValue="uyTi5+77H0RqxbLyXRinyiKIEbCkNemIPNqgbAz7mBdq6rmRxtuSCaCYPr3sw8q8vyLUbUfWESuCmhwg7tulBQ==" saltValue="HQvg5ODWsn+tfy1FIYqhhQ==" spinCount="100000" sheet="1" objects="1" scenarios="1" selectLockedCells="1"/>
  <mergeCells count="1">
    <mergeCell ref="A26:D26"/>
  </mergeCells>
  <phoneticPr fontId="15" type="noConversion"/>
  <dataValidations count="2">
    <dataValidation type="list" allowBlank="1" showInputMessage="1" showErrorMessage="1" sqref="B4" xr:uid="{730A2B6D-58D9-4A0D-9CD9-EAD1132182DC}">
      <formula1>"dumping, dumping and the subsidizing"</formula1>
    </dataValidation>
    <dataValidation type="list" allowBlank="1" showInputMessage="1" showErrorMessage="1" sqref="C4" xr:uid="{56765194-0790-4D91-8CAB-BCCC28585F62}">
      <formula1>"le dumping, le dumping et le subventionnement"</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C2E4-5A41-4AC6-91AD-C9C5CD6BDE38}">
  <sheetPr>
    <tabColor rgb="FFFF0000"/>
  </sheetPr>
  <dimension ref="A3:L10"/>
  <sheetViews>
    <sheetView workbookViewId="0">
      <selection activeCell="D8" sqref="D8"/>
    </sheetView>
  </sheetViews>
  <sheetFormatPr defaultRowHeight="15" x14ac:dyDescent="0.25"/>
  <cols>
    <col min="1" max="1" width="27.85546875" customWidth="1"/>
    <col min="2" max="2" width="36.140625" bestFit="1" customWidth="1"/>
    <col min="3" max="3" width="27" customWidth="1"/>
    <col min="4" max="4" width="26.85546875" bestFit="1" customWidth="1"/>
    <col min="5" max="5" width="15.28515625" customWidth="1"/>
    <col min="6" max="6" width="17" customWidth="1"/>
    <col min="7" max="7" width="22.7109375" customWidth="1"/>
    <col min="8" max="8" width="27.140625" bestFit="1" customWidth="1"/>
    <col min="9" max="11" width="8.85546875" customWidth="1"/>
  </cols>
  <sheetData>
    <row r="3" spans="1:12" x14ac:dyDescent="0.25">
      <c r="K3" s="12"/>
    </row>
    <row r="4" spans="1:12" x14ac:dyDescent="0.25">
      <c r="A4" s="186" t="s">
        <v>327</v>
      </c>
      <c r="B4" s="167" t="s">
        <v>328</v>
      </c>
      <c r="C4" s="167" t="s">
        <v>329</v>
      </c>
      <c r="D4" s="168" t="s">
        <v>330</v>
      </c>
      <c r="E4" s="168" t="s">
        <v>331</v>
      </c>
      <c r="F4" s="168" t="s">
        <v>332</v>
      </c>
      <c r="G4" s="169" t="s">
        <v>333</v>
      </c>
      <c r="H4" s="170" t="s">
        <v>334</v>
      </c>
      <c r="I4" s="171" t="s">
        <v>335</v>
      </c>
      <c r="J4" s="171" t="s">
        <v>336</v>
      </c>
      <c r="K4" s="182" t="s">
        <v>337</v>
      </c>
      <c r="L4" s="180"/>
    </row>
    <row r="5" spans="1:12" x14ac:dyDescent="0.25">
      <c r="A5" s="187">
        <f>Intro!E63</f>
        <v>0</v>
      </c>
      <c r="B5" s="188" t="s">
        <v>338</v>
      </c>
      <c r="C5" s="188" t="s">
        <v>60</v>
      </c>
      <c r="D5" s="189" t="s">
        <v>339</v>
      </c>
      <c r="E5" s="189" t="s">
        <v>339</v>
      </c>
      <c r="F5" s="189"/>
      <c r="G5" s="190" t="s">
        <v>339</v>
      </c>
      <c r="H5" s="191" t="s">
        <v>339</v>
      </c>
      <c r="I5" s="172" t="str">
        <f>Confirm!E$35</f>
        <v>-</v>
      </c>
      <c r="J5" s="173" t="str">
        <f>Confirm!F$35</f>
        <v>-</v>
      </c>
      <c r="K5" s="174" t="str">
        <f>Confirm!G$35</f>
        <v>-</v>
      </c>
      <c r="L5" s="181"/>
    </row>
    <row r="6" spans="1:12" x14ac:dyDescent="0.25">
      <c r="A6" s="192">
        <f>A5</f>
        <v>0</v>
      </c>
      <c r="B6" s="193" t="s">
        <v>338</v>
      </c>
      <c r="C6" s="193" t="s">
        <v>340</v>
      </c>
      <c r="D6" s="194" t="s">
        <v>339</v>
      </c>
      <c r="E6" s="194" t="s">
        <v>339</v>
      </c>
      <c r="F6" s="194"/>
      <c r="G6" s="195" t="s">
        <v>339</v>
      </c>
      <c r="H6" s="196" t="s">
        <v>339</v>
      </c>
      <c r="I6" s="175" t="str">
        <f>Confirm!E$36</f>
        <v>-</v>
      </c>
      <c r="J6" s="176" t="str">
        <f>Confirm!F$36</f>
        <v>-</v>
      </c>
      <c r="K6" s="177" t="str">
        <f>Confirm!G$36</f>
        <v>-</v>
      </c>
      <c r="L6" s="179"/>
    </row>
    <row r="7" spans="1:12" x14ac:dyDescent="0.25">
      <c r="A7" s="197">
        <f>A6</f>
        <v>0</v>
      </c>
      <c r="B7" s="198" t="s">
        <v>338</v>
      </c>
      <c r="C7" s="198" t="s">
        <v>341</v>
      </c>
      <c r="D7" s="199" t="s">
        <v>175</v>
      </c>
      <c r="E7" s="199" t="s">
        <v>339</v>
      </c>
      <c r="F7" s="199"/>
      <c r="G7" s="200" t="s">
        <v>339</v>
      </c>
      <c r="H7" s="201" t="s">
        <v>339</v>
      </c>
      <c r="I7" s="175" t="str">
        <f>Confirm!E$37</f>
        <v>-</v>
      </c>
      <c r="J7" s="176" t="str">
        <f>Confirm!F$37</f>
        <v>-</v>
      </c>
      <c r="K7" s="177" t="str">
        <f>Confirm!G$37</f>
        <v>-</v>
      </c>
      <c r="L7" s="179"/>
    </row>
    <row r="8" spans="1:12" x14ac:dyDescent="0.25">
      <c r="A8" s="192">
        <f>A7</f>
        <v>0</v>
      </c>
      <c r="B8" s="193" t="s">
        <v>338</v>
      </c>
      <c r="C8" s="193" t="s">
        <v>341</v>
      </c>
      <c r="D8" s="194" t="s">
        <v>176</v>
      </c>
      <c r="E8" s="194" t="s">
        <v>339</v>
      </c>
      <c r="F8" s="194"/>
      <c r="G8" s="195" t="s">
        <v>339</v>
      </c>
      <c r="H8" s="196" t="s">
        <v>339</v>
      </c>
      <c r="I8" s="175" t="str">
        <f>Confirm!E$38</f>
        <v>-</v>
      </c>
      <c r="J8" s="176" t="str">
        <f>Confirm!F$38</f>
        <v>-</v>
      </c>
      <c r="K8" s="177" t="str">
        <f>Confirm!G$38</f>
        <v>-</v>
      </c>
      <c r="L8" s="179"/>
    </row>
    <row r="9" spans="1:12" x14ac:dyDescent="0.25">
      <c r="A9" s="197">
        <f>A8</f>
        <v>0</v>
      </c>
      <c r="B9" s="198" t="s">
        <v>338</v>
      </c>
      <c r="C9" s="198" t="s">
        <v>341</v>
      </c>
      <c r="D9" s="199" t="s">
        <v>342</v>
      </c>
      <c r="E9" s="199" t="s">
        <v>339</v>
      </c>
      <c r="F9" s="199"/>
      <c r="G9" s="200" t="s">
        <v>339</v>
      </c>
      <c r="H9" s="201" t="s">
        <v>339</v>
      </c>
      <c r="I9" s="175" t="str">
        <f>Confirm!E$39</f>
        <v>-</v>
      </c>
      <c r="J9" s="178" t="str">
        <f>Confirm!F$39</f>
        <v>-</v>
      </c>
      <c r="K9" s="177" t="str">
        <f>Confirm!G$39</f>
        <v>-</v>
      </c>
      <c r="L9" s="179"/>
    </row>
    <row r="10" spans="1:12" ht="15.75" thickBot="1" x14ac:dyDescent="0.3">
      <c r="A10" s="202">
        <f>A9</f>
        <v>0</v>
      </c>
      <c r="B10" s="203" t="s">
        <v>338</v>
      </c>
      <c r="C10" s="203" t="s">
        <v>341</v>
      </c>
      <c r="D10" s="204" t="s">
        <v>139</v>
      </c>
      <c r="E10" s="204" t="s">
        <v>339</v>
      </c>
      <c r="F10" s="205">
        <f>'Pro 2'!D57</f>
        <v>0</v>
      </c>
      <c r="G10" s="206" t="s">
        <v>339</v>
      </c>
      <c r="H10" s="207" t="s">
        <v>339</v>
      </c>
      <c r="I10" s="183" t="str">
        <f>Confirm!E$40</f>
        <v>-</v>
      </c>
      <c r="J10" s="184" t="str">
        <f>Confirm!F$40</f>
        <v>-</v>
      </c>
      <c r="K10" s="185" t="str">
        <f>Confirm!G$40</f>
        <v>-</v>
      </c>
      <c r="L10" s="179"/>
    </row>
  </sheetData>
  <sheetProtection algorithmName="SHA-512" hashValue="HqlDwFrEnfEuN6nErnIYb3WSZgq/TY2+a75KuiF1Y/xHNX2sMo9nM0YLjt/c/+rbWpl//0dFq1spZYd7We7QYA==" saltValue="sYip6qRL5j3KGPHKB/XEkQ=="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1910-C27E-4096-95EF-DA6737535330}">
  <sheetPr>
    <tabColor rgb="FFFF0000"/>
  </sheetPr>
  <dimension ref="A1:M28"/>
  <sheetViews>
    <sheetView workbookViewId="0">
      <selection activeCell="D8" sqref="D8"/>
    </sheetView>
  </sheetViews>
  <sheetFormatPr defaultRowHeight="15" x14ac:dyDescent="0.25"/>
  <cols>
    <col min="3" max="3" width="26" bestFit="1" customWidth="1"/>
    <col min="7" max="8" width="0" hidden="1" customWidth="1"/>
    <col min="9" max="9" width="2.7109375" customWidth="1"/>
    <col min="10" max="10" width="30.85546875" bestFit="1" customWidth="1"/>
  </cols>
  <sheetData>
    <row r="1" spans="1:13" ht="15.75" thickBot="1" x14ac:dyDescent="0.3">
      <c r="A1" s="208"/>
      <c r="B1" s="208"/>
      <c r="C1" s="209"/>
      <c r="D1" s="208"/>
      <c r="E1" s="208"/>
      <c r="F1" s="208"/>
      <c r="G1" s="208"/>
      <c r="H1" s="208"/>
      <c r="I1" s="208"/>
      <c r="J1" s="208"/>
      <c r="K1" s="208"/>
      <c r="L1" s="208"/>
      <c r="M1" s="208"/>
    </row>
    <row r="2" spans="1:13" x14ac:dyDescent="0.25">
      <c r="A2" s="208"/>
      <c r="B2" s="210"/>
      <c r="C2" s="211"/>
      <c r="D2" s="211"/>
      <c r="E2" s="211"/>
      <c r="F2" s="211"/>
      <c r="G2" s="211"/>
      <c r="H2" s="211"/>
      <c r="I2" s="211"/>
      <c r="J2" s="211"/>
      <c r="K2" s="212"/>
      <c r="L2" s="208"/>
      <c r="M2" s="208"/>
    </row>
    <row r="3" spans="1:13" x14ac:dyDescent="0.25">
      <c r="A3" s="208"/>
      <c r="B3" s="213"/>
      <c r="C3" s="214" t="s">
        <v>311</v>
      </c>
      <c r="D3" s="215"/>
      <c r="E3" s="215"/>
      <c r="F3" s="215"/>
      <c r="G3" s="215"/>
      <c r="H3" s="215"/>
      <c r="I3" s="215"/>
      <c r="J3" s="215"/>
      <c r="K3" s="216"/>
      <c r="L3" s="208"/>
      <c r="M3" s="208"/>
    </row>
    <row r="4" spans="1:13" x14ac:dyDescent="0.25">
      <c r="A4" s="208"/>
      <c r="B4" s="213"/>
      <c r="C4" s="217">
        <f>Intro!E63</f>
        <v>0</v>
      </c>
      <c r="D4" s="215"/>
      <c r="E4" s="215"/>
      <c r="F4" s="215"/>
      <c r="G4" s="215"/>
      <c r="H4" s="215"/>
      <c r="I4" s="215"/>
      <c r="J4" s="215"/>
      <c r="K4" s="216"/>
      <c r="L4" s="208"/>
      <c r="M4" s="208"/>
    </row>
    <row r="5" spans="1:13" x14ac:dyDescent="0.25">
      <c r="A5" s="208"/>
      <c r="B5" s="213"/>
      <c r="C5" s="218"/>
      <c r="D5" s="219"/>
      <c r="E5" s="219"/>
      <c r="F5" s="219"/>
      <c r="G5" s="451" t="s">
        <v>343</v>
      </c>
      <c r="H5" s="451"/>
      <c r="I5" s="220"/>
      <c r="J5" s="220"/>
      <c r="K5" s="216"/>
      <c r="L5" s="208"/>
      <c r="M5" s="208"/>
    </row>
    <row r="6" spans="1:13" x14ac:dyDescent="0.25">
      <c r="A6" s="208"/>
      <c r="B6" s="213"/>
      <c r="C6" s="221"/>
      <c r="D6" s="222">
        <v>2023</v>
      </c>
      <c r="E6" s="222">
        <v>2024</v>
      </c>
      <c r="F6" s="222">
        <v>2025</v>
      </c>
      <c r="G6" s="222">
        <v>2025</v>
      </c>
      <c r="H6" s="222">
        <v>2026</v>
      </c>
      <c r="I6" s="222"/>
      <c r="J6" s="222"/>
      <c r="K6" s="216"/>
      <c r="L6" s="208"/>
      <c r="M6" s="208"/>
    </row>
    <row r="7" spans="1:13" x14ac:dyDescent="0.25">
      <c r="A7" s="208"/>
      <c r="B7" s="213"/>
      <c r="C7" s="215"/>
      <c r="D7" s="215"/>
      <c r="E7" s="215"/>
      <c r="F7" s="215"/>
      <c r="G7" s="215"/>
      <c r="H7" s="215"/>
      <c r="I7" s="215"/>
      <c r="J7" s="215"/>
      <c r="K7" s="216"/>
      <c r="L7" s="209"/>
      <c r="M7" s="208"/>
    </row>
    <row r="8" spans="1:13" x14ac:dyDescent="0.25">
      <c r="A8" s="209"/>
      <c r="B8" s="223"/>
      <c r="C8" s="224" t="s">
        <v>355</v>
      </c>
      <c r="D8" s="246">
        <f>'Pro 1'!G$24</f>
        <v>0</v>
      </c>
      <c r="E8" s="246">
        <f>'Pro 1'!H$24</f>
        <v>0</v>
      </c>
      <c r="F8" s="246">
        <f>'Pro 1'!I$24</f>
        <v>0</v>
      </c>
      <c r="G8" s="225"/>
      <c r="H8" s="225"/>
      <c r="I8" s="226"/>
      <c r="J8" s="224" t="s">
        <v>359</v>
      </c>
      <c r="K8" s="227"/>
      <c r="L8" s="209"/>
      <c r="M8" s="209"/>
    </row>
    <row r="9" spans="1:13" x14ac:dyDescent="0.25">
      <c r="A9" s="209"/>
      <c r="B9" s="223"/>
      <c r="C9" s="215"/>
      <c r="D9" s="228"/>
      <c r="E9" s="228"/>
      <c r="F9" s="228"/>
      <c r="G9" s="228"/>
      <c r="H9" s="228"/>
      <c r="I9" s="229"/>
      <c r="J9" s="215"/>
      <c r="K9" s="227"/>
      <c r="L9" s="208"/>
      <c r="M9" s="209"/>
    </row>
    <row r="10" spans="1:13" x14ac:dyDescent="0.25">
      <c r="A10" s="208"/>
      <c r="B10" s="213"/>
      <c r="C10" s="224" t="s">
        <v>356</v>
      </c>
      <c r="D10" s="228"/>
      <c r="E10" s="228"/>
      <c r="F10" s="228"/>
      <c r="G10" s="228"/>
      <c r="H10" s="228"/>
      <c r="I10" s="229"/>
      <c r="J10" s="224" t="s">
        <v>356</v>
      </c>
      <c r="K10" s="216"/>
      <c r="L10" s="208"/>
      <c r="M10" s="208"/>
    </row>
    <row r="11" spans="1:13" x14ac:dyDescent="0.25">
      <c r="A11" s="208"/>
      <c r="B11" s="213"/>
      <c r="C11" s="230" t="s">
        <v>170</v>
      </c>
      <c r="D11" s="247">
        <f>'Pro 1'!G$21</f>
        <v>0</v>
      </c>
      <c r="E11" s="247">
        <f>'Pro 1'!H$21</f>
        <v>0</v>
      </c>
      <c r="F11" s="247">
        <f>'Pro 1'!I$21</f>
        <v>0</v>
      </c>
      <c r="G11" s="231"/>
      <c r="H11" s="231"/>
      <c r="I11" s="226"/>
      <c r="J11" s="230" t="s">
        <v>344</v>
      </c>
      <c r="K11" s="216"/>
      <c r="L11" s="208"/>
      <c r="M11" s="208"/>
    </row>
    <row r="12" spans="1:13" ht="26.25" x14ac:dyDescent="0.25">
      <c r="A12" s="208"/>
      <c r="B12" s="213"/>
      <c r="C12" s="232" t="s">
        <v>171</v>
      </c>
      <c r="D12" s="247">
        <f>'Pro 1'!G$22</f>
        <v>0</v>
      </c>
      <c r="E12" s="247">
        <f>'Pro 1'!H$22</f>
        <v>0</v>
      </c>
      <c r="F12" s="247">
        <f>'Pro 1'!I$22</f>
        <v>0</v>
      </c>
      <c r="G12" s="231"/>
      <c r="H12" s="231"/>
      <c r="I12" s="226"/>
      <c r="J12" s="232" t="s">
        <v>345</v>
      </c>
      <c r="K12" s="216"/>
      <c r="L12" s="208"/>
      <c r="M12" s="208"/>
    </row>
    <row r="13" spans="1:13" x14ac:dyDescent="0.25">
      <c r="A13" s="208"/>
      <c r="B13" s="213"/>
      <c r="C13" s="233" t="s">
        <v>172</v>
      </c>
      <c r="D13" s="234">
        <f>SUM(D11:D12)</f>
        <v>0</v>
      </c>
      <c r="E13" s="234">
        <f t="shared" ref="E13:F13" si="0">SUM(E11:E12)</f>
        <v>0</v>
      </c>
      <c r="F13" s="234">
        <f t="shared" si="0"/>
        <v>0</v>
      </c>
      <c r="G13" s="234"/>
      <c r="H13" s="234"/>
      <c r="I13" s="226"/>
      <c r="J13" s="233" t="s">
        <v>172</v>
      </c>
      <c r="K13" s="216"/>
      <c r="L13" s="208"/>
      <c r="M13" s="208"/>
    </row>
    <row r="14" spans="1:13" x14ac:dyDescent="0.25">
      <c r="A14" s="208"/>
      <c r="B14" s="213"/>
      <c r="C14" s="230"/>
      <c r="D14" s="235"/>
      <c r="E14" s="235"/>
      <c r="F14" s="235"/>
      <c r="G14" s="235"/>
      <c r="H14" s="235"/>
      <c r="I14" s="215"/>
      <c r="J14" s="230"/>
      <c r="K14" s="216"/>
      <c r="L14" s="208"/>
      <c r="M14" s="208"/>
    </row>
    <row r="15" spans="1:13" x14ac:dyDescent="0.25">
      <c r="A15" s="208"/>
      <c r="B15" s="213"/>
      <c r="C15" s="224" t="s">
        <v>346</v>
      </c>
      <c r="D15" s="235"/>
      <c r="E15" s="235"/>
      <c r="F15" s="235"/>
      <c r="G15" s="235"/>
      <c r="H15" s="235"/>
      <c r="I15" s="215"/>
      <c r="J15" s="224" t="s">
        <v>347</v>
      </c>
      <c r="K15" s="216"/>
      <c r="L15" s="208"/>
      <c r="M15" s="208"/>
    </row>
    <row r="16" spans="1:13" x14ac:dyDescent="0.25">
      <c r="A16" s="208"/>
      <c r="B16" s="213"/>
      <c r="C16" s="230" t="s">
        <v>170</v>
      </c>
      <c r="D16" s="231">
        <f>IF(ISERROR(D11/D$8*100),0,(D11/D$8*100))</f>
        <v>0</v>
      </c>
      <c r="E16" s="231">
        <f t="shared" ref="E16:F16" si="1">IF(ISERROR(E11/E$8*100),0,(E11/E$8*100))</f>
        <v>0</v>
      </c>
      <c r="F16" s="231">
        <f t="shared" si="1"/>
        <v>0</v>
      </c>
      <c r="G16" s="231"/>
      <c r="H16" s="231"/>
      <c r="I16" s="226"/>
      <c r="J16" s="230" t="s">
        <v>344</v>
      </c>
      <c r="K16" s="216"/>
      <c r="L16" s="208"/>
      <c r="M16" s="208"/>
    </row>
    <row r="17" spans="1:13" ht="26.25" x14ac:dyDescent="0.25">
      <c r="A17" s="208"/>
      <c r="B17" s="213"/>
      <c r="C17" s="232" t="s">
        <v>171</v>
      </c>
      <c r="D17" s="236">
        <f t="shared" ref="D17" si="2">IF(ISERROR(D12/D$8*100),0,(D12/D$8*100))</f>
        <v>0</v>
      </c>
      <c r="E17" s="236">
        <f t="shared" ref="E17:F17" si="3">IF(ISERROR(E12/E$8*100),0,(E12/E$8*100))</f>
        <v>0</v>
      </c>
      <c r="F17" s="236">
        <f t="shared" si="3"/>
        <v>0</v>
      </c>
      <c r="G17" s="236"/>
      <c r="H17" s="236"/>
      <c r="I17" s="226"/>
      <c r="J17" s="232" t="s">
        <v>345</v>
      </c>
      <c r="K17" s="216"/>
      <c r="L17" s="208"/>
      <c r="M17" s="208"/>
    </row>
    <row r="18" spans="1:13" x14ac:dyDescent="0.25">
      <c r="A18" s="208"/>
      <c r="B18" s="213"/>
      <c r="C18" s="237" t="s">
        <v>348</v>
      </c>
      <c r="D18" s="225">
        <f>IF(ISERROR(D13/D$8*100),0,(D13/D$8*100))</f>
        <v>0</v>
      </c>
      <c r="E18" s="225">
        <f t="shared" ref="E18:F18" si="4">IF(ISERROR(E13/E$8*100),0,(E13/E$8*100))</f>
        <v>0</v>
      </c>
      <c r="F18" s="225">
        <f t="shared" si="4"/>
        <v>0</v>
      </c>
      <c r="G18" s="225"/>
      <c r="H18" s="225"/>
      <c r="I18" s="226"/>
      <c r="J18" s="237" t="s">
        <v>349</v>
      </c>
      <c r="K18" s="216"/>
      <c r="L18" s="208"/>
      <c r="M18" s="208"/>
    </row>
    <row r="19" spans="1:13" x14ac:dyDescent="0.25">
      <c r="A19" s="208"/>
      <c r="B19" s="238"/>
      <c r="C19" s="239"/>
      <c r="D19" s="235"/>
      <c r="E19" s="235"/>
      <c r="F19" s="235"/>
      <c r="G19" s="235"/>
      <c r="H19" s="235"/>
      <c r="I19" s="215"/>
      <c r="J19" s="239"/>
      <c r="K19" s="216"/>
      <c r="L19" s="208"/>
      <c r="M19" s="208"/>
    </row>
    <row r="20" spans="1:13" x14ac:dyDescent="0.25">
      <c r="A20" s="208"/>
      <c r="B20" s="238"/>
      <c r="C20" s="224" t="s">
        <v>357</v>
      </c>
      <c r="D20" s="246">
        <f>'Pro 2'!G$40</f>
        <v>0</v>
      </c>
      <c r="E20" s="246">
        <f>'Pro 2'!H$40</f>
        <v>0</v>
      </c>
      <c r="F20" s="246">
        <f>'Pro 2'!I$40</f>
        <v>0</v>
      </c>
      <c r="G20" s="225"/>
      <c r="H20" s="225"/>
      <c r="I20" s="226"/>
      <c r="J20" s="224" t="s">
        <v>360</v>
      </c>
      <c r="K20" s="216"/>
      <c r="L20" s="208"/>
      <c r="M20" s="208"/>
    </row>
    <row r="21" spans="1:13" x14ac:dyDescent="0.25">
      <c r="A21" s="208"/>
      <c r="B21" s="238"/>
      <c r="C21" s="240"/>
      <c r="D21" s="235"/>
      <c r="E21" s="235"/>
      <c r="F21" s="235"/>
      <c r="G21" s="235"/>
      <c r="H21" s="235"/>
      <c r="I21" s="215"/>
      <c r="J21" s="240"/>
      <c r="K21" s="216"/>
      <c r="L21" s="208"/>
      <c r="M21" s="208"/>
    </row>
    <row r="22" spans="1:13" x14ac:dyDescent="0.25">
      <c r="A22" s="208"/>
      <c r="B22" s="238"/>
      <c r="C22" s="224" t="s">
        <v>358</v>
      </c>
      <c r="D22" s="226"/>
      <c r="E22" s="226"/>
      <c r="F22" s="226"/>
      <c r="G22" s="226"/>
      <c r="H22" s="226"/>
      <c r="I22" s="226"/>
      <c r="J22" s="224" t="s">
        <v>361</v>
      </c>
      <c r="K22" s="216"/>
      <c r="L22" s="208"/>
      <c r="M22" s="208"/>
    </row>
    <row r="23" spans="1:13" x14ac:dyDescent="0.25">
      <c r="A23" s="208"/>
      <c r="B23" s="238"/>
      <c r="C23" s="241" t="s">
        <v>175</v>
      </c>
      <c r="D23" s="247">
        <f>'Pro 2'!G$43</f>
        <v>0</v>
      </c>
      <c r="E23" s="247">
        <f>'Pro 2'!H$43</f>
        <v>0</v>
      </c>
      <c r="F23" s="247">
        <f>'Pro 2'!I$43</f>
        <v>0</v>
      </c>
      <c r="G23" s="231"/>
      <c r="H23" s="231"/>
      <c r="I23" s="226"/>
      <c r="J23" s="241" t="s">
        <v>175</v>
      </c>
      <c r="K23" s="216"/>
      <c r="L23" s="208"/>
      <c r="M23" s="208"/>
    </row>
    <row r="24" spans="1:13" x14ac:dyDescent="0.25">
      <c r="A24" s="208"/>
      <c r="B24" s="238"/>
      <c r="C24" s="241" t="s">
        <v>176</v>
      </c>
      <c r="D24" s="247">
        <f>'Pro 2'!G$46</f>
        <v>0</v>
      </c>
      <c r="E24" s="247">
        <f>'Pro 2'!H$46</f>
        <v>0</v>
      </c>
      <c r="F24" s="247">
        <f>'Pro 2'!I$46</f>
        <v>0</v>
      </c>
      <c r="G24" s="231"/>
      <c r="H24" s="231"/>
      <c r="I24" s="226"/>
      <c r="J24" s="241" t="s">
        <v>350</v>
      </c>
      <c r="K24" s="216"/>
      <c r="L24" s="208"/>
      <c r="M24" s="208"/>
    </row>
    <row r="25" spans="1:13" x14ac:dyDescent="0.25">
      <c r="A25" s="208"/>
      <c r="B25" s="238"/>
      <c r="C25" s="241" t="s">
        <v>342</v>
      </c>
      <c r="D25" s="247">
        <f>'Pro 2'!G$49</f>
        <v>0</v>
      </c>
      <c r="E25" s="247">
        <f>'Pro 2'!H$49</f>
        <v>0</v>
      </c>
      <c r="F25" s="247">
        <f>'Pro 2'!I$49</f>
        <v>0</v>
      </c>
      <c r="G25" s="231"/>
      <c r="H25" s="231"/>
      <c r="I25" s="226"/>
      <c r="J25" s="241" t="s">
        <v>351</v>
      </c>
      <c r="K25" s="216"/>
      <c r="L25" s="208"/>
      <c r="M25" s="208"/>
    </row>
    <row r="26" spans="1:13" x14ac:dyDescent="0.25">
      <c r="A26" s="208"/>
      <c r="B26" s="238"/>
      <c r="C26" s="241" t="s">
        <v>139</v>
      </c>
      <c r="D26" s="247">
        <f>'Pro 2'!G$52</f>
        <v>0</v>
      </c>
      <c r="E26" s="247">
        <f>'Pro 2'!H$52</f>
        <v>0</v>
      </c>
      <c r="F26" s="247">
        <f>'Pro 2'!I$52</f>
        <v>0</v>
      </c>
      <c r="G26" s="231"/>
      <c r="H26" s="231"/>
      <c r="I26" s="226"/>
      <c r="J26" s="241" t="s">
        <v>352</v>
      </c>
      <c r="K26" s="216"/>
      <c r="L26" s="208"/>
      <c r="M26" s="208"/>
    </row>
    <row r="27" spans="1:13" x14ac:dyDescent="0.25">
      <c r="A27" s="208"/>
      <c r="B27" s="238"/>
      <c r="C27" s="233" t="s">
        <v>353</v>
      </c>
      <c r="D27" s="234">
        <f>SUM(D23:D26)</f>
        <v>0</v>
      </c>
      <c r="E27" s="234">
        <f t="shared" ref="E27:F27" si="5">SUM(E23:E26)</f>
        <v>0</v>
      </c>
      <c r="F27" s="234">
        <f t="shared" si="5"/>
        <v>0</v>
      </c>
      <c r="G27" s="234"/>
      <c r="H27" s="234"/>
      <c r="I27" s="226"/>
      <c r="J27" s="233" t="s">
        <v>354</v>
      </c>
      <c r="K27" s="216"/>
      <c r="L27" s="208"/>
      <c r="M27" s="208"/>
    </row>
    <row r="28" spans="1:13" ht="15.75" thickBot="1" x14ac:dyDescent="0.3">
      <c r="A28" s="208"/>
      <c r="B28" s="242"/>
      <c r="C28" s="243"/>
      <c r="D28" s="244"/>
      <c r="E28" s="244"/>
      <c r="F28" s="244"/>
      <c r="G28" s="244"/>
      <c r="H28" s="244"/>
      <c r="I28" s="244"/>
      <c r="J28" s="243"/>
      <c r="K28" s="245"/>
      <c r="L28" s="208"/>
      <c r="M28" s="208"/>
    </row>
  </sheetData>
  <sheetProtection algorithmName="SHA-512" hashValue="GsTF4QeWucZ55dD/tIRvFgnc6sHUI+tycp9P4nc5rNcrCpWH9jbMQeXNBLwUZCwmYk3+bNnq/huogD3s4ofATw==" saltValue="NvNmrGI/lsG4xUZrZpH+hQ==" spinCount="100000" sheet="1" objects="1" scenarios="1" selectLockedCells="1"/>
  <mergeCells count="1">
    <mergeCell ref="G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5" x14ac:dyDescent="0.25"/>
  <cols>
    <col min="2" max="2" width="48.5703125" customWidth="1"/>
  </cols>
  <sheetData>
    <row r="3" spans="2:5" x14ac:dyDescent="0.25">
      <c r="B3" s="18" t="s">
        <v>168</v>
      </c>
      <c r="C3" s="19" t="e">
        <f>#REF!</f>
        <v>#REF!</v>
      </c>
      <c r="D3" s="19" t="e">
        <f>#REF!</f>
        <v>#REF!</v>
      </c>
      <c r="E3" s="20" t="e">
        <f>#REF!</f>
        <v>#REF!</v>
      </c>
    </row>
    <row r="4" spans="2:5" x14ac:dyDescent="0.25">
      <c r="B4" s="11"/>
      <c r="C4" s="12"/>
      <c r="D4" s="12"/>
      <c r="E4" s="2"/>
    </row>
    <row r="5" spans="2:5" x14ac:dyDescent="0.25">
      <c r="B5" s="11" t="s">
        <v>169</v>
      </c>
      <c r="C5" s="12"/>
      <c r="D5" s="12"/>
      <c r="E5" s="2"/>
    </row>
    <row r="6" spans="2:5" x14ac:dyDescent="0.25">
      <c r="B6" s="11" t="s">
        <v>170</v>
      </c>
      <c r="C6" s="12" t="e">
        <f>#REF!</f>
        <v>#REF!</v>
      </c>
      <c r="D6" s="12" t="e">
        <f>#REF!</f>
        <v>#REF!</v>
      </c>
      <c r="E6" s="2" t="e">
        <f>#REF!</f>
        <v>#REF!</v>
      </c>
    </row>
    <row r="7" spans="2:5" x14ac:dyDescent="0.25">
      <c r="B7" s="11" t="s">
        <v>171</v>
      </c>
      <c r="C7" s="12" t="e">
        <f>#REF!</f>
        <v>#REF!</v>
      </c>
      <c r="D7" s="12" t="e">
        <f>#REF!</f>
        <v>#REF!</v>
      </c>
      <c r="E7" s="2" t="e">
        <f>#REF!</f>
        <v>#REF!</v>
      </c>
    </row>
    <row r="8" spans="2:5" x14ac:dyDescent="0.25">
      <c r="B8" s="13" t="s">
        <v>172</v>
      </c>
      <c r="C8" s="14" t="e">
        <f>#REF!</f>
        <v>#REF!</v>
      </c>
      <c r="D8" s="14" t="e">
        <f>#REF!</f>
        <v>#REF!</v>
      </c>
      <c r="E8" s="15" t="e">
        <f>#REF!</f>
        <v>#REF!</v>
      </c>
    </row>
    <row r="9" spans="2:5" x14ac:dyDescent="0.25">
      <c r="B9" s="17" t="s">
        <v>177</v>
      </c>
    </row>
    <row r="10" spans="2:5" x14ac:dyDescent="0.25">
      <c r="B10" s="18" t="s">
        <v>173</v>
      </c>
      <c r="C10" s="19" t="e">
        <f>#REF!</f>
        <v>#REF!</v>
      </c>
      <c r="D10" s="19" t="e">
        <f>#REF!</f>
        <v>#REF!</v>
      </c>
      <c r="E10" s="20" t="e">
        <f>#REF!</f>
        <v>#REF!</v>
      </c>
    </row>
    <row r="11" spans="2:5" x14ac:dyDescent="0.25">
      <c r="B11" s="11"/>
      <c r="C11" s="12"/>
      <c r="D11" s="12"/>
      <c r="E11" s="2"/>
    </row>
    <row r="12" spans="2:5" x14ac:dyDescent="0.25">
      <c r="B12" s="11" t="s">
        <v>174</v>
      </c>
      <c r="C12" s="12"/>
      <c r="D12" s="12"/>
      <c r="E12" s="2"/>
    </row>
    <row r="13" spans="2:5" x14ac:dyDescent="0.25">
      <c r="B13" s="11" t="s">
        <v>175</v>
      </c>
      <c r="C13" s="12" t="e">
        <f>#REF!</f>
        <v>#REF!</v>
      </c>
      <c r="D13" s="12" t="e">
        <f>#REF!</f>
        <v>#REF!</v>
      </c>
      <c r="E13" s="2" t="e">
        <f>#REF!</f>
        <v>#REF!</v>
      </c>
    </row>
    <row r="14" spans="2:5" x14ac:dyDescent="0.25">
      <c r="B14" s="11" t="s">
        <v>176</v>
      </c>
      <c r="C14" s="12" t="e">
        <f>#REF!</f>
        <v>#REF!</v>
      </c>
      <c r="D14" s="12" t="e">
        <f>#REF!</f>
        <v>#REF!</v>
      </c>
      <c r="E14" s="2" t="e">
        <f>#REF!</f>
        <v>#REF!</v>
      </c>
    </row>
    <row r="15" spans="2:5" x14ac:dyDescent="0.25">
      <c r="B15" s="13" t="s">
        <v>139</v>
      </c>
      <c r="C15" s="14" t="e">
        <f>#REF!</f>
        <v>#REF!</v>
      </c>
      <c r="D15" s="14" t="e">
        <f>#REF!</f>
        <v>#REF!</v>
      </c>
      <c r="E15" s="15" t="e">
        <f>#REF!</f>
        <v>#REF!</v>
      </c>
    </row>
  </sheetData>
  <sheetProtection algorithmName="SHA-512" hashValue="I4LayST1u5Rq2fUAK02f5hjHOhvBa6qI1EoruRiFrprz82FvNuchYpSuM0GY5DXX2GtnbP3ORLbcPNgKRVU7gQ==" saltValue="i5yOuZx1R3YD3A12DXlCzw=="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14"/>
  <sheetViews>
    <sheetView showGridLines="0" tabSelected="1" zoomScaleNormal="100" workbookViewId="0">
      <selection activeCell="G20" sqref="G20:G21"/>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21.42578125" style="3" hidden="1" customWidth="1"/>
    <col min="17" max="17" width="17.7109375" style="3" customWidth="1"/>
    <col min="18" max="23" width="9.42578125" style="3" customWidth="1"/>
    <col min="24" max="16384" width="9.42578125" style="3"/>
  </cols>
  <sheetData>
    <row r="1" spans="1:23" x14ac:dyDescent="0.25">
      <c r="O1" s="3" t="s">
        <v>285</v>
      </c>
      <c r="P1" s="3" t="s">
        <v>285</v>
      </c>
    </row>
    <row r="2" spans="1:23" x14ac:dyDescent="0.25">
      <c r="B2" s="23" t="s">
        <v>0</v>
      </c>
      <c r="C2" s="23"/>
      <c r="O2" s="22" t="s">
        <v>61</v>
      </c>
      <c r="P2" s="22" t="s">
        <v>73</v>
      </c>
    </row>
    <row r="3" spans="1:23" x14ac:dyDescent="0.25">
      <c r="B3" s="5"/>
      <c r="C3" s="5"/>
      <c r="O3" s="4"/>
      <c r="P3" s="4"/>
    </row>
    <row r="4" spans="1:23" s="8" customFormat="1" x14ac:dyDescent="0.25">
      <c r="A4" s="24"/>
      <c r="B4" s="307" t="s">
        <v>215</v>
      </c>
      <c r="C4" s="308"/>
      <c r="D4" s="308"/>
      <c r="E4" s="308"/>
      <c r="F4" s="308"/>
      <c r="G4" s="308"/>
      <c r="H4" s="308"/>
      <c r="I4" s="308"/>
      <c r="J4" s="308"/>
      <c r="K4" s="308"/>
      <c r="L4" s="309"/>
      <c r="M4" s="6"/>
      <c r="N4" s="6"/>
      <c r="O4" s="130" t="s">
        <v>274</v>
      </c>
      <c r="P4" s="7"/>
    </row>
    <row r="5" spans="1:23" s="8" customFormat="1" x14ac:dyDescent="0.25">
      <c r="A5" s="24"/>
      <c r="B5" s="310" t="str">
        <f>Variables!B2</f>
        <v>GC-2026-001</v>
      </c>
      <c r="C5" s="311"/>
      <c r="D5" s="311"/>
      <c r="E5" s="311"/>
      <c r="F5" s="311"/>
      <c r="G5" s="311"/>
      <c r="H5" s="311"/>
      <c r="I5" s="311"/>
      <c r="J5" s="311"/>
      <c r="K5" s="311"/>
      <c r="L5" s="312"/>
      <c r="M5" s="6"/>
      <c r="N5" s="6"/>
      <c r="O5" s="7"/>
      <c r="P5" s="7"/>
    </row>
    <row r="6" spans="1:23" s="9" customFormat="1" x14ac:dyDescent="0.25">
      <c r="A6" s="24"/>
      <c r="B6" s="313" t="str">
        <f>UPPER(Variables!B3&amp;" | "&amp;Variables!C3)</f>
        <v>WOOD GOODS - SOLID AND ENGINEERED HARDWOOD FLOORING  | PRODUITS DU BOIS - PLANCHERS DE BOIS FRANCS MASSIF ET D'INGÉNIERIE</v>
      </c>
      <c r="C6" s="314"/>
      <c r="D6" s="314"/>
      <c r="E6" s="314"/>
      <c r="F6" s="314"/>
      <c r="G6" s="314"/>
      <c r="H6" s="314"/>
      <c r="I6" s="314"/>
      <c r="J6" s="314"/>
      <c r="K6" s="314"/>
      <c r="L6" s="315"/>
      <c r="O6" s="25"/>
      <c r="P6" s="25"/>
    </row>
    <row r="7" spans="1:23" s="9" customFormat="1" x14ac:dyDescent="0.25">
      <c r="A7" s="24"/>
      <c r="B7" s="26"/>
      <c r="C7" s="26"/>
      <c r="D7" s="27"/>
      <c r="E7" s="27"/>
      <c r="F7" s="27"/>
      <c r="G7" s="27"/>
      <c r="H7" s="27"/>
      <c r="I7" s="27"/>
      <c r="J7" s="27"/>
      <c r="K7" s="27"/>
      <c r="L7" s="27"/>
      <c r="O7" s="25"/>
      <c r="P7" s="25"/>
    </row>
    <row r="8" spans="1:23" s="8" customFormat="1" x14ac:dyDescent="0.25">
      <c r="A8" s="24"/>
      <c r="B8" s="257" t="s">
        <v>216</v>
      </c>
      <c r="C8" s="258"/>
      <c r="D8" s="258"/>
      <c r="E8" s="258"/>
      <c r="F8" s="258"/>
      <c r="G8" s="258"/>
      <c r="H8" s="258"/>
      <c r="I8" s="258"/>
      <c r="J8" s="258"/>
      <c r="K8" s="258"/>
      <c r="L8" s="259"/>
      <c r="M8" s="6"/>
      <c r="N8" s="6"/>
      <c r="O8" s="131"/>
      <c r="P8" s="132"/>
      <c r="S8" s="253"/>
    </row>
    <row r="9" spans="1:23" ht="14.1" customHeight="1" x14ac:dyDescent="0.25">
      <c r="B9" s="28"/>
      <c r="C9" s="29"/>
      <c r="D9" s="30"/>
      <c r="E9" s="30"/>
      <c r="F9" s="30"/>
      <c r="G9" s="30"/>
      <c r="H9" s="30"/>
      <c r="I9" s="30"/>
      <c r="J9" s="30"/>
      <c r="K9" s="30"/>
      <c r="L9" s="31"/>
      <c r="O9" s="255"/>
      <c r="P9" s="255"/>
      <c r="Q9" s="255"/>
      <c r="S9" s="256"/>
      <c r="T9" s="256"/>
      <c r="U9" s="256"/>
    </row>
    <row r="10" spans="1:23" s="39" customFormat="1" x14ac:dyDescent="0.25">
      <c r="A10" s="62"/>
      <c r="B10" s="316" t="s">
        <v>374</v>
      </c>
      <c r="C10" s="317"/>
      <c r="D10" s="317"/>
      <c r="E10" s="317"/>
      <c r="F10" s="317"/>
      <c r="G10" s="154"/>
      <c r="H10" s="318" t="s">
        <v>375</v>
      </c>
      <c r="I10" s="318"/>
      <c r="J10" s="318"/>
      <c r="K10" s="318"/>
      <c r="L10" s="319"/>
      <c r="M10" s="155"/>
      <c r="N10" s="156"/>
      <c r="O10" s="255"/>
      <c r="P10" s="255"/>
      <c r="Q10" s="255"/>
      <c r="R10" s="52"/>
      <c r="S10" s="256"/>
      <c r="T10" s="256"/>
      <c r="U10" s="256"/>
      <c r="V10" s="52"/>
      <c r="W10" s="52"/>
    </row>
    <row r="11" spans="1:23" s="39" customFormat="1" x14ac:dyDescent="0.25">
      <c r="A11" s="62"/>
      <c r="B11" s="316"/>
      <c r="C11" s="317"/>
      <c r="D11" s="317"/>
      <c r="E11" s="317"/>
      <c r="F11" s="317"/>
      <c r="G11" s="154"/>
      <c r="H11" s="318"/>
      <c r="I11" s="318"/>
      <c r="J11" s="318"/>
      <c r="K11" s="318"/>
      <c r="L11" s="319"/>
      <c r="N11" s="52"/>
      <c r="O11" s="255"/>
      <c r="P11" s="255"/>
      <c r="Q11" s="255"/>
      <c r="R11" s="52"/>
      <c r="S11" s="256"/>
      <c r="T11" s="256"/>
      <c r="U11" s="256"/>
      <c r="V11" s="52"/>
      <c r="W11" s="52"/>
    </row>
    <row r="12" spans="1:23" s="39" customFormat="1" x14ac:dyDescent="0.25">
      <c r="A12" s="62"/>
      <c r="B12" s="316"/>
      <c r="C12" s="317"/>
      <c r="D12" s="317"/>
      <c r="E12" s="317"/>
      <c r="F12" s="317"/>
      <c r="G12" s="154"/>
      <c r="H12" s="318"/>
      <c r="I12" s="318"/>
      <c r="J12" s="318"/>
      <c r="K12" s="318"/>
      <c r="L12" s="319"/>
      <c r="N12" s="52"/>
      <c r="O12" s="255"/>
      <c r="P12" s="255"/>
      <c r="Q12" s="255"/>
      <c r="R12" s="52"/>
      <c r="S12" s="256"/>
      <c r="T12" s="256"/>
      <c r="U12" s="256"/>
      <c r="V12" s="52"/>
      <c r="W12" s="52"/>
    </row>
    <row r="13" spans="1:23" s="39" customFormat="1" x14ac:dyDescent="0.25">
      <c r="A13" s="62"/>
      <c r="B13" s="316"/>
      <c r="C13" s="317"/>
      <c r="D13" s="317"/>
      <c r="E13" s="317"/>
      <c r="F13" s="317"/>
      <c r="G13" s="154"/>
      <c r="H13" s="318"/>
      <c r="I13" s="318"/>
      <c r="J13" s="318"/>
      <c r="K13" s="318"/>
      <c r="L13" s="319"/>
      <c r="N13" s="52"/>
      <c r="O13" s="255"/>
      <c r="P13" s="255"/>
      <c r="Q13" s="255"/>
      <c r="R13" s="52"/>
      <c r="S13" s="256"/>
      <c r="T13" s="256"/>
      <c r="U13" s="256"/>
      <c r="V13" s="52"/>
      <c r="W13" s="52"/>
    </row>
    <row r="14" spans="1:23" s="39" customFormat="1" x14ac:dyDescent="0.25">
      <c r="A14" s="62"/>
      <c r="B14" s="316"/>
      <c r="C14" s="317"/>
      <c r="D14" s="317"/>
      <c r="E14" s="317"/>
      <c r="F14" s="317"/>
      <c r="G14" s="154"/>
      <c r="H14" s="318"/>
      <c r="I14" s="318"/>
      <c r="J14" s="318"/>
      <c r="K14" s="318"/>
      <c r="L14" s="319"/>
      <c r="N14" s="52"/>
      <c r="O14" s="255"/>
      <c r="P14" s="255"/>
      <c r="Q14" s="255"/>
      <c r="R14" s="52"/>
      <c r="S14" s="256"/>
      <c r="T14" s="256"/>
      <c r="U14" s="256"/>
      <c r="V14" s="52"/>
      <c r="W14" s="52"/>
    </row>
    <row r="15" spans="1:23" s="39" customFormat="1" ht="126.75" customHeight="1" x14ac:dyDescent="0.25">
      <c r="A15" s="62"/>
      <c r="B15" s="316"/>
      <c r="C15" s="317"/>
      <c r="D15" s="317"/>
      <c r="E15" s="317"/>
      <c r="F15" s="317"/>
      <c r="G15" s="154"/>
      <c r="H15" s="318"/>
      <c r="I15" s="318"/>
      <c r="J15" s="318"/>
      <c r="K15" s="318"/>
      <c r="L15" s="319"/>
      <c r="N15" s="52"/>
      <c r="O15" s="255"/>
      <c r="P15" s="255"/>
      <c r="Q15" s="255"/>
      <c r="R15" s="52"/>
      <c r="S15" s="256"/>
      <c r="T15" s="256"/>
      <c r="U15" s="256"/>
      <c r="V15" s="52"/>
      <c r="W15" s="52"/>
    </row>
    <row r="16" spans="1:23" s="39" customFormat="1" x14ac:dyDescent="0.25">
      <c r="A16" s="62"/>
      <c r="B16" s="73"/>
      <c r="C16" s="74"/>
      <c r="D16" s="74"/>
      <c r="E16" s="74"/>
      <c r="F16" s="74"/>
      <c r="G16" s="74"/>
      <c r="H16" s="74"/>
      <c r="I16" s="74"/>
      <c r="J16" s="74"/>
      <c r="K16" s="74"/>
      <c r="L16" s="75"/>
      <c r="N16" s="52"/>
      <c r="O16" s="255"/>
      <c r="P16" s="255"/>
      <c r="Q16" s="255"/>
      <c r="R16" s="52"/>
      <c r="S16" s="256"/>
      <c r="T16" s="256"/>
      <c r="U16" s="256"/>
      <c r="V16" s="52"/>
      <c r="W16" s="52"/>
    </row>
    <row r="17" spans="1:23" s="9" customFormat="1" x14ac:dyDescent="0.25">
      <c r="A17" s="24"/>
      <c r="B17" s="26"/>
      <c r="C17" s="26"/>
      <c r="D17" s="27"/>
      <c r="E17" s="27"/>
      <c r="F17" s="27"/>
      <c r="G17" s="27"/>
      <c r="H17" s="27"/>
      <c r="I17" s="27"/>
      <c r="J17" s="27"/>
      <c r="K17" s="27"/>
      <c r="L17" s="27"/>
      <c r="O17" s="25"/>
      <c r="P17" s="25"/>
    </row>
    <row r="18" spans="1:23" s="8" customFormat="1" x14ac:dyDescent="0.25">
      <c r="A18" s="24"/>
      <c r="B18" s="257" t="s">
        <v>217</v>
      </c>
      <c r="C18" s="258"/>
      <c r="D18" s="258"/>
      <c r="E18" s="258"/>
      <c r="F18" s="258"/>
      <c r="G18" s="258"/>
      <c r="H18" s="258"/>
      <c r="I18" s="258"/>
      <c r="J18" s="258"/>
      <c r="K18" s="258"/>
      <c r="L18" s="259"/>
      <c r="M18" s="6"/>
      <c r="N18" s="6"/>
      <c r="O18" s="7"/>
      <c r="P18" s="7"/>
    </row>
    <row r="19" spans="1:23" x14ac:dyDescent="0.25">
      <c r="B19" s="28"/>
      <c r="C19" s="29"/>
      <c r="D19" s="30"/>
      <c r="E19" s="30"/>
      <c r="F19" s="30"/>
      <c r="G19" s="30"/>
      <c r="H19" s="30"/>
      <c r="I19" s="30"/>
      <c r="J19" s="30"/>
      <c r="K19" s="30"/>
      <c r="L19" s="31"/>
    </row>
    <row r="20" spans="1:23" x14ac:dyDescent="0.25">
      <c r="B20" s="294" t="s">
        <v>74</v>
      </c>
      <c r="C20" s="295"/>
      <c r="D20" s="295"/>
      <c r="E20" s="295"/>
      <c r="F20" s="295"/>
      <c r="G20" s="292" t="s">
        <v>73</v>
      </c>
      <c r="H20" s="290" t="s">
        <v>153</v>
      </c>
      <c r="I20" s="290"/>
      <c r="J20" s="290"/>
      <c r="K20" s="290"/>
      <c r="L20" s="291"/>
      <c r="O20" s="32"/>
    </row>
    <row r="21" spans="1:23" x14ac:dyDescent="0.25">
      <c r="B21" s="294"/>
      <c r="C21" s="295"/>
      <c r="D21" s="295"/>
      <c r="E21" s="295"/>
      <c r="F21" s="295"/>
      <c r="G21" s="293"/>
      <c r="H21" s="290"/>
      <c r="I21" s="290"/>
      <c r="J21" s="290"/>
      <c r="K21" s="290"/>
      <c r="L21" s="291"/>
      <c r="O21" s="32"/>
    </row>
    <row r="22" spans="1:23" s="39" customFormat="1" x14ac:dyDescent="0.25">
      <c r="A22" s="62"/>
      <c r="B22" s="73"/>
      <c r="C22" s="74"/>
      <c r="D22" s="74"/>
      <c r="E22" s="74"/>
      <c r="F22" s="74"/>
      <c r="G22" s="74"/>
      <c r="H22" s="74"/>
      <c r="I22" s="74"/>
      <c r="J22" s="74"/>
      <c r="K22" s="74"/>
      <c r="L22" s="75"/>
      <c r="N22" s="52"/>
      <c r="O22" s="52"/>
      <c r="P22" s="52"/>
      <c r="Q22" s="52"/>
      <c r="R22" s="52"/>
      <c r="S22" s="52"/>
      <c r="T22" s="52"/>
      <c r="U22" s="52"/>
      <c r="V22" s="52"/>
      <c r="W22" s="52"/>
    </row>
    <row r="23" spans="1:23" s="9" customFormat="1" x14ac:dyDescent="0.25">
      <c r="A23" s="24"/>
      <c r="B23" s="26"/>
      <c r="C23" s="26"/>
      <c r="D23" s="27"/>
      <c r="E23" s="27"/>
      <c r="F23" s="27"/>
      <c r="G23" s="27"/>
      <c r="H23" s="27"/>
      <c r="I23" s="27"/>
      <c r="J23" s="27"/>
      <c r="K23" s="27"/>
      <c r="L23" s="27"/>
      <c r="O23" s="25"/>
      <c r="P23" s="25"/>
    </row>
    <row r="24" spans="1:23" s="8" customFormat="1" x14ac:dyDescent="0.25">
      <c r="A24" s="24"/>
      <c r="B24" s="257" t="str">
        <f>IF(Intro!$G$20="English",O24,P24)</f>
        <v>LA DÉFINITION "DES MARCHANDISES"</v>
      </c>
      <c r="C24" s="258" t="str">
        <f>UPPER(IF(Intro!$G$20="English",P24,Q24))</f>
        <v/>
      </c>
      <c r="D24" s="258" t="str">
        <f>UPPER(IF(Intro!$G$20="English",Q24,R24))</f>
        <v/>
      </c>
      <c r="E24" s="258" t="str">
        <f>UPPER(IF(Intro!$G$20="English",R24,S24))</f>
        <v/>
      </c>
      <c r="F24" s="258"/>
      <c r="G24" s="258" t="str">
        <f>UPPER(IF(Intro!$G$20="English",S24,T24))</f>
        <v/>
      </c>
      <c r="H24" s="258" t="str">
        <f>UPPER(IF(Intro!$G$20="English",T24,U24))</f>
        <v/>
      </c>
      <c r="I24" s="258" t="str">
        <f>UPPER(IF(Intro!$G$20="English",U24,V24))</f>
        <v/>
      </c>
      <c r="J24" s="258" t="str">
        <f>UPPER(IF(Intro!$G$20="English",V24,W24))</f>
        <v/>
      </c>
      <c r="K24" s="258" t="str">
        <f>UPPER(IF(Intro!$G$20="English",W24,X24))</f>
        <v/>
      </c>
      <c r="L24" s="259" t="str">
        <f>UPPER(IF(Intro!$G$20="English",X24,Y24))</f>
        <v/>
      </c>
      <c r="M24" s="9"/>
      <c r="N24" s="6"/>
      <c r="O24" s="9" t="s">
        <v>218</v>
      </c>
      <c r="P24" s="9" t="s">
        <v>219</v>
      </c>
    </row>
    <row r="25" spans="1:23" x14ac:dyDescent="0.25">
      <c r="B25" s="28"/>
      <c r="C25" s="29"/>
      <c r="D25" s="30"/>
      <c r="E25" s="30"/>
      <c r="F25" s="30"/>
      <c r="G25" s="30"/>
      <c r="H25" s="30"/>
      <c r="I25" s="30"/>
      <c r="J25" s="30"/>
      <c r="K25" s="30"/>
      <c r="L25" s="31"/>
    </row>
    <row r="26" spans="1:23" s="39" customFormat="1" x14ac:dyDescent="0.25">
      <c r="A26" s="62"/>
      <c r="B26" s="264" t="str">
        <f>IF(Intro!$G$20="English",O26,P26)</f>
        <v>Les références aux « marchandises » dans ce questionnaire font référence à :</v>
      </c>
      <c r="C26" s="265"/>
      <c r="D26" s="265"/>
      <c r="E26" s="265"/>
      <c r="F26" s="265"/>
      <c r="G26" s="265"/>
      <c r="H26" s="265"/>
      <c r="I26" s="265"/>
      <c r="J26" s="265"/>
      <c r="K26" s="265"/>
      <c r="L26" s="266"/>
      <c r="N26" s="52"/>
      <c r="O26" s="3" t="s">
        <v>125</v>
      </c>
      <c r="P26" s="3" t="s">
        <v>126</v>
      </c>
      <c r="Q26" s="52"/>
      <c r="R26" s="52"/>
      <c r="S26" s="52"/>
      <c r="T26" s="52"/>
      <c r="U26" s="52"/>
      <c r="V26" s="52"/>
      <c r="W26" s="52"/>
    </row>
    <row r="27" spans="1:23" s="39" customFormat="1" x14ac:dyDescent="0.25">
      <c r="A27" s="62"/>
      <c r="B27" s="264"/>
      <c r="C27" s="265"/>
      <c r="D27" s="265"/>
      <c r="E27" s="265"/>
      <c r="F27" s="265"/>
      <c r="G27" s="265"/>
      <c r="H27" s="265"/>
      <c r="I27" s="265"/>
      <c r="J27" s="265"/>
      <c r="K27" s="265"/>
      <c r="L27" s="266"/>
      <c r="N27" s="52"/>
      <c r="O27" s="3"/>
      <c r="P27" s="3"/>
      <c r="Q27" s="52"/>
      <c r="R27" s="52"/>
      <c r="S27" s="52"/>
      <c r="T27" s="52"/>
      <c r="U27" s="52"/>
      <c r="V27" s="52"/>
      <c r="W27" s="52"/>
    </row>
    <row r="28" spans="1:23" s="39" customFormat="1" x14ac:dyDescent="0.25">
      <c r="A28" s="62"/>
      <c r="B28" s="72"/>
      <c r="C28" s="267" t="str">
        <f>IF(Intro!$G$20="English",Variables!B16,Variables!C16)</f>
        <v>Planchers en bois non résineux, quels que soient leur mode de construction, leur essence, leur finition, leur profil, leurs dimensions ou leur système d’installation, notamment les planchers de bois franc massif et les planchers de bois dur d’ingénierie et de bois dur composite (hybrides) ayant une couche d’usure en vrai bois; qu’ils soient fabriqués à partir d’une seule pièce continue de bois; qu’ils soient fait à partir d’un contreplaqué sur lequel est collé un revêtement supérieur de bois véritable; qu’ils soient constitués d’un noyau fait d’un composite rigide sur lequel est collé un revêtement supérieur en bois véritable; qu’ils contiennent ou non des colles ou des résines; qu’ils soient finis en usine ou non.
Les marchandises visées peuvent être importées sous toute forme, notamment sous forme de planches à rainure et languette, de planches à système d’encliquetage, de bandes, de dalles ou de panneaux, et peuvent être non finies ou préfinies en usine. Les marchandises visées comprennent les planchers destinés aux applications résidentielles, commerciales et industrielles.
Il est entendu que les marchandises visées n’incluent pas :
a) les produits de revêtement de sol ne comportant pas une couche d’usure de bois véritable, par exemple, les revêtements de sol en vinyle, les revêtements stratifiés ou tout produit utilisant une image dessinée ou photographique pour imiter le bois;
b) les planchers en bois résineux (bois mou).</v>
      </c>
      <c r="D28" s="268"/>
      <c r="E28" s="268"/>
      <c r="F28" s="268"/>
      <c r="G28" s="268"/>
      <c r="H28" s="268"/>
      <c r="I28" s="268"/>
      <c r="J28" s="268"/>
      <c r="K28" s="269"/>
      <c r="L28" s="55"/>
      <c r="N28" s="52"/>
      <c r="O28" s="3"/>
      <c r="P28" s="3"/>
      <c r="Q28" s="52"/>
      <c r="R28" s="52"/>
      <c r="S28" s="52"/>
      <c r="T28" s="52"/>
      <c r="U28" s="52"/>
      <c r="V28" s="52"/>
      <c r="W28" s="52"/>
    </row>
    <row r="29" spans="1:23" s="39" customFormat="1" x14ac:dyDescent="0.25">
      <c r="A29" s="62"/>
      <c r="B29" s="72"/>
      <c r="C29" s="270"/>
      <c r="D29" s="271"/>
      <c r="E29" s="271"/>
      <c r="F29" s="271"/>
      <c r="G29" s="271"/>
      <c r="H29" s="271"/>
      <c r="I29" s="271"/>
      <c r="J29" s="271"/>
      <c r="K29" s="272"/>
      <c r="L29" s="145"/>
      <c r="N29" s="52"/>
      <c r="O29" s="3"/>
      <c r="P29" s="3"/>
      <c r="Q29" s="52"/>
      <c r="R29" s="52"/>
      <c r="S29" s="52"/>
      <c r="T29" s="52"/>
      <c r="U29" s="52"/>
      <c r="V29" s="52"/>
      <c r="W29" s="52"/>
    </row>
    <row r="30" spans="1:23" s="39" customFormat="1" x14ac:dyDescent="0.25">
      <c r="A30" s="62"/>
      <c r="B30" s="72"/>
      <c r="C30" s="270"/>
      <c r="D30" s="271"/>
      <c r="E30" s="271"/>
      <c r="F30" s="271"/>
      <c r="G30" s="271"/>
      <c r="H30" s="271"/>
      <c r="I30" s="271"/>
      <c r="J30" s="271"/>
      <c r="K30" s="272"/>
      <c r="L30" s="145"/>
      <c r="N30" s="52"/>
      <c r="O30" s="3"/>
      <c r="P30" s="3"/>
      <c r="Q30" s="52"/>
      <c r="R30" s="52"/>
      <c r="S30" s="52"/>
      <c r="T30" s="52"/>
      <c r="U30" s="52"/>
      <c r="V30" s="52"/>
      <c r="W30" s="52"/>
    </row>
    <row r="31" spans="1:23" s="39" customFormat="1" x14ac:dyDescent="0.25">
      <c r="A31" s="62"/>
      <c r="B31" s="72"/>
      <c r="C31" s="270"/>
      <c r="D31" s="271"/>
      <c r="E31" s="271"/>
      <c r="F31" s="271"/>
      <c r="G31" s="271"/>
      <c r="H31" s="271"/>
      <c r="I31" s="271"/>
      <c r="J31" s="271"/>
      <c r="K31" s="272"/>
      <c r="L31" s="145"/>
      <c r="N31" s="52"/>
      <c r="O31" s="3"/>
      <c r="P31" s="3"/>
      <c r="Q31" s="52"/>
      <c r="R31" s="52"/>
      <c r="S31" s="52"/>
      <c r="T31" s="52"/>
      <c r="U31" s="52"/>
      <c r="V31" s="52"/>
      <c r="W31" s="52"/>
    </row>
    <row r="32" spans="1:23" s="39" customFormat="1" x14ac:dyDescent="0.25">
      <c r="A32" s="62"/>
      <c r="B32" s="72"/>
      <c r="C32" s="270"/>
      <c r="D32" s="271"/>
      <c r="E32" s="271"/>
      <c r="F32" s="271"/>
      <c r="G32" s="271"/>
      <c r="H32" s="271"/>
      <c r="I32" s="271"/>
      <c r="J32" s="271"/>
      <c r="K32" s="272"/>
      <c r="L32" s="145"/>
      <c r="N32" s="52"/>
      <c r="O32" s="3"/>
      <c r="P32" s="3"/>
      <c r="Q32" s="52"/>
      <c r="R32" s="52"/>
      <c r="S32" s="52"/>
      <c r="T32" s="52"/>
      <c r="U32" s="52"/>
      <c r="V32" s="52"/>
      <c r="W32" s="52"/>
    </row>
    <row r="33" spans="1:23" s="39" customFormat="1" x14ac:dyDescent="0.25">
      <c r="A33" s="62"/>
      <c r="B33" s="72"/>
      <c r="C33" s="270"/>
      <c r="D33" s="271"/>
      <c r="E33" s="271"/>
      <c r="F33" s="271"/>
      <c r="G33" s="271"/>
      <c r="H33" s="271"/>
      <c r="I33" s="271"/>
      <c r="J33" s="271"/>
      <c r="K33" s="272"/>
      <c r="L33" s="145"/>
      <c r="N33" s="52"/>
      <c r="O33" s="3"/>
      <c r="P33" s="3"/>
      <c r="Q33" s="52"/>
      <c r="R33" s="52"/>
      <c r="S33" s="52"/>
      <c r="T33" s="52"/>
      <c r="U33" s="52"/>
      <c r="V33" s="52"/>
      <c r="W33" s="52"/>
    </row>
    <row r="34" spans="1:23" s="39" customFormat="1" x14ac:dyDescent="0.25">
      <c r="A34" s="62"/>
      <c r="B34" s="72"/>
      <c r="C34" s="270"/>
      <c r="D34" s="271"/>
      <c r="E34" s="271"/>
      <c r="F34" s="271"/>
      <c r="G34" s="271"/>
      <c r="H34" s="271"/>
      <c r="I34" s="271"/>
      <c r="J34" s="271"/>
      <c r="K34" s="272"/>
      <c r="L34" s="145"/>
      <c r="N34" s="52"/>
      <c r="O34" s="3"/>
      <c r="P34" s="3"/>
      <c r="Q34" s="52"/>
      <c r="R34" s="52"/>
      <c r="S34" s="52"/>
      <c r="T34" s="52"/>
      <c r="U34" s="52"/>
      <c r="V34" s="52"/>
      <c r="W34" s="52"/>
    </row>
    <row r="35" spans="1:23" s="39" customFormat="1" x14ac:dyDescent="0.25">
      <c r="A35" s="62"/>
      <c r="B35" s="72"/>
      <c r="C35" s="270"/>
      <c r="D35" s="271"/>
      <c r="E35" s="271"/>
      <c r="F35" s="271"/>
      <c r="G35" s="271"/>
      <c r="H35" s="271"/>
      <c r="I35" s="271"/>
      <c r="J35" s="271"/>
      <c r="K35" s="272"/>
      <c r="L35" s="145"/>
      <c r="N35" s="52"/>
      <c r="O35" s="3"/>
      <c r="P35" s="3"/>
      <c r="Q35" s="52"/>
      <c r="R35" s="52"/>
      <c r="S35" s="52"/>
      <c r="T35" s="52"/>
      <c r="U35" s="52"/>
      <c r="V35" s="52"/>
      <c r="W35" s="52"/>
    </row>
    <row r="36" spans="1:23" s="39" customFormat="1" x14ac:dyDescent="0.25">
      <c r="A36" s="62"/>
      <c r="B36" s="72"/>
      <c r="C36" s="270"/>
      <c r="D36" s="271"/>
      <c r="E36" s="271"/>
      <c r="F36" s="271"/>
      <c r="G36" s="271"/>
      <c r="H36" s="271"/>
      <c r="I36" s="271"/>
      <c r="J36" s="271"/>
      <c r="K36" s="272"/>
      <c r="L36" s="145"/>
      <c r="N36" s="52"/>
      <c r="O36" s="3"/>
      <c r="P36" s="3"/>
      <c r="Q36" s="52"/>
      <c r="R36" s="52"/>
      <c r="S36" s="52"/>
      <c r="T36" s="52"/>
      <c r="U36" s="52"/>
      <c r="V36" s="52"/>
      <c r="W36" s="52"/>
    </row>
    <row r="37" spans="1:23" s="39" customFormat="1" x14ac:dyDescent="0.25">
      <c r="A37" s="62"/>
      <c r="B37" s="72"/>
      <c r="C37" s="270"/>
      <c r="D37" s="271"/>
      <c r="E37" s="271"/>
      <c r="F37" s="271"/>
      <c r="G37" s="271"/>
      <c r="H37" s="271"/>
      <c r="I37" s="271"/>
      <c r="J37" s="271"/>
      <c r="K37" s="272"/>
      <c r="L37" s="145"/>
      <c r="N37" s="52"/>
      <c r="O37" s="3"/>
      <c r="P37" s="3"/>
      <c r="Q37" s="52"/>
      <c r="R37" s="52"/>
      <c r="S37" s="52"/>
      <c r="T37" s="52"/>
      <c r="U37" s="52"/>
      <c r="V37" s="52"/>
      <c r="W37" s="52"/>
    </row>
    <row r="38" spans="1:23" s="39" customFormat="1" x14ac:dyDescent="0.25">
      <c r="A38" s="62"/>
      <c r="B38" s="72"/>
      <c r="C38" s="270"/>
      <c r="D38" s="271"/>
      <c r="E38" s="271"/>
      <c r="F38" s="271"/>
      <c r="G38" s="271"/>
      <c r="H38" s="271"/>
      <c r="I38" s="271"/>
      <c r="J38" s="271"/>
      <c r="K38" s="272"/>
      <c r="L38" s="145"/>
      <c r="N38" s="52"/>
      <c r="O38" s="3"/>
      <c r="P38" s="3"/>
      <c r="Q38" s="52"/>
      <c r="R38" s="52"/>
      <c r="S38" s="52"/>
      <c r="T38" s="52"/>
      <c r="U38" s="52"/>
      <c r="V38" s="52"/>
      <c r="W38" s="52"/>
    </row>
    <row r="39" spans="1:23" s="39" customFormat="1" x14ac:dyDescent="0.25">
      <c r="A39" s="62"/>
      <c r="B39" s="72"/>
      <c r="C39" s="270"/>
      <c r="D39" s="271"/>
      <c r="E39" s="271"/>
      <c r="F39" s="271"/>
      <c r="G39" s="271"/>
      <c r="H39" s="271"/>
      <c r="I39" s="271"/>
      <c r="J39" s="271"/>
      <c r="K39" s="272"/>
      <c r="L39" s="145"/>
      <c r="N39" s="52"/>
      <c r="O39" s="3"/>
      <c r="P39" s="3"/>
      <c r="Q39" s="52"/>
      <c r="R39" s="52"/>
      <c r="S39" s="52"/>
      <c r="T39" s="52"/>
      <c r="U39" s="52"/>
      <c r="V39" s="52"/>
      <c r="W39" s="52"/>
    </row>
    <row r="40" spans="1:23" s="39" customFormat="1" x14ac:dyDescent="0.25">
      <c r="A40" s="62"/>
      <c r="B40" s="72"/>
      <c r="C40" s="270"/>
      <c r="D40" s="271"/>
      <c r="E40" s="271"/>
      <c r="F40" s="271"/>
      <c r="G40" s="271"/>
      <c r="H40" s="271"/>
      <c r="I40" s="271"/>
      <c r="J40" s="271"/>
      <c r="K40" s="272"/>
      <c r="L40" s="98"/>
      <c r="N40" s="52"/>
      <c r="O40" s="3"/>
      <c r="P40" s="3"/>
      <c r="Q40" s="52"/>
      <c r="R40" s="52"/>
      <c r="S40" s="52"/>
      <c r="T40" s="52"/>
      <c r="U40" s="52"/>
      <c r="V40" s="52"/>
      <c r="W40" s="52"/>
    </row>
    <row r="41" spans="1:23" s="39" customFormat="1" x14ac:dyDescent="0.25">
      <c r="A41" s="62"/>
      <c r="B41" s="72"/>
      <c r="C41" s="270"/>
      <c r="D41" s="271"/>
      <c r="E41" s="271"/>
      <c r="F41" s="271"/>
      <c r="G41" s="271"/>
      <c r="H41" s="271"/>
      <c r="I41" s="271"/>
      <c r="J41" s="271"/>
      <c r="K41" s="272"/>
      <c r="L41" s="98"/>
      <c r="N41" s="52"/>
      <c r="O41" s="3"/>
      <c r="P41" s="3"/>
      <c r="Q41" s="52"/>
      <c r="R41" s="52"/>
      <c r="S41" s="52"/>
      <c r="T41" s="52"/>
      <c r="U41" s="52"/>
      <c r="V41" s="52"/>
      <c r="W41" s="52"/>
    </row>
    <row r="42" spans="1:23" s="39" customFormat="1" ht="60" customHeight="1" x14ac:dyDescent="0.25">
      <c r="A42" s="62"/>
      <c r="B42" s="72"/>
      <c r="C42" s="273"/>
      <c r="D42" s="274"/>
      <c r="E42" s="274"/>
      <c r="F42" s="274"/>
      <c r="G42" s="274"/>
      <c r="H42" s="274"/>
      <c r="I42" s="274"/>
      <c r="J42" s="274"/>
      <c r="K42" s="275"/>
      <c r="L42" s="98"/>
      <c r="N42" s="52"/>
      <c r="O42" s="3"/>
      <c r="P42" s="3"/>
      <c r="Q42" s="52"/>
      <c r="R42" s="52"/>
      <c r="S42" s="52"/>
      <c r="T42" s="52"/>
      <c r="U42" s="52"/>
      <c r="V42" s="52"/>
      <c r="W42" s="52"/>
    </row>
    <row r="43" spans="1:23" s="39" customFormat="1" x14ac:dyDescent="0.25">
      <c r="A43" s="62"/>
      <c r="B43" s="264"/>
      <c r="C43" s="265"/>
      <c r="D43" s="265"/>
      <c r="E43" s="265"/>
      <c r="F43" s="265"/>
      <c r="G43" s="265"/>
      <c r="H43" s="265"/>
      <c r="I43" s="265"/>
      <c r="J43" s="265"/>
      <c r="K43" s="265"/>
      <c r="L43" s="266"/>
      <c r="N43" s="52"/>
      <c r="O43" s="3"/>
      <c r="P43" s="3"/>
      <c r="Q43" s="52"/>
      <c r="R43" s="52"/>
      <c r="S43" s="52"/>
      <c r="T43" s="52"/>
      <c r="U43" s="52"/>
      <c r="V43" s="52"/>
      <c r="W43" s="52"/>
    </row>
    <row r="44" spans="1:23" s="39" customFormat="1" x14ac:dyDescent="0.25">
      <c r="A44" s="62"/>
      <c r="B44" s="264" t="str">
        <f>IF(Intro!$G$20="English",O44,P44)</f>
        <v>Pour plus de détails, consultez l'onglet Info.</v>
      </c>
      <c r="C44" s="265"/>
      <c r="D44" s="265"/>
      <c r="E44" s="265"/>
      <c r="F44" s="265"/>
      <c r="G44" s="265"/>
      <c r="H44" s="265"/>
      <c r="I44" s="265"/>
      <c r="J44" s="265"/>
      <c r="K44" s="265"/>
      <c r="L44" s="266"/>
      <c r="N44" s="52"/>
      <c r="O44" s="3" t="s">
        <v>123</v>
      </c>
      <c r="P44" s="3" t="s">
        <v>124</v>
      </c>
      <c r="Q44" s="52"/>
      <c r="R44" s="52"/>
      <c r="S44" s="52"/>
      <c r="T44" s="52"/>
      <c r="U44" s="52"/>
      <c r="V44" s="52"/>
      <c r="W44" s="52"/>
    </row>
    <row r="45" spans="1:23" s="39" customFormat="1" x14ac:dyDescent="0.25">
      <c r="A45" s="62"/>
      <c r="B45" s="73"/>
      <c r="C45" s="74"/>
      <c r="D45" s="74"/>
      <c r="E45" s="74"/>
      <c r="F45" s="74"/>
      <c r="G45" s="74"/>
      <c r="H45" s="74"/>
      <c r="I45" s="74"/>
      <c r="J45" s="74"/>
      <c r="K45" s="74"/>
      <c r="L45" s="75"/>
      <c r="N45" s="52"/>
      <c r="O45" s="52"/>
      <c r="P45" s="52"/>
      <c r="Q45" s="52"/>
      <c r="R45" s="52"/>
      <c r="S45" s="52"/>
      <c r="T45" s="52"/>
      <c r="U45" s="52"/>
      <c r="V45" s="52"/>
      <c r="W45" s="52"/>
    </row>
    <row r="46" spans="1:23" s="9" customFormat="1" x14ac:dyDescent="0.25">
      <c r="A46" s="24"/>
      <c r="B46" s="26"/>
      <c r="C46" s="26"/>
      <c r="D46" s="27"/>
      <c r="E46" s="27"/>
      <c r="F46" s="27"/>
      <c r="G46" s="27"/>
      <c r="H46" s="27"/>
      <c r="I46" s="27"/>
      <c r="J46" s="27"/>
      <c r="K46" s="27"/>
      <c r="L46" s="27"/>
      <c r="O46" s="25"/>
      <c r="P46" s="25"/>
    </row>
    <row r="47" spans="1:23" s="8" customFormat="1" x14ac:dyDescent="0.25">
      <c r="A47" s="24"/>
      <c r="B47" s="257" t="str">
        <f>IF(Intro!$G$20="English",O47,P47)</f>
        <v>DEVEZ-VOUS REMPLIR CE QUESTIONNAIRE?</v>
      </c>
      <c r="C47" s="258"/>
      <c r="D47" s="258"/>
      <c r="E47" s="258"/>
      <c r="F47" s="258"/>
      <c r="G47" s="258"/>
      <c r="H47" s="258"/>
      <c r="I47" s="258"/>
      <c r="J47" s="258"/>
      <c r="K47" s="258"/>
      <c r="L47" s="259"/>
      <c r="M47" s="6"/>
      <c r="N47" s="6"/>
      <c r="O47" s="3" t="s">
        <v>220</v>
      </c>
      <c r="P47" s="3" t="s">
        <v>268</v>
      </c>
    </row>
    <row r="48" spans="1:23" x14ac:dyDescent="0.25">
      <c r="B48" s="28"/>
      <c r="C48" s="29"/>
      <c r="D48" s="30"/>
      <c r="E48" s="30"/>
      <c r="F48" s="30"/>
      <c r="G48" s="30"/>
      <c r="H48" s="30"/>
      <c r="I48" s="30"/>
      <c r="J48" s="30"/>
      <c r="K48" s="30"/>
      <c r="L48" s="31"/>
    </row>
    <row r="49" spans="1:23" s="39" customFormat="1" x14ac:dyDescent="0.25">
      <c r="A49" s="62"/>
      <c r="B49" s="264" t="str">
        <f>IF(Intro!$G$20="English",O49,P49)</f>
        <v>Votre entreprise a-t-elle produit les marchandises à tout moment depuis le 1er janvier 2023?</v>
      </c>
      <c r="C49" s="265"/>
      <c r="D49" s="265"/>
      <c r="E49" s="265"/>
      <c r="F49" s="265"/>
      <c r="G49" s="265"/>
      <c r="H49" s="265"/>
      <c r="I49" s="265"/>
      <c r="J49" s="265"/>
      <c r="K49" s="265"/>
      <c r="L49" s="266"/>
      <c r="N49" s="52"/>
      <c r="O49" s="32" t="str">
        <f>"Has your firm produced the goods at any time since January 1, "&amp;Variables!B6&amp;"?"</f>
        <v>Has your firm produced the goods at any time since January 1, 2023?</v>
      </c>
      <c r="P49" s="3" t="str">
        <f>"Votre entreprise a-t-elle produit les marchandises à tout moment depuis le 1er janvier "&amp;Variables!B6&amp;"?"</f>
        <v>Votre entreprise a-t-elle produit les marchandises à tout moment depuis le 1er janvier 2023?</v>
      </c>
      <c r="Q49" s="52"/>
      <c r="R49" s="52"/>
      <c r="S49" s="52"/>
      <c r="T49" s="52"/>
      <c r="U49" s="52"/>
      <c r="V49" s="52"/>
      <c r="W49" s="52"/>
    </row>
    <row r="50" spans="1:23" s="39" customFormat="1" x14ac:dyDescent="0.25">
      <c r="A50" s="62"/>
      <c r="B50" s="72"/>
      <c r="C50" s="63"/>
      <c r="D50" s="63"/>
      <c r="E50" s="63"/>
      <c r="F50" s="63"/>
      <c r="G50" s="63"/>
      <c r="H50" s="63"/>
      <c r="I50" s="63"/>
      <c r="J50" s="63"/>
      <c r="K50" s="63"/>
      <c r="L50" s="64"/>
      <c r="N50" s="52"/>
      <c r="O50" s="3" t="s">
        <v>140</v>
      </c>
      <c r="P50" s="3" t="s">
        <v>271</v>
      </c>
      <c r="Q50" s="52"/>
      <c r="R50" s="52"/>
      <c r="S50" s="52"/>
      <c r="T50" s="52"/>
      <c r="U50" s="52"/>
      <c r="V50" s="52"/>
      <c r="W50" s="52"/>
    </row>
    <row r="51" spans="1:23" x14ac:dyDescent="0.25">
      <c r="B51" s="276" t="str">
        <f>IF(Intro!$G$20="English",O50,P50)</f>
        <v>Sélectionnez oui ou non</v>
      </c>
      <c r="C51" s="277"/>
      <c r="D51" s="278"/>
      <c r="E51" s="280" t="str">
        <f>IF($D$51="Yes",O51,IF($D$51="Oui",P51,IF(D51="No",O52,IF(D51="Non",P52,""))))</f>
        <v/>
      </c>
      <c r="F51" s="280"/>
      <c r="G51" s="280"/>
      <c r="H51" s="280"/>
      <c r="I51" s="280"/>
      <c r="J51" s="280"/>
      <c r="K51" s="280"/>
      <c r="L51" s="64"/>
      <c r="O51" s="3" t="str">
        <f>"Complete all tabs in this questionnaire and submit it by "&amp;Variables!B11&amp;"."</f>
        <v>Complete all tabs in this questionnaire and submit it by June 5 2026.</v>
      </c>
      <c r="P51" s="3" t="str">
        <f>"Remplissez tous les onglets de ce questionnaire et retournez-le avant le "&amp;Variables!C11&amp;"."</f>
        <v>Remplissez tous les onglets de ce questionnaire et retournez-le avant le 5 juin 2026.</v>
      </c>
    </row>
    <row r="52" spans="1:23" x14ac:dyDescent="0.25">
      <c r="B52" s="276"/>
      <c r="C52" s="277"/>
      <c r="D52" s="279"/>
      <c r="E52" s="281"/>
      <c r="F52" s="281"/>
      <c r="G52" s="281"/>
      <c r="H52" s="281"/>
      <c r="I52" s="281"/>
      <c r="J52" s="281"/>
      <c r="K52" s="281"/>
      <c r="L52" s="64"/>
      <c r="O52" s="3" t="str">
        <f>"Complete this tab only and submit it by "&amp;Variables!B11&amp;"."</f>
        <v>Complete this tab only and submit it by June 5 2026.</v>
      </c>
      <c r="P52" s="3" t="str">
        <f>"Remplissez cet onglet uniquement et soumettez-le avant le "&amp;Variables!C11&amp;"."</f>
        <v>Remplissez cet onglet uniquement et soumettez-le avant le 5 juin 2026.</v>
      </c>
    </row>
    <row r="53" spans="1:23" s="39" customFormat="1" x14ac:dyDescent="0.25">
      <c r="A53" s="62"/>
      <c r="B53" s="73"/>
      <c r="C53" s="74"/>
      <c r="D53" s="74"/>
      <c r="E53" s="74"/>
      <c r="F53" s="74"/>
      <c r="G53" s="74"/>
      <c r="H53" s="74"/>
      <c r="I53" s="74"/>
      <c r="J53" s="74"/>
      <c r="K53" s="74"/>
      <c r="L53" s="75"/>
      <c r="N53" s="52"/>
      <c r="Q53" s="52"/>
      <c r="R53" s="52"/>
      <c r="S53" s="52"/>
      <c r="T53" s="52"/>
      <c r="U53" s="52"/>
      <c r="V53" s="52"/>
      <c r="W53" s="52"/>
    </row>
    <row r="54" spans="1:23" s="9" customFormat="1" x14ac:dyDescent="0.25">
      <c r="A54" s="24"/>
      <c r="B54" s="26"/>
      <c r="C54" s="26"/>
      <c r="D54" s="27"/>
      <c r="E54" s="27"/>
      <c r="F54" s="27"/>
      <c r="G54" s="27"/>
      <c r="H54" s="27"/>
      <c r="I54" s="27"/>
      <c r="J54" s="27"/>
      <c r="K54" s="27"/>
      <c r="L54" s="27"/>
      <c r="O54" s="25"/>
      <c r="P54" s="25"/>
    </row>
    <row r="55" spans="1:23" s="8" customFormat="1" x14ac:dyDescent="0.25">
      <c r="A55" s="24"/>
      <c r="B55" s="257" t="str">
        <f>IF(Intro!$G$20="English",O55,P55)</f>
        <v>DATE D'ÉCHÉANCE DU QUESTIONNAIRE</v>
      </c>
      <c r="C55" s="258"/>
      <c r="D55" s="258"/>
      <c r="E55" s="258"/>
      <c r="F55" s="258"/>
      <c r="G55" s="258"/>
      <c r="H55" s="258"/>
      <c r="I55" s="258"/>
      <c r="J55" s="258"/>
      <c r="K55" s="258"/>
      <c r="L55" s="259"/>
      <c r="M55" s="9"/>
      <c r="N55" s="6"/>
      <c r="O55" s="7" t="s">
        <v>1</v>
      </c>
      <c r="P55" s="7" t="s">
        <v>2</v>
      </c>
    </row>
    <row r="56" spans="1:23" x14ac:dyDescent="0.25">
      <c r="B56" s="33"/>
      <c r="C56" s="34"/>
      <c r="D56" s="35"/>
      <c r="E56" s="35"/>
      <c r="F56" s="35"/>
      <c r="G56" s="35"/>
      <c r="H56" s="35"/>
      <c r="I56" s="35"/>
      <c r="J56" s="35"/>
      <c r="K56" s="35"/>
      <c r="L56" s="36"/>
    </row>
    <row r="57" spans="1:23" s="39" customFormat="1" x14ac:dyDescent="0.25">
      <c r="A57" s="62"/>
      <c r="B57" s="72"/>
      <c r="C57" s="282" t="str">
        <f>IF(Intro!$G$20="English",O57,P57)</f>
        <v>5 juin 2026</v>
      </c>
      <c r="D57" s="283"/>
      <c r="E57" s="283"/>
      <c r="F57" s="283"/>
      <c r="G57" s="283"/>
      <c r="H57" s="283"/>
      <c r="I57" s="283"/>
      <c r="J57" s="283"/>
      <c r="K57" s="284"/>
      <c r="L57" s="66"/>
      <c r="N57" s="52"/>
      <c r="O57" s="51" t="str">
        <f>Variables!B11</f>
        <v>June 5 2026</v>
      </c>
      <c r="P57" s="51" t="str">
        <f>Variables!C11</f>
        <v>5 juin 2026</v>
      </c>
      <c r="Q57" s="52"/>
      <c r="R57" s="52"/>
      <c r="S57" s="52"/>
      <c r="T57" s="52"/>
      <c r="U57" s="52"/>
      <c r="V57" s="52"/>
      <c r="W57" s="52"/>
    </row>
    <row r="58" spans="1:23" s="39" customFormat="1" x14ac:dyDescent="0.25">
      <c r="A58" s="62"/>
      <c r="B58" s="72"/>
      <c r="C58" s="285"/>
      <c r="D58" s="286"/>
      <c r="E58" s="286"/>
      <c r="F58" s="286"/>
      <c r="G58" s="286"/>
      <c r="H58" s="286"/>
      <c r="I58" s="286"/>
      <c r="J58" s="286"/>
      <c r="K58" s="287"/>
      <c r="L58" s="66"/>
      <c r="N58" s="52"/>
      <c r="O58" s="51"/>
      <c r="P58" s="51"/>
      <c r="Q58" s="52"/>
      <c r="R58" s="52"/>
      <c r="S58" s="52"/>
      <c r="T58" s="52"/>
      <c r="U58" s="52"/>
      <c r="V58" s="52"/>
      <c r="W58" s="52"/>
    </row>
    <row r="59" spans="1:23" s="39" customFormat="1" x14ac:dyDescent="0.25">
      <c r="A59" s="62"/>
      <c r="B59" s="73"/>
      <c r="C59" s="74"/>
      <c r="D59" s="74"/>
      <c r="E59" s="74"/>
      <c r="F59" s="74"/>
      <c r="G59" s="74"/>
      <c r="H59" s="74"/>
      <c r="I59" s="74"/>
      <c r="J59" s="74"/>
      <c r="K59" s="74"/>
      <c r="L59" s="75"/>
      <c r="N59" s="52"/>
      <c r="O59" s="52"/>
      <c r="P59" s="52"/>
      <c r="Q59" s="52"/>
      <c r="R59" s="52"/>
      <c r="S59" s="52"/>
      <c r="T59" s="52"/>
      <c r="U59" s="52"/>
      <c r="V59" s="52"/>
      <c r="W59" s="52"/>
    </row>
    <row r="60" spans="1:23" s="9" customFormat="1" x14ac:dyDescent="0.25">
      <c r="A60" s="24"/>
      <c r="B60" s="26"/>
      <c r="C60" s="26"/>
      <c r="D60" s="27"/>
      <c r="E60" s="27"/>
      <c r="F60" s="27"/>
      <c r="G60" s="27"/>
      <c r="H60" s="27"/>
      <c r="I60" s="27"/>
      <c r="J60" s="27"/>
      <c r="K60" s="27"/>
      <c r="L60" s="27"/>
      <c r="O60" s="25"/>
      <c r="P60" s="25"/>
    </row>
    <row r="61" spans="1:23" x14ac:dyDescent="0.25">
      <c r="B61" s="257" t="str">
        <f>IF(Intro!$G$20="English",O61,P61)</f>
        <v>RENSEIGNEMENTS SUR L’ENTREPRISE</v>
      </c>
      <c r="C61" s="258"/>
      <c r="D61" s="258"/>
      <c r="E61" s="258"/>
      <c r="F61" s="258"/>
      <c r="G61" s="258"/>
      <c r="H61" s="258"/>
      <c r="I61" s="258"/>
      <c r="J61" s="258"/>
      <c r="K61" s="258"/>
      <c r="L61" s="259"/>
      <c r="M61" s="39"/>
      <c r="O61" s="3" t="s">
        <v>7</v>
      </c>
      <c r="P61" s="3" t="s">
        <v>8</v>
      </c>
    </row>
    <row r="62" spans="1:23" x14ac:dyDescent="0.25">
      <c r="B62" s="28"/>
      <c r="C62" s="29"/>
      <c r="D62" s="30"/>
      <c r="E62" s="30"/>
      <c r="F62" s="30"/>
      <c r="G62" s="30"/>
      <c r="H62" s="30"/>
      <c r="I62" s="30"/>
      <c r="J62" s="30"/>
      <c r="K62" s="30"/>
      <c r="L62" s="31"/>
    </row>
    <row r="63" spans="1:23" x14ac:dyDescent="0.25">
      <c r="B63" s="260" t="str">
        <f>IF(Intro!$G$20="English",O63,P63)</f>
        <v>Dénomination sociale (en français et en anglais, le cas échéant)</v>
      </c>
      <c r="C63" s="261"/>
      <c r="D63" s="261"/>
      <c r="E63" s="262"/>
      <c r="F63" s="262"/>
      <c r="G63" s="262"/>
      <c r="H63" s="262"/>
      <c r="I63" s="262"/>
      <c r="J63" s="262"/>
      <c r="K63" s="262"/>
      <c r="L63" s="263"/>
      <c r="O63" s="32" t="s">
        <v>151</v>
      </c>
      <c r="P63" s="3" t="s">
        <v>152</v>
      </c>
    </row>
    <row r="64" spans="1:23" x14ac:dyDescent="0.25">
      <c r="B64" s="260"/>
      <c r="C64" s="261"/>
      <c r="D64" s="261"/>
      <c r="E64" s="262"/>
      <c r="F64" s="262"/>
      <c r="G64" s="262"/>
      <c r="H64" s="262"/>
      <c r="I64" s="262"/>
      <c r="J64" s="262"/>
      <c r="K64" s="262"/>
      <c r="L64" s="263"/>
      <c r="O64" s="32"/>
    </row>
    <row r="65" spans="1:23" x14ac:dyDescent="0.25">
      <c r="B65" s="260" t="str">
        <f>IF(Intro!$G$20="English",O65,P65)</f>
        <v>Adresse de l'entreprise</v>
      </c>
      <c r="C65" s="261"/>
      <c r="D65" s="261"/>
      <c r="E65" s="262"/>
      <c r="F65" s="262"/>
      <c r="G65" s="262"/>
      <c r="H65" s="262"/>
      <c r="I65" s="262"/>
      <c r="J65" s="262"/>
      <c r="K65" s="262"/>
      <c r="L65" s="263"/>
      <c r="O65" s="32" t="s">
        <v>9</v>
      </c>
      <c r="P65" s="3" t="s">
        <v>10</v>
      </c>
    </row>
    <row r="66" spans="1:23" ht="14.25" customHeight="1" x14ac:dyDescent="0.25">
      <c r="B66" s="288"/>
      <c r="C66" s="289"/>
      <c r="D66" s="289"/>
      <c r="E66" s="262"/>
      <c r="F66" s="262"/>
      <c r="G66" s="262"/>
      <c r="H66" s="262"/>
      <c r="I66" s="262"/>
      <c r="J66" s="262"/>
      <c r="K66" s="262"/>
      <c r="L66" s="263"/>
      <c r="O66" s="32"/>
    </row>
    <row r="67" spans="1:23" x14ac:dyDescent="0.25">
      <c r="B67" s="260" t="str">
        <f>IF(Intro!$G$20="English",O67,P67)</f>
        <v>Adresse du site Web</v>
      </c>
      <c r="C67" s="261"/>
      <c r="D67" s="261"/>
      <c r="E67" s="262"/>
      <c r="F67" s="262"/>
      <c r="G67" s="262"/>
      <c r="H67" s="262"/>
      <c r="I67" s="262"/>
      <c r="J67" s="262"/>
      <c r="K67" s="262"/>
      <c r="L67" s="263"/>
      <c r="O67" s="32" t="s">
        <v>11</v>
      </c>
      <c r="P67" s="3" t="s">
        <v>12</v>
      </c>
    </row>
    <row r="68" spans="1:23" ht="14.25" customHeight="1" x14ac:dyDescent="0.25">
      <c r="B68" s="288"/>
      <c r="C68" s="289"/>
      <c r="D68" s="289"/>
      <c r="E68" s="262"/>
      <c r="F68" s="262"/>
      <c r="G68" s="262"/>
      <c r="H68" s="262"/>
      <c r="I68" s="262"/>
      <c r="J68" s="262"/>
      <c r="K68" s="262"/>
      <c r="L68" s="263"/>
      <c r="O68" s="32"/>
    </row>
    <row r="69" spans="1:23" x14ac:dyDescent="0.25">
      <c r="B69" s="87"/>
      <c r="C69" s="88"/>
      <c r="D69" s="89"/>
      <c r="E69" s="89"/>
      <c r="F69" s="89"/>
      <c r="G69" s="89"/>
      <c r="H69" s="89"/>
      <c r="I69" s="89"/>
      <c r="J69" s="89"/>
      <c r="K69" s="89"/>
      <c r="L69" s="90"/>
    </row>
    <row r="70" spans="1:23" s="39" customFormat="1" x14ac:dyDescent="0.25">
      <c r="A70" s="62"/>
      <c r="B70" s="99" t="str">
        <f>IF(Intro!$G$20="English",O70,P70)</f>
        <v xml:space="preserve">Si votre entreprise a plus d’un emplacement, d’une installation ou d’un point de vente, transmettez une réponse consolidée au questionnaire.
</v>
      </c>
      <c r="C70" s="91"/>
      <c r="D70" s="91"/>
      <c r="E70" s="91"/>
      <c r="F70" s="91"/>
      <c r="G70" s="91"/>
      <c r="H70" s="91"/>
      <c r="I70" s="91"/>
      <c r="J70" s="91"/>
      <c r="K70" s="91"/>
      <c r="L70" s="100"/>
      <c r="N70" s="52"/>
      <c r="O70" s="52" t="s">
        <v>141</v>
      </c>
      <c r="P70" s="52" t="s">
        <v>142</v>
      </c>
      <c r="Q70" s="52"/>
      <c r="R70" s="52"/>
      <c r="S70" s="52"/>
      <c r="T70" s="52"/>
      <c r="U70" s="52"/>
      <c r="V70" s="52"/>
      <c r="W70" s="52"/>
    </row>
    <row r="71" spans="1:23" x14ac:dyDescent="0.25">
      <c r="B71" s="260" t="str">
        <f>IF(Intro!$G$20="English",O71,P71)</f>
        <v>Fournissez les noms et adresses des autres emplacements, installations et points de vente au Canada au nom de laquelle votre entreprise répond. </v>
      </c>
      <c r="C71" s="261"/>
      <c r="D71" s="261"/>
      <c r="E71" s="262"/>
      <c r="F71" s="262"/>
      <c r="G71" s="262"/>
      <c r="H71" s="262"/>
      <c r="I71" s="262"/>
      <c r="J71" s="262"/>
      <c r="K71" s="262"/>
      <c r="L71" s="263"/>
      <c r="M71" s="39"/>
      <c r="O71" s="32" t="s">
        <v>75</v>
      </c>
      <c r="P71" s="3" t="s">
        <v>76</v>
      </c>
    </row>
    <row r="72" spans="1:23" x14ac:dyDescent="0.25">
      <c r="B72" s="260"/>
      <c r="C72" s="261"/>
      <c r="D72" s="261"/>
      <c r="E72" s="262"/>
      <c r="F72" s="262"/>
      <c r="G72" s="262"/>
      <c r="H72" s="262"/>
      <c r="I72" s="262"/>
      <c r="J72" s="262"/>
      <c r="K72" s="262"/>
      <c r="L72" s="263"/>
      <c r="M72" s="39"/>
      <c r="O72" s="32"/>
    </row>
    <row r="73" spans="1:23" x14ac:dyDescent="0.25">
      <c r="B73" s="260"/>
      <c r="C73" s="261"/>
      <c r="D73" s="261"/>
      <c r="E73" s="262"/>
      <c r="F73" s="262"/>
      <c r="G73" s="262"/>
      <c r="H73" s="262"/>
      <c r="I73" s="262"/>
      <c r="J73" s="262"/>
      <c r="K73" s="262"/>
      <c r="L73" s="263"/>
      <c r="M73" s="39"/>
      <c r="O73" s="32"/>
    </row>
    <row r="74" spans="1:23" x14ac:dyDescent="0.25">
      <c r="B74" s="260"/>
      <c r="C74" s="261"/>
      <c r="D74" s="261"/>
      <c r="E74" s="262"/>
      <c r="F74" s="262"/>
      <c r="G74" s="262"/>
      <c r="H74" s="262"/>
      <c r="I74" s="262"/>
      <c r="J74" s="262"/>
      <c r="K74" s="262"/>
      <c r="L74" s="263"/>
      <c r="M74" s="39"/>
      <c r="O74" s="32"/>
    </row>
    <row r="75" spans="1:23" x14ac:dyDescent="0.25">
      <c r="B75" s="260"/>
      <c r="C75" s="261"/>
      <c r="D75" s="261"/>
      <c r="E75" s="262"/>
      <c r="F75" s="262"/>
      <c r="G75" s="262"/>
      <c r="H75" s="262"/>
      <c r="I75" s="262"/>
      <c r="J75" s="262"/>
      <c r="K75" s="262"/>
      <c r="L75" s="263"/>
      <c r="M75" s="39"/>
      <c r="O75" s="32"/>
    </row>
    <row r="76" spans="1:23" x14ac:dyDescent="0.25">
      <c r="B76" s="260"/>
      <c r="C76" s="261"/>
      <c r="D76" s="261"/>
      <c r="E76" s="262"/>
      <c r="F76" s="262"/>
      <c r="G76" s="262"/>
      <c r="H76" s="262"/>
      <c r="I76" s="262"/>
      <c r="J76" s="262"/>
      <c r="K76" s="262"/>
      <c r="L76" s="263"/>
      <c r="M76" s="39"/>
      <c r="O76" s="32"/>
    </row>
    <row r="77" spans="1:23" x14ac:dyDescent="0.25">
      <c r="B77" s="260"/>
      <c r="C77" s="261"/>
      <c r="D77" s="261"/>
      <c r="E77" s="262"/>
      <c r="F77" s="262"/>
      <c r="G77" s="262"/>
      <c r="H77" s="262"/>
      <c r="I77" s="262"/>
      <c r="J77" s="262"/>
      <c r="K77" s="262"/>
      <c r="L77" s="263"/>
      <c r="M77" s="39"/>
      <c r="O77" s="32"/>
    </row>
    <row r="78" spans="1:23" x14ac:dyDescent="0.25">
      <c r="B78" s="260"/>
      <c r="C78" s="261"/>
      <c r="D78" s="261"/>
      <c r="E78" s="262"/>
      <c r="F78" s="262"/>
      <c r="G78" s="262"/>
      <c r="H78" s="262"/>
      <c r="I78" s="262"/>
      <c r="J78" s="262"/>
      <c r="K78" s="262"/>
      <c r="L78" s="263"/>
      <c r="M78" s="39"/>
      <c r="O78" s="32"/>
    </row>
    <row r="79" spans="1:23" x14ac:dyDescent="0.25">
      <c r="B79" s="260"/>
      <c r="C79" s="261"/>
      <c r="D79" s="261"/>
      <c r="E79" s="262"/>
      <c r="F79" s="262"/>
      <c r="G79" s="262"/>
      <c r="H79" s="262"/>
      <c r="I79" s="262"/>
      <c r="J79" s="262"/>
      <c r="K79" s="262"/>
      <c r="L79" s="263"/>
      <c r="M79" s="39"/>
      <c r="O79" s="32"/>
    </row>
    <row r="80" spans="1:23" x14ac:dyDescent="0.25">
      <c r="B80" s="260"/>
      <c r="C80" s="261"/>
      <c r="D80" s="261"/>
      <c r="E80" s="262"/>
      <c r="F80" s="262"/>
      <c r="G80" s="262"/>
      <c r="H80" s="262"/>
      <c r="I80" s="262"/>
      <c r="J80" s="262"/>
      <c r="K80" s="262"/>
      <c r="L80" s="263"/>
      <c r="M80" s="39"/>
      <c r="O80" s="32"/>
    </row>
    <row r="81" spans="1:23" s="39" customFormat="1" x14ac:dyDescent="0.25">
      <c r="A81" s="62"/>
      <c r="B81" s="73"/>
      <c r="C81" s="74"/>
      <c r="D81" s="74"/>
      <c r="E81" s="74"/>
      <c r="F81" s="74"/>
      <c r="G81" s="74"/>
      <c r="H81" s="74"/>
      <c r="I81" s="74"/>
      <c r="J81" s="74"/>
      <c r="K81" s="74"/>
      <c r="L81" s="75"/>
      <c r="N81" s="52"/>
      <c r="O81" s="52"/>
      <c r="P81" s="52"/>
      <c r="Q81" s="52"/>
      <c r="R81" s="52"/>
      <c r="S81" s="52"/>
      <c r="T81" s="52"/>
      <c r="U81" s="52"/>
      <c r="V81" s="52"/>
      <c r="W81" s="52"/>
    </row>
    <row r="83" spans="1:23" x14ac:dyDescent="0.25">
      <c r="B83" s="257" t="str">
        <f>IF(Intro!$G$20="English",O83,P83)</f>
        <v>ATTESTATION</v>
      </c>
      <c r="C83" s="258"/>
      <c r="D83" s="258"/>
      <c r="E83" s="258"/>
      <c r="F83" s="258"/>
      <c r="G83" s="258"/>
      <c r="H83" s="258"/>
      <c r="I83" s="258"/>
      <c r="J83" s="258"/>
      <c r="K83" s="258"/>
      <c r="L83" s="259"/>
      <c r="M83" s="39"/>
      <c r="O83" s="3" t="s">
        <v>5</v>
      </c>
      <c r="P83" s="3" t="s">
        <v>6</v>
      </c>
    </row>
    <row r="84" spans="1:23" x14ac:dyDescent="0.25">
      <c r="B84" s="28"/>
      <c r="C84" s="29"/>
      <c r="D84" s="30"/>
      <c r="E84" s="30"/>
      <c r="F84" s="30"/>
      <c r="G84" s="30"/>
      <c r="H84" s="30"/>
      <c r="I84" s="30"/>
      <c r="J84" s="30"/>
      <c r="K84" s="30"/>
      <c r="L84" s="31"/>
    </row>
    <row r="85" spans="1:23" s="39" customFormat="1" x14ac:dyDescent="0.25">
      <c r="A85" s="62"/>
      <c r="B85" s="264" t="str">
        <f>IF(Intro!$G$20="English",O85,P85)</f>
        <v xml:space="preserve">Le ou la soussignée déclare que, pour autant qu'il ou elle sache, les renseignements fournis aux présentes sont complets et exacts.
</v>
      </c>
      <c r="C85" s="265"/>
      <c r="D85" s="265"/>
      <c r="E85" s="265"/>
      <c r="F85" s="265"/>
      <c r="G85" s="265"/>
      <c r="H85" s="265"/>
      <c r="I85" s="265"/>
      <c r="J85" s="265"/>
      <c r="K85" s="265"/>
      <c r="L85" s="266"/>
      <c r="N85" s="52"/>
      <c r="O85" s="52" t="s">
        <v>77</v>
      </c>
      <c r="P85" s="52" t="s">
        <v>78</v>
      </c>
      <c r="Q85" s="52"/>
      <c r="R85" s="52"/>
      <c r="S85" s="52"/>
      <c r="T85" s="52"/>
      <c r="U85" s="52"/>
      <c r="V85" s="52"/>
      <c r="W85" s="52"/>
    </row>
    <row r="86" spans="1:23" s="39" customFormat="1" x14ac:dyDescent="0.25">
      <c r="A86" s="62"/>
      <c r="B86" s="72"/>
      <c r="C86" s="63"/>
      <c r="D86" s="63"/>
      <c r="E86" s="63"/>
      <c r="F86" s="63"/>
      <c r="G86" s="63"/>
      <c r="H86" s="63"/>
      <c r="I86" s="63"/>
      <c r="J86" s="63"/>
      <c r="K86" s="63"/>
      <c r="L86" s="64"/>
      <c r="N86" s="52"/>
      <c r="O86" s="52"/>
      <c r="P86" s="52"/>
      <c r="Q86" s="52"/>
      <c r="R86" s="52"/>
      <c r="S86" s="52"/>
      <c r="T86" s="52"/>
      <c r="U86" s="52"/>
      <c r="V86" s="52"/>
      <c r="W86" s="52"/>
    </row>
    <row r="87" spans="1:23" x14ac:dyDescent="0.25">
      <c r="B87" s="260" t="str">
        <f>IF(Intro!$G$20="English",O87,P87)</f>
        <v>Nom du représentant autorisé</v>
      </c>
      <c r="C87" s="261"/>
      <c r="D87" s="261"/>
      <c r="E87" s="262"/>
      <c r="F87" s="262"/>
      <c r="G87" s="262"/>
      <c r="H87" s="262"/>
      <c r="I87" s="262"/>
      <c r="J87" s="262"/>
      <c r="K87" s="262"/>
      <c r="L87" s="263"/>
      <c r="O87" s="32" t="s">
        <v>13</v>
      </c>
      <c r="P87" s="3" t="s">
        <v>14</v>
      </c>
    </row>
    <row r="88" spans="1:23" x14ac:dyDescent="0.25">
      <c r="B88" s="260"/>
      <c r="C88" s="261"/>
      <c r="D88" s="261"/>
      <c r="E88" s="262"/>
      <c r="F88" s="262"/>
      <c r="G88" s="262"/>
      <c r="H88" s="262"/>
      <c r="I88" s="262"/>
      <c r="J88" s="262"/>
      <c r="K88" s="262"/>
      <c r="L88" s="263"/>
      <c r="O88" s="32"/>
    </row>
    <row r="89" spans="1:23" x14ac:dyDescent="0.25">
      <c r="B89" s="260" t="str">
        <f>IF(Intro!$G$20="English",O89,P89)</f>
        <v>Titre du représentant autorisé</v>
      </c>
      <c r="C89" s="261"/>
      <c r="D89" s="261"/>
      <c r="E89" s="262"/>
      <c r="F89" s="262"/>
      <c r="G89" s="262"/>
      <c r="H89" s="262"/>
      <c r="I89" s="262"/>
      <c r="J89" s="262"/>
      <c r="K89" s="262"/>
      <c r="L89" s="263"/>
      <c r="O89" s="32" t="s">
        <v>15</v>
      </c>
      <c r="P89" s="3" t="s">
        <v>16</v>
      </c>
    </row>
    <row r="90" spans="1:23" x14ac:dyDescent="0.25">
      <c r="B90" s="288"/>
      <c r="C90" s="289"/>
      <c r="D90" s="289"/>
      <c r="E90" s="262"/>
      <c r="F90" s="262"/>
      <c r="G90" s="262"/>
      <c r="H90" s="262"/>
      <c r="I90" s="262"/>
      <c r="J90" s="262"/>
      <c r="K90" s="262"/>
      <c r="L90" s="263"/>
      <c r="O90" s="32"/>
    </row>
    <row r="91" spans="1:23" x14ac:dyDescent="0.25">
      <c r="B91" s="260" t="str">
        <f>IF(Intro!$G$20="English",O91,P91)</f>
        <v>Adresse de courrier électronique</v>
      </c>
      <c r="C91" s="261"/>
      <c r="D91" s="261"/>
      <c r="E91" s="262"/>
      <c r="F91" s="262"/>
      <c r="G91" s="262"/>
      <c r="H91" s="262"/>
      <c r="I91" s="262"/>
      <c r="J91" s="262"/>
      <c r="K91" s="262"/>
      <c r="L91" s="263"/>
      <c r="O91" s="32" t="s">
        <v>17</v>
      </c>
      <c r="P91" s="3" t="s">
        <v>38</v>
      </c>
    </row>
    <row r="92" spans="1:23" x14ac:dyDescent="0.25">
      <c r="B92" s="288"/>
      <c r="C92" s="289"/>
      <c r="D92" s="289"/>
      <c r="E92" s="262"/>
      <c r="F92" s="262"/>
      <c r="G92" s="262"/>
      <c r="H92" s="262"/>
      <c r="I92" s="262"/>
      <c r="J92" s="262"/>
      <c r="K92" s="262"/>
      <c r="L92" s="263"/>
      <c r="O92" s="32"/>
    </row>
    <row r="93" spans="1:23" x14ac:dyDescent="0.25">
      <c r="B93" s="260" t="str">
        <f>IF(Intro!$G$20="English",O93,P93)</f>
        <v>Téléphone</v>
      </c>
      <c r="C93" s="261"/>
      <c r="D93" s="261"/>
      <c r="E93" s="262"/>
      <c r="F93" s="262"/>
      <c r="G93" s="262"/>
      <c r="H93" s="262"/>
      <c r="I93" s="262"/>
      <c r="J93" s="262"/>
      <c r="K93" s="262"/>
      <c r="L93" s="263"/>
      <c r="O93" s="32" t="s">
        <v>18</v>
      </c>
      <c r="P93" s="3" t="s">
        <v>19</v>
      </c>
    </row>
    <row r="94" spans="1:23" x14ac:dyDescent="0.25">
      <c r="B94" s="288"/>
      <c r="C94" s="289"/>
      <c r="D94" s="289"/>
      <c r="E94" s="262"/>
      <c r="F94" s="262"/>
      <c r="G94" s="262"/>
      <c r="H94" s="262"/>
      <c r="I94" s="262"/>
      <c r="J94" s="262"/>
      <c r="K94" s="262"/>
      <c r="L94" s="263"/>
      <c r="O94" s="32"/>
    </row>
    <row r="95" spans="1:23" x14ac:dyDescent="0.25">
      <c r="B95" s="260" t="s">
        <v>21</v>
      </c>
      <c r="C95" s="261"/>
      <c r="D95" s="261"/>
      <c r="E95" s="262"/>
      <c r="F95" s="262"/>
      <c r="G95" s="262"/>
      <c r="H95" s="262"/>
      <c r="I95" s="262"/>
      <c r="J95" s="262"/>
      <c r="K95" s="262"/>
      <c r="L95" s="263"/>
      <c r="M95" s="39"/>
      <c r="O95" s="32"/>
    </row>
    <row r="96" spans="1:23" x14ac:dyDescent="0.25">
      <c r="B96" s="260"/>
      <c r="C96" s="261"/>
      <c r="D96" s="261"/>
      <c r="E96" s="262"/>
      <c r="F96" s="262"/>
      <c r="G96" s="262"/>
      <c r="H96" s="262"/>
      <c r="I96" s="262"/>
      <c r="J96" s="262"/>
      <c r="K96" s="262"/>
      <c r="L96" s="263"/>
      <c r="M96" s="39"/>
      <c r="O96" s="32"/>
    </row>
    <row r="97" spans="1:23" s="39" customFormat="1" x14ac:dyDescent="0.25">
      <c r="A97" s="62"/>
      <c r="B97" s="72"/>
      <c r="C97" s="63"/>
      <c r="D97" s="63"/>
      <c r="E97" s="63"/>
      <c r="F97" s="63"/>
      <c r="G97" s="63"/>
      <c r="H97" s="63"/>
      <c r="I97" s="63"/>
      <c r="J97" s="63"/>
      <c r="K97" s="63"/>
      <c r="L97" s="64"/>
      <c r="N97" s="52"/>
      <c r="O97" s="52"/>
      <c r="P97" s="52"/>
      <c r="Q97" s="52"/>
      <c r="R97" s="52"/>
      <c r="S97" s="52"/>
      <c r="T97" s="52"/>
      <c r="U97" s="52"/>
      <c r="V97" s="52"/>
      <c r="W97" s="52"/>
    </row>
    <row r="98" spans="1:23" ht="21" x14ac:dyDescent="0.25">
      <c r="B98" s="305" t="str">
        <f>IF(Intro!$G$20="English",O98,P98)</f>
        <v>Je comprends que le fait de cocher cette case constitue ma signature juridiquement contraignante.</v>
      </c>
      <c r="C98" s="306"/>
      <c r="D98" s="306"/>
      <c r="E98" s="306"/>
      <c r="F98" s="306"/>
      <c r="G98" s="306"/>
      <c r="H98" s="306"/>
      <c r="I98" s="306"/>
      <c r="J98" s="109"/>
      <c r="K98" s="42"/>
      <c r="L98" s="43"/>
      <c r="O98" s="32" t="s">
        <v>36</v>
      </c>
      <c r="P98" s="3" t="s">
        <v>37</v>
      </c>
    </row>
    <row r="99" spans="1:23" s="39" customFormat="1" x14ac:dyDescent="0.25">
      <c r="A99" s="62"/>
      <c r="B99" s="73"/>
      <c r="C99" s="74"/>
      <c r="D99" s="74"/>
      <c r="E99" s="74"/>
      <c r="F99" s="74"/>
      <c r="G99" s="74"/>
      <c r="H99" s="74"/>
      <c r="I99" s="74"/>
      <c r="J99" s="74"/>
      <c r="K99" s="74"/>
      <c r="L99" s="75"/>
      <c r="N99" s="52"/>
      <c r="O99" s="52"/>
      <c r="P99" s="52"/>
      <c r="Q99" s="52"/>
      <c r="R99" s="52"/>
      <c r="S99" s="52"/>
      <c r="T99" s="52"/>
      <c r="U99" s="52"/>
      <c r="V99" s="52"/>
      <c r="W99" s="52"/>
    </row>
    <row r="100" spans="1:23" s="9" customFormat="1" x14ac:dyDescent="0.25">
      <c r="A100" s="24"/>
      <c r="B100" s="26"/>
      <c r="C100" s="26"/>
      <c r="D100" s="27"/>
      <c r="E100" s="27"/>
      <c r="F100" s="27"/>
      <c r="G100" s="27"/>
      <c r="H100" s="27"/>
      <c r="I100" s="27"/>
      <c r="J100" s="27"/>
      <c r="K100" s="27"/>
      <c r="L100" s="27"/>
      <c r="O100" s="25"/>
      <c r="P100" s="25"/>
    </row>
    <row r="101" spans="1:23" s="8" customFormat="1" x14ac:dyDescent="0.25">
      <c r="A101" s="24"/>
      <c r="B101" s="257" t="str">
        <f>UPPER(IF(Intro!$G$20="English",O101,P101))</f>
        <v>TRANSMISSION DU QUESTIONNAIRE REMPLI</v>
      </c>
      <c r="C101" s="258" t="str">
        <f>UPPER(IF(Intro!$G$20="English",P101,Q101))</f>
        <v/>
      </c>
      <c r="D101" s="258" t="str">
        <f>UPPER(IF(Intro!$G$20="English",Q101,R101))</f>
        <v/>
      </c>
      <c r="E101" s="258" t="str">
        <f>UPPER(IF(Intro!$G$20="English",R101,S101))</f>
        <v/>
      </c>
      <c r="F101" s="258"/>
      <c r="G101" s="258" t="str">
        <f>UPPER(IF(Intro!$G$20="English",S101,T101))</f>
        <v/>
      </c>
      <c r="H101" s="258" t="str">
        <f>UPPER(IF(Intro!$G$20="English",T101,U101))</f>
        <v/>
      </c>
      <c r="I101" s="258" t="str">
        <f>UPPER(IF(Intro!$G$20="English",U101,V101))</f>
        <v/>
      </c>
      <c r="J101" s="258" t="str">
        <f>UPPER(IF(Intro!$G$20="English",V101,W101))</f>
        <v/>
      </c>
      <c r="K101" s="258" t="str">
        <f>UPPER(IF(Intro!$G$20="English",W101,X101))</f>
        <v/>
      </c>
      <c r="L101" s="259" t="str">
        <f>UPPER(IF(Intro!$G$20="English",X101,Y101))</f>
        <v/>
      </c>
      <c r="M101" s="9"/>
      <c r="N101" s="6"/>
      <c r="O101" s="7" t="s">
        <v>41</v>
      </c>
      <c r="P101" s="7" t="s">
        <v>3</v>
      </c>
    </row>
    <row r="102" spans="1:23" x14ac:dyDescent="0.25">
      <c r="B102" s="28"/>
      <c r="C102" s="29"/>
      <c r="D102" s="30"/>
      <c r="E102" s="30"/>
      <c r="F102" s="30"/>
      <c r="G102" s="30"/>
      <c r="H102" s="30"/>
      <c r="I102" s="30"/>
      <c r="J102" s="30"/>
      <c r="K102" s="30"/>
      <c r="L102" s="31"/>
    </row>
    <row r="103" spans="1:23" s="39" customFormat="1" x14ac:dyDescent="0.25">
      <c r="A103" s="62"/>
      <c r="B103" s="264" t="str">
        <f>IF(Intro!$G$20="English",O103,P103)</f>
        <v>Veuillez retourner le questionnaire rempli en utilisant l’une des options suivantes :</v>
      </c>
      <c r="C103" s="265"/>
      <c r="D103" s="265"/>
      <c r="E103" s="265"/>
      <c r="F103" s="265"/>
      <c r="G103" s="265"/>
      <c r="H103" s="265"/>
      <c r="I103" s="265"/>
      <c r="J103" s="265"/>
      <c r="K103" s="265"/>
      <c r="L103" s="266"/>
      <c r="N103" s="52"/>
      <c r="O103" s="3" t="s">
        <v>79</v>
      </c>
      <c r="P103" s="3" t="s">
        <v>4</v>
      </c>
      <c r="Q103" s="52"/>
      <c r="R103" s="52"/>
      <c r="S103" s="52"/>
      <c r="T103" s="52"/>
      <c r="U103" s="52"/>
      <c r="V103" s="52"/>
      <c r="W103" s="52"/>
    </row>
    <row r="104" spans="1:23" s="39" customFormat="1" x14ac:dyDescent="0.25">
      <c r="A104" s="62"/>
      <c r="B104" s="296" t="str">
        <f>IF($G$20="English",HYPERLINK("https://e-filing-depot-electronique.citt-tcce.gc.ca/submitNonRegisteredUser-eng.aspx","1. Secure E-filing service;"),IF($G$20="Français",HYPERLINK("https://e-filing-depot-electronique.citt-tcce.gc.ca/submitNonRegisteredUser-fra.aspx?","1. Service sécurisé de dépôt électronique;"),""))</f>
        <v>1. Service sécurisé de dépôt électronique;</v>
      </c>
      <c r="C104" s="297"/>
      <c r="D104" s="297"/>
      <c r="E104" s="297"/>
      <c r="F104" s="297"/>
      <c r="G104" s="297"/>
      <c r="H104" s="297"/>
      <c r="I104" s="297"/>
      <c r="J104" s="297"/>
      <c r="K104" s="297"/>
      <c r="L104" s="298"/>
      <c r="N104" s="52"/>
      <c r="O104" s="3"/>
      <c r="P104" s="3"/>
      <c r="Q104" s="52"/>
      <c r="R104" s="52"/>
      <c r="S104" s="52"/>
      <c r="T104" s="52"/>
      <c r="U104" s="52"/>
      <c r="V104" s="52"/>
      <c r="W104" s="52"/>
    </row>
    <row r="105" spans="1:23" s="39" customFormat="1" x14ac:dyDescent="0.25">
      <c r="A105" s="62"/>
      <c r="B105" s="299" t="str">
        <f>IF(Intro!$G$20="English",O105,P105)</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105" s="300"/>
      <c r="D105" s="300"/>
      <c r="E105" s="300"/>
      <c r="F105" s="300"/>
      <c r="G105" s="300"/>
      <c r="H105" s="300"/>
      <c r="I105" s="300"/>
      <c r="J105" s="300"/>
      <c r="K105" s="300"/>
      <c r="L105" s="301"/>
      <c r="N105" s="52"/>
      <c r="O105" s="3" t="s">
        <v>143</v>
      </c>
      <c r="P105" s="3" t="s">
        <v>144</v>
      </c>
      <c r="Q105" s="52"/>
      <c r="R105" s="52"/>
      <c r="S105" s="52"/>
      <c r="T105" s="52"/>
      <c r="U105" s="52"/>
      <c r="V105" s="52"/>
      <c r="W105" s="52"/>
    </row>
    <row r="106" spans="1:23" s="39" customFormat="1" x14ac:dyDescent="0.25">
      <c r="A106" s="62"/>
      <c r="B106" s="299"/>
      <c r="C106" s="300"/>
      <c r="D106" s="300"/>
      <c r="E106" s="300"/>
      <c r="F106" s="300"/>
      <c r="G106" s="300"/>
      <c r="H106" s="300"/>
      <c r="I106" s="300"/>
      <c r="J106" s="300"/>
      <c r="K106" s="300"/>
      <c r="L106" s="301"/>
      <c r="N106" s="52"/>
      <c r="O106" s="3"/>
      <c r="P106" s="3"/>
      <c r="Q106" s="52"/>
      <c r="R106" s="52"/>
      <c r="S106" s="52"/>
      <c r="T106" s="52"/>
      <c r="U106" s="52"/>
      <c r="V106" s="52"/>
      <c r="W106" s="52"/>
    </row>
    <row r="107" spans="1:23" s="39" customFormat="1" x14ac:dyDescent="0.25">
      <c r="A107" s="62"/>
      <c r="B107" s="302" t="str">
        <f>IF(Intro!$G$20="English",O107,P107)</f>
        <v>2. Par courriel à l'adresse tcce-citt@tribunal.gc.ca si vous acceptez les risques connexes et vous transmettez des renseignements qui sont ceux de votre entreprise seulement.</v>
      </c>
      <c r="C107" s="303"/>
      <c r="D107" s="303"/>
      <c r="E107" s="303"/>
      <c r="F107" s="303"/>
      <c r="G107" s="303"/>
      <c r="H107" s="303"/>
      <c r="I107" s="303"/>
      <c r="J107" s="303"/>
      <c r="K107" s="303"/>
      <c r="L107" s="304"/>
      <c r="N107" s="52"/>
      <c r="O107" s="3" t="s">
        <v>221</v>
      </c>
      <c r="P107" s="3" t="s">
        <v>222</v>
      </c>
      <c r="Q107" s="52"/>
      <c r="R107" s="52"/>
      <c r="S107" s="52"/>
      <c r="T107" s="52"/>
      <c r="U107" s="52"/>
      <c r="V107" s="52"/>
      <c r="W107" s="52"/>
    </row>
    <row r="108" spans="1:23" s="39" customFormat="1" x14ac:dyDescent="0.25">
      <c r="A108" s="62"/>
      <c r="B108" s="73"/>
      <c r="C108" s="74"/>
      <c r="D108" s="74"/>
      <c r="E108" s="74"/>
      <c r="F108" s="74"/>
      <c r="G108" s="74"/>
      <c r="H108" s="74"/>
      <c r="I108" s="74"/>
      <c r="J108" s="74"/>
      <c r="K108" s="74"/>
      <c r="L108" s="75"/>
      <c r="N108" s="52"/>
      <c r="O108" s="52"/>
      <c r="P108" s="52"/>
      <c r="Q108" s="52"/>
      <c r="R108" s="52"/>
      <c r="S108" s="52"/>
      <c r="T108" s="52"/>
      <c r="U108" s="52"/>
      <c r="V108" s="52"/>
      <c r="W108" s="52"/>
    </row>
    <row r="110" spans="1:23" s="8" customFormat="1" x14ac:dyDescent="0.25">
      <c r="A110" s="24"/>
      <c r="B110" s="257" t="s">
        <v>223</v>
      </c>
      <c r="C110" s="258" t="str">
        <f>UPPER(IF(Intro!$G$20="English",P110,Q110))</f>
        <v/>
      </c>
      <c r="D110" s="258" t="str">
        <f>UPPER(IF(Intro!$G$20="English",Q110,R110))</f>
        <v/>
      </c>
      <c r="E110" s="258" t="str">
        <f>UPPER(IF(Intro!$G$20="English",R110,S110))</f>
        <v/>
      </c>
      <c r="F110" s="258"/>
      <c r="G110" s="258" t="str">
        <f>UPPER(IF(Intro!$G$20="English",S110,T110))</f>
        <v/>
      </c>
      <c r="H110" s="258" t="str">
        <f>UPPER(IF(Intro!$G$20="English",T110,U110))</f>
        <v/>
      </c>
      <c r="I110" s="258" t="str">
        <f>UPPER(IF(Intro!$G$20="English",U110,V110))</f>
        <v/>
      </c>
      <c r="J110" s="258" t="str">
        <f>UPPER(IF(Intro!$G$20="English",V110,W110))</f>
        <v/>
      </c>
      <c r="K110" s="258" t="str">
        <f>UPPER(IF(Intro!$G$20="English",W110,X110))</f>
        <v/>
      </c>
      <c r="L110" s="259" t="str">
        <f>UPPER(IF(Intro!$G$20="English",X110,Y110))</f>
        <v/>
      </c>
      <c r="M110" s="9"/>
      <c r="N110" s="6"/>
      <c r="O110" s="7"/>
      <c r="P110" s="7"/>
    </row>
    <row r="111" spans="1:23" x14ac:dyDescent="0.25">
      <c r="B111" s="28"/>
      <c r="C111" s="29"/>
      <c r="D111" s="30"/>
      <c r="E111" s="30"/>
      <c r="F111" s="30"/>
      <c r="G111" s="30"/>
      <c r="H111" s="30"/>
      <c r="I111" s="30"/>
      <c r="J111" s="30"/>
      <c r="K111" s="30"/>
      <c r="L111" s="31"/>
    </row>
    <row r="112" spans="1:23" s="39" customFormat="1" ht="14.25" customHeight="1" x14ac:dyDescent="0.25">
      <c r="A112" s="62"/>
      <c r="B112" s="264" t="str">
        <f>IF(Intro!$G$20="English",O112,P112)</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12" s="265"/>
      <c r="D112" s="265"/>
      <c r="E112" s="265"/>
      <c r="F112" s="265"/>
      <c r="G112" s="265"/>
      <c r="H112" s="265"/>
      <c r="I112" s="265"/>
      <c r="J112" s="265"/>
      <c r="K112" s="265"/>
      <c r="L112" s="266"/>
      <c r="N112" s="52"/>
      <c r="O112" s="161" t="s">
        <v>312</v>
      </c>
      <c r="P112" s="56" t="s">
        <v>313</v>
      </c>
      <c r="Q112" s="52"/>
      <c r="R112" s="52"/>
      <c r="S112" s="52"/>
      <c r="T112" s="52"/>
      <c r="U112" s="52"/>
      <c r="V112" s="52"/>
      <c r="W112" s="52"/>
    </row>
    <row r="113" spans="1:23" s="39" customFormat="1" ht="31.5" customHeight="1" x14ac:dyDescent="0.25">
      <c r="A113" s="62"/>
      <c r="B113" s="264"/>
      <c r="C113" s="265"/>
      <c r="D113" s="265"/>
      <c r="E113" s="265"/>
      <c r="F113" s="265"/>
      <c r="G113" s="265"/>
      <c r="H113" s="265"/>
      <c r="I113" s="265"/>
      <c r="J113" s="265"/>
      <c r="K113" s="265"/>
      <c r="L113" s="266"/>
      <c r="N113" s="52"/>
      <c r="O113" s="56"/>
      <c r="P113" s="56"/>
      <c r="Q113" s="52"/>
      <c r="R113" s="52"/>
      <c r="S113" s="52"/>
      <c r="T113" s="52"/>
      <c r="U113" s="52"/>
      <c r="V113" s="52"/>
      <c r="W113" s="52"/>
    </row>
    <row r="114" spans="1:23" s="39" customFormat="1" x14ac:dyDescent="0.25">
      <c r="A114" s="62"/>
      <c r="B114" s="73"/>
      <c r="C114" s="74"/>
      <c r="D114" s="74"/>
      <c r="E114" s="74"/>
      <c r="F114" s="74"/>
      <c r="G114" s="74"/>
      <c r="H114" s="74"/>
      <c r="I114" s="74"/>
      <c r="J114" s="74"/>
      <c r="K114" s="74"/>
      <c r="L114" s="75"/>
      <c r="N114" s="52"/>
      <c r="O114" s="52"/>
      <c r="P114" s="52"/>
      <c r="Q114" s="52"/>
      <c r="R114" s="52"/>
      <c r="S114" s="52"/>
      <c r="T114" s="52"/>
      <c r="U114" s="52"/>
      <c r="V114" s="52"/>
      <c r="W114" s="52"/>
    </row>
  </sheetData>
  <sheetProtection algorithmName="SHA-512" hashValue="enaosxFL+AkCH/k6Nnd2a9gry3k/4DqnL3Xey9qFjniRR09i9V9LHyENFesXE0TuDMZhF+57QUoirmtOFmnpcQ==" saltValue="rvxHyN1imLAkcL1RypajOg==" spinCount="100000" sheet="1" objects="1" scenarios="1" selectLockedCells="1"/>
  <mergeCells count="54">
    <mergeCell ref="B112:L113"/>
    <mergeCell ref="B98:I98"/>
    <mergeCell ref="B4:L4"/>
    <mergeCell ref="B5:L5"/>
    <mergeCell ref="B8:L8"/>
    <mergeCell ref="B6:L6"/>
    <mergeCell ref="B10:F15"/>
    <mergeCell ref="H10:L15"/>
    <mergeCell ref="B87:D88"/>
    <mergeCell ref="E87:L88"/>
    <mergeCell ref="B95:D96"/>
    <mergeCell ref="E89:L90"/>
    <mergeCell ref="E91:L92"/>
    <mergeCell ref="E93:L94"/>
    <mergeCell ref="E95:L96"/>
    <mergeCell ref="B89:D90"/>
    <mergeCell ref="B110:L110"/>
    <mergeCell ref="B104:L104"/>
    <mergeCell ref="B101:L101"/>
    <mergeCell ref="B103:L103"/>
    <mergeCell ref="B105:L106"/>
    <mergeCell ref="B107:L107"/>
    <mergeCell ref="B91:D92"/>
    <mergeCell ref="B93:D94"/>
    <mergeCell ref="H20:L21"/>
    <mergeCell ref="B24:L24"/>
    <mergeCell ref="B26:L26"/>
    <mergeCell ref="B65:D66"/>
    <mergeCell ref="E65:L66"/>
    <mergeCell ref="E67:L68"/>
    <mergeCell ref="B67:D68"/>
    <mergeCell ref="B83:L83"/>
    <mergeCell ref="B71:D80"/>
    <mergeCell ref="G20:G21"/>
    <mergeCell ref="B61:L61"/>
    <mergeCell ref="E71:L80"/>
    <mergeCell ref="B20:F21"/>
    <mergeCell ref="B85:L85"/>
    <mergeCell ref="O9:Q16"/>
    <mergeCell ref="S9:U16"/>
    <mergeCell ref="B18:L18"/>
    <mergeCell ref="B63:D64"/>
    <mergeCell ref="E63:L64"/>
    <mergeCell ref="B44:L44"/>
    <mergeCell ref="B49:L49"/>
    <mergeCell ref="B47:L47"/>
    <mergeCell ref="B43:L43"/>
    <mergeCell ref="B27:L27"/>
    <mergeCell ref="C28:K42"/>
    <mergeCell ref="B51:C52"/>
    <mergeCell ref="D51:D52"/>
    <mergeCell ref="E51:K52"/>
    <mergeCell ref="C57:K58"/>
    <mergeCell ref="B55:L55"/>
  </mergeCells>
  <dataValidations count="2">
    <dataValidation type="list" allowBlank="1" showInputMessage="1" showErrorMessage="1" sqref="J98"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0" min="1" max="11" man="1"/>
  </rowBreaks>
  <ignoredErrors>
    <ignoredError sqref="B10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Variables!$D$27:$D$28</xm:f>
          </x14:formula1>
          <xm:sqref>D51:D52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6"/>
  <sheetViews>
    <sheetView showGridLines="0" zoomScaleNormal="100" workbookViewId="0"/>
  </sheetViews>
  <sheetFormatPr defaultColWidth="9.42578125" defaultRowHeight="14.25" x14ac:dyDescent="0.25"/>
  <cols>
    <col min="1" max="1" width="1.5703125" style="21" customWidth="1"/>
    <col min="2" max="2" width="14.5703125" style="1" customWidth="1"/>
    <col min="3" max="3" width="14.85546875" style="1" customWidth="1"/>
    <col min="4" max="12" width="14.5703125" style="1" customWidth="1"/>
    <col min="13" max="13" width="6.42578125" style="3" customWidth="1"/>
    <col min="14" max="14" width="9.42578125" style="3" customWidth="1"/>
    <col min="15" max="18" width="30.5703125" style="3" hidden="1" customWidth="1"/>
    <col min="19" max="19" width="9.42578125" style="3" customWidth="1"/>
    <col min="20" max="16384" width="9.42578125" style="3"/>
  </cols>
  <sheetData>
    <row r="1" spans="1:19" x14ac:dyDescent="0.25">
      <c r="A1" s="21">
        <v>8</v>
      </c>
      <c r="O1" s="3" t="s">
        <v>285</v>
      </c>
      <c r="P1" s="3" t="s">
        <v>285</v>
      </c>
      <c r="Q1" s="3" t="s">
        <v>285</v>
      </c>
      <c r="R1" s="3" t="s">
        <v>285</v>
      </c>
    </row>
    <row r="2" spans="1:19" x14ac:dyDescent="0.25">
      <c r="B2" s="23" t="s">
        <v>0</v>
      </c>
      <c r="C2" s="23"/>
      <c r="D2" s="23"/>
      <c r="O2" s="22" t="s">
        <v>61</v>
      </c>
      <c r="P2" s="22" t="s">
        <v>73</v>
      </c>
      <c r="Q2" s="3" t="s">
        <v>150</v>
      </c>
      <c r="R2" s="3" t="s">
        <v>150</v>
      </c>
    </row>
    <row r="3" spans="1:19" x14ac:dyDescent="0.25">
      <c r="B3" s="5"/>
      <c r="C3" s="5"/>
      <c r="D3" s="5"/>
      <c r="O3" s="4"/>
      <c r="P3" s="4"/>
    </row>
    <row r="4" spans="1:19" s="8" customFormat="1" x14ac:dyDescent="0.25">
      <c r="A4" s="24"/>
      <c r="B4" s="307" t="str">
        <f>IF(Intro!$G$20="English",O4,P4)</f>
        <v>QUESTIONNAIRE À L'INTENTION DES PRODUCTEURS ÉTRANGERS</v>
      </c>
      <c r="C4" s="308"/>
      <c r="D4" s="308"/>
      <c r="E4" s="308"/>
      <c r="F4" s="308"/>
      <c r="G4" s="308"/>
      <c r="H4" s="308"/>
      <c r="I4" s="308"/>
      <c r="J4" s="308"/>
      <c r="K4" s="308"/>
      <c r="L4" s="309"/>
      <c r="M4" s="6"/>
      <c r="N4" s="6"/>
      <c r="O4" s="92" t="s">
        <v>224</v>
      </c>
      <c r="P4" s="92" t="s">
        <v>225</v>
      </c>
    </row>
    <row r="5" spans="1:19" s="8" customFormat="1" x14ac:dyDescent="0.25">
      <c r="A5" s="24"/>
      <c r="B5" s="310" t="str">
        <f>Intro!B5</f>
        <v>GC-2026-001</v>
      </c>
      <c r="C5" s="311"/>
      <c r="D5" s="311"/>
      <c r="E5" s="311"/>
      <c r="F5" s="311"/>
      <c r="G5" s="311"/>
      <c r="H5" s="311"/>
      <c r="I5" s="311"/>
      <c r="J5" s="311"/>
      <c r="K5" s="311"/>
      <c r="L5" s="312"/>
      <c r="M5" s="6"/>
      <c r="N5" s="6"/>
      <c r="O5" s="7"/>
      <c r="P5" s="7"/>
    </row>
    <row r="6" spans="1:19" s="9" customFormat="1" x14ac:dyDescent="0.25">
      <c r="A6" s="24"/>
      <c r="B6" s="313" t="str">
        <f>UPPER(IF(Intro!$G$20="English",Variables!B3,Variables!C3))</f>
        <v>PRODUITS DU BOIS - PLANCHERS DE BOIS FRANCS MASSIF ET D'INGÉNIERIE</v>
      </c>
      <c r="C6" s="314"/>
      <c r="D6" s="314"/>
      <c r="E6" s="314"/>
      <c r="F6" s="314"/>
      <c r="G6" s="314"/>
      <c r="H6" s="314"/>
      <c r="I6" s="314"/>
      <c r="J6" s="314"/>
      <c r="K6" s="314"/>
      <c r="L6" s="315"/>
      <c r="O6" s="25"/>
      <c r="P6" s="25"/>
    </row>
    <row r="7" spans="1:19" s="9" customFormat="1" x14ac:dyDescent="0.25">
      <c r="A7" s="24"/>
      <c r="B7" s="26"/>
      <c r="C7" s="26"/>
      <c r="D7" s="26"/>
      <c r="E7" s="27"/>
      <c r="F7" s="27"/>
      <c r="G7" s="27"/>
      <c r="H7" s="27"/>
      <c r="I7" s="27"/>
      <c r="J7" s="27"/>
      <c r="K7" s="27"/>
      <c r="L7" s="27"/>
      <c r="O7" s="25"/>
      <c r="P7" s="25"/>
    </row>
    <row r="8" spans="1:19" s="8" customFormat="1" x14ac:dyDescent="0.25">
      <c r="A8" s="24"/>
      <c r="B8" s="257" t="str">
        <f>UPPER(IF(Intro!$G$20="English",O8,P8))</f>
        <v>APERÇU DU QUESTIONNAIRE</v>
      </c>
      <c r="C8" s="258" t="str">
        <f>UPPER(IF(Intro!$G$20="English",P8,Q8))</f>
        <v/>
      </c>
      <c r="D8" s="258"/>
      <c r="E8" s="258" t="str">
        <f>UPPER(IF(Intro!$G$20="English",Q8,R8))</f>
        <v/>
      </c>
      <c r="F8" s="258" t="str">
        <f>UPPER(IF(Intro!$G$20="English",R8,S8))</f>
        <v/>
      </c>
      <c r="G8" s="258" t="str">
        <f>UPPER(IF(Intro!$G$20="English",S8,T8))</f>
        <v/>
      </c>
      <c r="H8" s="258" t="str">
        <f>UPPER(IF(Intro!$G$20="English",T8,U8))</f>
        <v/>
      </c>
      <c r="I8" s="258" t="str">
        <f>UPPER(IF(Intro!$G$20="English",U8,V8))</f>
        <v/>
      </c>
      <c r="J8" s="258" t="str">
        <f>UPPER(IF(Intro!$G$20="English",V8,W8))</f>
        <v/>
      </c>
      <c r="K8" s="258" t="str">
        <f>UPPER(IF(Intro!$G$20="English",W8,X8))</f>
        <v/>
      </c>
      <c r="L8" s="259" t="str">
        <f>UPPER(IF(Intro!$G$20="English",X8,Y8))</f>
        <v/>
      </c>
      <c r="M8" s="9"/>
      <c r="N8" s="6"/>
      <c r="O8" s="93" t="s">
        <v>226</v>
      </c>
      <c r="P8" s="93" t="s">
        <v>227</v>
      </c>
    </row>
    <row r="9" spans="1:19" x14ac:dyDescent="0.25">
      <c r="B9" s="28"/>
      <c r="C9" s="29"/>
      <c r="D9" s="29"/>
      <c r="E9" s="30"/>
      <c r="F9" s="30"/>
      <c r="G9" s="30"/>
      <c r="H9" s="30"/>
      <c r="I9" s="30"/>
      <c r="J9" s="30"/>
      <c r="K9" s="30"/>
      <c r="L9" s="31"/>
    </row>
    <row r="10" spans="1:19" s="39" customFormat="1" x14ac:dyDescent="0.25">
      <c r="A10" s="62"/>
      <c r="B10" s="264" t="str">
        <f>IF(Intro!$G$20="English",O10,P10)</f>
        <v xml:space="preserve">Le présent questionnaire est divisé en deux parties :
</v>
      </c>
      <c r="C10" s="265"/>
      <c r="D10" s="265"/>
      <c r="E10" s="265"/>
      <c r="F10" s="265"/>
      <c r="G10" s="265"/>
      <c r="H10" s="265"/>
      <c r="I10" s="265"/>
      <c r="J10" s="265"/>
      <c r="K10" s="265"/>
      <c r="L10" s="266"/>
      <c r="N10" s="52"/>
      <c r="O10" s="3" t="s">
        <v>80</v>
      </c>
      <c r="P10" s="3" t="s">
        <v>81</v>
      </c>
      <c r="Q10" s="52"/>
      <c r="R10" s="52"/>
      <c r="S10" s="52"/>
    </row>
    <row r="11" spans="1:19" s="39" customFormat="1" x14ac:dyDescent="0.25">
      <c r="A11" s="62"/>
      <c r="B11" s="82"/>
      <c r="C11" s="83"/>
      <c r="D11" s="83"/>
      <c r="E11" s="83"/>
      <c r="F11" s="83"/>
      <c r="G11" s="83"/>
      <c r="H11" s="83"/>
      <c r="I11" s="83"/>
      <c r="J11" s="83"/>
      <c r="K11" s="83"/>
      <c r="L11" s="84"/>
      <c r="N11" s="52"/>
      <c r="O11" s="3"/>
      <c r="P11" s="3"/>
      <c r="Q11" s="52"/>
      <c r="R11" s="52"/>
      <c r="S11" s="52"/>
    </row>
    <row r="12" spans="1:19" s="39" customFormat="1" ht="14.25" customHeight="1" x14ac:dyDescent="0.25">
      <c r="A12" s="62"/>
      <c r="B12" s="264" t="str">
        <f>IF(Intro!$G$20="English",O12,P12)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65"/>
      <c r="D12" s="265"/>
      <c r="E12" s="265"/>
      <c r="F12" s="265"/>
      <c r="G12" s="265"/>
      <c r="H12" s="265"/>
      <c r="I12" s="265"/>
      <c r="J12" s="265"/>
      <c r="K12" s="265"/>
      <c r="L12" s="266"/>
      <c r="N12" s="52"/>
      <c r="O12" s="3" t="s">
        <v>82</v>
      </c>
      <c r="P12" s="3" t="s">
        <v>83</v>
      </c>
      <c r="Q12" s="52"/>
      <c r="R12" s="52"/>
      <c r="S12" s="52"/>
    </row>
    <row r="13" spans="1:19" s="39" customFormat="1" x14ac:dyDescent="0.25">
      <c r="A13" s="62"/>
      <c r="B13" s="264"/>
      <c r="C13" s="265"/>
      <c r="D13" s="265"/>
      <c r="E13" s="265"/>
      <c r="F13" s="265"/>
      <c r="G13" s="265"/>
      <c r="H13" s="265"/>
      <c r="I13" s="265"/>
      <c r="J13" s="265"/>
      <c r="K13" s="265"/>
      <c r="L13" s="266"/>
      <c r="N13" s="52"/>
      <c r="O13" s="3"/>
      <c r="P13" s="3"/>
      <c r="Q13" s="52"/>
      <c r="R13" s="52"/>
      <c r="S13" s="52"/>
    </row>
    <row r="14" spans="1:19" s="39" customFormat="1" x14ac:dyDescent="0.25">
      <c r="A14" s="62"/>
      <c r="B14" s="82"/>
      <c r="C14" s="83"/>
      <c r="D14" s="83"/>
      <c r="E14" s="83"/>
      <c r="F14" s="83"/>
      <c r="G14" s="83"/>
      <c r="H14" s="83"/>
      <c r="I14" s="83"/>
      <c r="J14" s="83"/>
      <c r="K14" s="83"/>
      <c r="L14" s="84"/>
      <c r="N14" s="52"/>
      <c r="O14" s="3"/>
      <c r="P14" s="3"/>
      <c r="Q14" s="52"/>
      <c r="R14" s="52"/>
      <c r="S14" s="52"/>
    </row>
    <row r="15" spans="1:19" s="39" customFormat="1" x14ac:dyDescent="0.25">
      <c r="A15" s="62"/>
      <c r="B15" s="264" t="str">
        <f>IF(Intro!$G$20="English",O15,P15)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65"/>
      <c r="D15" s="265"/>
      <c r="E15" s="265"/>
      <c r="F15" s="265"/>
      <c r="G15" s="265"/>
      <c r="H15" s="265"/>
      <c r="I15" s="265"/>
      <c r="J15" s="265"/>
      <c r="K15" s="265"/>
      <c r="L15" s="266"/>
      <c r="N15" s="52"/>
      <c r="O15" s="3" t="s">
        <v>84</v>
      </c>
      <c r="P15" s="3" t="s">
        <v>85</v>
      </c>
      <c r="Q15" s="52"/>
      <c r="R15" s="52"/>
      <c r="S15" s="52"/>
    </row>
    <row r="16" spans="1:19" s="39" customFormat="1" x14ac:dyDescent="0.25">
      <c r="A16" s="62"/>
      <c r="B16" s="320"/>
      <c r="C16" s="321"/>
      <c r="D16" s="321"/>
      <c r="E16" s="321"/>
      <c r="F16" s="321"/>
      <c r="G16" s="321"/>
      <c r="H16" s="321"/>
      <c r="I16" s="321"/>
      <c r="J16" s="321"/>
      <c r="K16" s="321"/>
      <c r="L16" s="322"/>
      <c r="N16" s="52"/>
      <c r="O16" s="3"/>
      <c r="P16" s="3"/>
      <c r="Q16" s="52"/>
      <c r="R16" s="52"/>
      <c r="S16" s="52"/>
    </row>
    <row r="17" spans="1:19" s="39" customFormat="1" x14ac:dyDescent="0.25">
      <c r="A17" s="62"/>
      <c r="B17" s="73"/>
      <c r="C17" s="74"/>
      <c r="D17" s="74"/>
      <c r="E17" s="74"/>
      <c r="F17" s="74"/>
      <c r="G17" s="74"/>
      <c r="H17" s="74"/>
      <c r="I17" s="74"/>
      <c r="J17" s="74"/>
      <c r="K17" s="74"/>
      <c r="L17" s="75"/>
      <c r="N17" s="52"/>
      <c r="O17" s="52"/>
      <c r="P17" s="52"/>
      <c r="Q17" s="52"/>
      <c r="R17" s="52"/>
      <c r="S17" s="52"/>
    </row>
    <row r="18" spans="1:19" s="9" customFormat="1" x14ac:dyDescent="0.25">
      <c r="A18" s="24"/>
      <c r="B18" s="26"/>
      <c r="C18" s="26"/>
      <c r="D18" s="26"/>
      <c r="E18" s="27"/>
      <c r="F18" s="27"/>
      <c r="G18" s="27"/>
      <c r="H18" s="27"/>
      <c r="I18" s="27"/>
      <c r="J18" s="27"/>
      <c r="K18" s="27"/>
      <c r="L18" s="27"/>
      <c r="O18" s="25"/>
      <c r="P18" s="25"/>
    </row>
    <row r="19" spans="1:19" s="8" customFormat="1" x14ac:dyDescent="0.25">
      <c r="A19" s="24"/>
      <c r="B19" s="257" t="str">
        <f>IF(Intro!$G$20="English",O19,P19)</f>
        <v>TARIF DES DOUANES</v>
      </c>
      <c r="C19" s="258" t="str">
        <f>UPPER(IF(Intro!$G$20="English",P19,Q19))</f>
        <v/>
      </c>
      <c r="D19" s="258"/>
      <c r="E19" s="258" t="str">
        <f>UPPER(IF(Intro!$G$20="English",Q19,R19))</f>
        <v/>
      </c>
      <c r="F19" s="258" t="str">
        <f>UPPER(IF(Intro!$G$20="English",R19,S19))</f>
        <v/>
      </c>
      <c r="G19" s="258" t="str">
        <f>UPPER(IF(Intro!$G$20="English",S19,T19))</f>
        <v/>
      </c>
      <c r="H19" s="258" t="str">
        <f>UPPER(IF(Intro!$G$20="English",T19,U19))</f>
        <v/>
      </c>
      <c r="I19" s="258" t="str">
        <f>UPPER(IF(Intro!$G$20="English",U19,V19))</f>
        <v/>
      </c>
      <c r="J19" s="258" t="str">
        <f>UPPER(IF(Intro!$G$20="English",V19,W19))</f>
        <v/>
      </c>
      <c r="K19" s="258" t="str">
        <f>UPPER(IF(Intro!$G$20="English",W19,X19))</f>
        <v/>
      </c>
      <c r="L19" s="259" t="str">
        <f>UPPER(IF(Intro!$G$20="English",X19,Y19))</f>
        <v/>
      </c>
      <c r="M19" s="9"/>
      <c r="N19" s="6"/>
      <c r="O19" s="9" t="s">
        <v>39</v>
      </c>
      <c r="P19" s="9" t="s">
        <v>40</v>
      </c>
    </row>
    <row r="20" spans="1:19" x14ac:dyDescent="0.25">
      <c r="B20" s="28"/>
      <c r="C20" s="29"/>
      <c r="D20" s="29"/>
      <c r="E20" s="30"/>
      <c r="F20" s="30"/>
      <c r="G20" s="30"/>
      <c r="H20" s="30"/>
      <c r="I20" s="30"/>
      <c r="J20" s="30"/>
      <c r="K20" s="30"/>
      <c r="L20" s="31"/>
    </row>
    <row r="21" spans="1:19" s="39" customFormat="1" ht="14.25" customHeight="1" x14ac:dyDescent="0.25">
      <c r="A21" s="62"/>
      <c r="B21" s="302" t="str">
        <f>IF(Intro!$G$20="English",O21,P21)</f>
        <v>Les marchandises sont généralement classées dans le Tarif des douanes sous les numéros suivants du Système harmonisé de désignation et de codification des marchandises (SH) :</v>
      </c>
      <c r="C21" s="303"/>
      <c r="D21" s="303"/>
      <c r="E21" s="303"/>
      <c r="F21" s="303"/>
      <c r="G21" s="303"/>
      <c r="H21" s="303"/>
      <c r="I21" s="303"/>
      <c r="J21" s="303"/>
      <c r="K21" s="303"/>
      <c r="L21" s="304"/>
      <c r="N21" s="52"/>
      <c r="O21" s="3" t="s">
        <v>300</v>
      </c>
      <c r="P21" s="3" t="s">
        <v>248</v>
      </c>
      <c r="Q21" s="52"/>
      <c r="R21" s="52"/>
      <c r="S21" s="52"/>
    </row>
    <row r="22" spans="1:19" ht="14.1" customHeight="1" x14ac:dyDescent="0.25">
      <c r="B22" s="94"/>
      <c r="C22" s="85"/>
      <c r="D22" s="50"/>
      <c r="E22" s="50"/>
      <c r="F22" s="50"/>
      <c r="G22" s="50"/>
      <c r="H22" s="50"/>
      <c r="I22" s="50"/>
      <c r="J22" s="50"/>
      <c r="K22" s="50"/>
      <c r="L22" s="86"/>
    </row>
    <row r="23" spans="1:19" s="39" customFormat="1" ht="30" customHeight="1" x14ac:dyDescent="0.25">
      <c r="A23" s="62"/>
      <c r="B23" s="302"/>
      <c r="C23" s="303"/>
      <c r="D23" s="325" t="s">
        <v>365</v>
      </c>
      <c r="E23" s="326"/>
      <c r="F23" s="326"/>
      <c r="G23" s="326"/>
      <c r="H23" s="326"/>
      <c r="I23" s="326"/>
      <c r="J23" s="327"/>
      <c r="K23" s="50"/>
      <c r="L23" s="248"/>
      <c r="O23" s="3"/>
      <c r="P23" s="3"/>
    </row>
    <row r="24" spans="1:19" s="39" customFormat="1" x14ac:dyDescent="0.25">
      <c r="A24" s="62"/>
      <c r="B24" s="249"/>
      <c r="C24" s="250"/>
      <c r="D24" s="50"/>
      <c r="E24" s="50"/>
      <c r="F24" s="50"/>
      <c r="G24" s="50"/>
      <c r="H24" s="50"/>
      <c r="I24" s="50"/>
      <c r="J24" s="50"/>
      <c r="K24" s="50"/>
      <c r="L24" s="251"/>
      <c r="O24" s="3"/>
      <c r="P24" s="3"/>
    </row>
    <row r="25" spans="1:19" s="58" customFormat="1" x14ac:dyDescent="0.25">
      <c r="A25" s="252"/>
      <c r="B25" s="328" t="str">
        <f>IF(Intro!$G$29="English",O25,P25)</f>
        <v>Ces numéros de classement tarifaire peuvent inclure des produits autres que les marchandises, et les marchandises peuvent également relever d'autres numéros de classement tarifaire.</v>
      </c>
      <c r="C25" s="329"/>
      <c r="D25" s="329"/>
      <c r="E25" s="329"/>
      <c r="F25" s="329"/>
      <c r="G25" s="329"/>
      <c r="H25" s="329"/>
      <c r="I25" s="329"/>
      <c r="J25" s="329"/>
      <c r="K25" s="329"/>
      <c r="L25" s="330"/>
      <c r="O25" s="56" t="s">
        <v>366</v>
      </c>
      <c r="P25" s="56" t="s">
        <v>367</v>
      </c>
    </row>
    <row r="26" spans="1:19" s="39" customFormat="1" x14ac:dyDescent="0.25">
      <c r="A26" s="62"/>
      <c r="B26" s="73"/>
      <c r="C26" s="74"/>
      <c r="D26" s="74"/>
      <c r="E26" s="74"/>
      <c r="F26" s="74"/>
      <c r="G26" s="74"/>
      <c r="H26" s="74"/>
      <c r="I26" s="74"/>
      <c r="J26" s="74"/>
      <c r="K26" s="74"/>
      <c r="L26" s="75"/>
      <c r="N26" s="52"/>
      <c r="O26" s="52"/>
      <c r="P26" s="52"/>
      <c r="Q26" s="52"/>
      <c r="R26" s="52"/>
      <c r="S26" s="52"/>
    </row>
    <row r="27" spans="1:19" s="9" customFormat="1" x14ac:dyDescent="0.25">
      <c r="A27" s="24"/>
      <c r="B27" s="26"/>
      <c r="C27" s="26"/>
      <c r="D27" s="26"/>
      <c r="E27" s="27"/>
      <c r="F27" s="27"/>
      <c r="G27" s="27"/>
      <c r="H27" s="27"/>
      <c r="I27" s="27"/>
      <c r="J27" s="27"/>
      <c r="K27" s="27"/>
      <c r="L27" s="27"/>
      <c r="O27" s="25"/>
      <c r="P27" s="25"/>
    </row>
    <row r="28" spans="1:19" s="8" customFormat="1" x14ac:dyDescent="0.25">
      <c r="A28" s="24"/>
      <c r="B28" s="257" t="str">
        <f>IF(Intro!$G$20="English",O28,P28)</f>
        <v>GLOSSAIRE</v>
      </c>
      <c r="C28" s="258"/>
      <c r="D28" s="258"/>
      <c r="E28" s="258"/>
      <c r="F28" s="258"/>
      <c r="G28" s="258"/>
      <c r="H28" s="258"/>
      <c r="I28" s="258"/>
      <c r="J28" s="258"/>
      <c r="K28" s="258"/>
      <c r="L28" s="259"/>
      <c r="M28" s="9"/>
      <c r="N28" s="6"/>
      <c r="O28" s="9" t="s">
        <v>228</v>
      </c>
      <c r="P28" s="9" t="s">
        <v>149</v>
      </c>
    </row>
    <row r="29" spans="1:19" s="39" customFormat="1" ht="14.1" customHeight="1" x14ac:dyDescent="0.25">
      <c r="A29" s="62"/>
      <c r="B29" s="323" t="str">
        <f>IF(Intro!$G$20="English",O29,P29)</f>
        <v>La capacité pratique des usines</v>
      </c>
      <c r="C29" s="323"/>
      <c r="D29" s="324" t="str">
        <f>IF(Intro!$G$20="English",O30,P30)</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29" s="324"/>
      <c r="F29" s="324"/>
      <c r="G29" s="324"/>
      <c r="H29" s="324"/>
      <c r="I29" s="324"/>
      <c r="J29" s="324"/>
      <c r="K29" s="324"/>
      <c r="L29" s="324"/>
      <c r="N29" s="52"/>
      <c r="O29" s="3" t="s">
        <v>145</v>
      </c>
      <c r="P29" s="3" t="s">
        <v>249</v>
      </c>
      <c r="S29" s="52"/>
    </row>
    <row r="30" spans="1:19" x14ac:dyDescent="0.25">
      <c r="B30" s="323"/>
      <c r="C30" s="323"/>
      <c r="D30" s="324"/>
      <c r="E30" s="324"/>
      <c r="F30" s="324"/>
      <c r="G30" s="324"/>
      <c r="H30" s="324"/>
      <c r="I30" s="324"/>
      <c r="J30" s="324"/>
      <c r="K30" s="324"/>
      <c r="L30" s="324"/>
      <c r="O30" s="3" t="s">
        <v>229</v>
      </c>
      <c r="P30" s="3" t="s">
        <v>272</v>
      </c>
    </row>
    <row r="31" spans="1:19" x14ac:dyDescent="0.25">
      <c r="B31" s="323"/>
      <c r="C31" s="323"/>
      <c r="D31" s="324"/>
      <c r="E31" s="324"/>
      <c r="F31" s="324"/>
      <c r="G31" s="324"/>
      <c r="H31" s="324"/>
      <c r="I31" s="324"/>
      <c r="J31" s="324"/>
      <c r="K31" s="324"/>
      <c r="L31" s="324"/>
    </row>
    <row r="32" spans="1:19" x14ac:dyDescent="0.25">
      <c r="B32" s="323"/>
      <c r="C32" s="323"/>
      <c r="D32" s="324"/>
      <c r="E32" s="324"/>
      <c r="F32" s="324"/>
      <c r="G32" s="324"/>
      <c r="H32" s="324"/>
      <c r="I32" s="324"/>
      <c r="J32" s="324"/>
      <c r="K32" s="324"/>
      <c r="L32" s="324"/>
    </row>
    <row r="33" spans="1:19" s="39" customFormat="1" ht="14.1" customHeight="1" x14ac:dyDescent="0.25">
      <c r="A33" s="62"/>
      <c r="B33" s="323" t="str">
        <f>IF(Intro!$G$20="English",O33,P33)</f>
        <v>Entreprises affiliées</v>
      </c>
      <c r="C33" s="323"/>
      <c r="D33" s="324" t="str">
        <f>IF(Intro!$G$20="English",O34,P34)</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33" s="324"/>
      <c r="F33" s="324"/>
      <c r="G33" s="324"/>
      <c r="H33" s="324"/>
      <c r="I33" s="324"/>
      <c r="J33" s="324"/>
      <c r="K33" s="324"/>
      <c r="L33" s="324"/>
      <c r="N33" s="52"/>
      <c r="O33" s="3" t="s">
        <v>202</v>
      </c>
      <c r="P33" s="3" t="s">
        <v>203</v>
      </c>
      <c r="S33" s="52"/>
    </row>
    <row r="34" spans="1:19" s="39" customFormat="1" x14ac:dyDescent="0.25">
      <c r="A34" s="62"/>
      <c r="B34" s="323"/>
      <c r="C34" s="323"/>
      <c r="D34" s="324"/>
      <c r="E34" s="324"/>
      <c r="F34" s="324"/>
      <c r="G34" s="324"/>
      <c r="H34" s="324"/>
      <c r="I34" s="324"/>
      <c r="J34" s="324"/>
      <c r="K34" s="324"/>
      <c r="L34" s="324"/>
      <c r="N34" s="52"/>
      <c r="O34" s="3" t="s">
        <v>204</v>
      </c>
      <c r="P34" s="3" t="s">
        <v>205</v>
      </c>
      <c r="Q34" s="3"/>
      <c r="R34" s="3"/>
      <c r="S34" s="52"/>
    </row>
    <row r="35" spans="1:19" s="39" customFormat="1" x14ac:dyDescent="0.25">
      <c r="A35" s="62"/>
      <c r="B35" s="323"/>
      <c r="C35" s="323"/>
      <c r="D35" s="324"/>
      <c r="E35" s="324"/>
      <c r="F35" s="324"/>
      <c r="G35" s="324"/>
      <c r="H35" s="324"/>
      <c r="I35" s="324"/>
      <c r="J35" s="324"/>
      <c r="K35" s="324"/>
      <c r="L35" s="324"/>
      <c r="N35" s="52"/>
      <c r="O35" s="3"/>
      <c r="P35" s="3"/>
      <c r="Q35" s="3"/>
      <c r="R35" s="3"/>
      <c r="S35" s="52"/>
    </row>
    <row r="36" spans="1:19" s="39" customFormat="1" x14ac:dyDescent="0.25">
      <c r="A36" s="62"/>
      <c r="B36" s="323"/>
      <c r="C36" s="323"/>
      <c r="D36" s="324"/>
      <c r="E36" s="324"/>
      <c r="F36" s="324"/>
      <c r="G36" s="324"/>
      <c r="H36" s="324"/>
      <c r="I36" s="324"/>
      <c r="J36" s="324"/>
      <c r="K36" s="324"/>
      <c r="L36" s="324"/>
      <c r="N36" s="52"/>
      <c r="O36" s="3"/>
      <c r="P36" s="3"/>
      <c r="Q36" s="3"/>
      <c r="R36" s="3"/>
      <c r="S36" s="52"/>
    </row>
  </sheetData>
  <sheetProtection algorithmName="SHA-512" hashValue="HEn07iTQijInuZMqNM4VtX1BK37SzXQUjWB2Hu5u0avtHglPQ+PAwhQXQEfG6ADueYYH+XFYwhPSgJfCn6ROZg==" saltValue="7UDYaOIWs1SajP0tCS7zMw==" spinCount="100000" sheet="1" objects="1" scenarios="1" selectLockedCells="1"/>
  <mergeCells count="17">
    <mergeCell ref="B4:L4"/>
    <mergeCell ref="B5:L5"/>
    <mergeCell ref="B6:L6"/>
    <mergeCell ref="B8:L8"/>
    <mergeCell ref="B10:L10"/>
    <mergeCell ref="B12:L13"/>
    <mergeCell ref="B15:L16"/>
    <mergeCell ref="B33:C36"/>
    <mergeCell ref="D29:L32"/>
    <mergeCell ref="D33:L36"/>
    <mergeCell ref="B19:L19"/>
    <mergeCell ref="B21:L21"/>
    <mergeCell ref="B29:C32"/>
    <mergeCell ref="B23:C23"/>
    <mergeCell ref="D23:J23"/>
    <mergeCell ref="B25:L25"/>
    <mergeCell ref="B28:L28"/>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39"/>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11.5703125" style="3" customWidth="1"/>
    <col min="15" max="16" width="11.5703125" style="3" hidden="1" customWidth="1"/>
    <col min="17" max="17" width="11.5703125" style="3" customWidth="1"/>
    <col min="18" max="16384" width="9.42578125" style="3"/>
  </cols>
  <sheetData>
    <row r="1" spans="1:17" x14ac:dyDescent="0.25">
      <c r="O1" s="3" t="s">
        <v>285</v>
      </c>
      <c r="P1" s="3" t="s">
        <v>285</v>
      </c>
    </row>
    <row r="2" spans="1:17" x14ac:dyDescent="0.25">
      <c r="B2" s="23" t="s">
        <v>0</v>
      </c>
      <c r="C2" s="23"/>
      <c r="D2" s="23"/>
      <c r="O2" s="22" t="s">
        <v>61</v>
      </c>
      <c r="P2" s="22" t="s">
        <v>73</v>
      </c>
    </row>
    <row r="3" spans="1:17" x14ac:dyDescent="0.25">
      <c r="B3" s="5"/>
      <c r="C3" s="5"/>
      <c r="D3" s="5"/>
      <c r="O3" s="8"/>
      <c r="P3" s="8"/>
    </row>
    <row r="4" spans="1:17" s="8" customFormat="1" x14ac:dyDescent="0.25">
      <c r="A4" s="24"/>
      <c r="B4" s="307" t="str">
        <f>Info!B4</f>
        <v>QUESTIONNAIRE À L'INTENTION DES PRODUCTEURS ÉTRANGERS</v>
      </c>
      <c r="C4" s="308"/>
      <c r="D4" s="308"/>
      <c r="E4" s="308"/>
      <c r="F4" s="308"/>
      <c r="G4" s="308"/>
      <c r="H4" s="308"/>
      <c r="I4" s="308"/>
      <c r="J4" s="308"/>
      <c r="K4" s="308"/>
      <c r="L4" s="309"/>
      <c r="M4" s="6"/>
      <c r="N4" s="6"/>
      <c r="O4" s="9"/>
      <c r="P4" s="9"/>
    </row>
    <row r="5" spans="1:17" s="8" customFormat="1" x14ac:dyDescent="0.25">
      <c r="A5" s="24"/>
      <c r="B5" s="310" t="str">
        <f>Info!B5</f>
        <v>GC-2026-001</v>
      </c>
      <c r="C5" s="311"/>
      <c r="D5" s="311"/>
      <c r="E5" s="311"/>
      <c r="F5" s="311"/>
      <c r="G5" s="311"/>
      <c r="H5" s="311"/>
      <c r="I5" s="311"/>
      <c r="J5" s="311"/>
      <c r="K5" s="311"/>
      <c r="L5" s="312"/>
      <c r="M5" s="6"/>
      <c r="N5" s="6"/>
      <c r="O5" s="9"/>
      <c r="P5" s="9"/>
    </row>
    <row r="6" spans="1:17" s="9" customFormat="1" ht="14.1" customHeight="1" x14ac:dyDescent="0.25">
      <c r="A6" s="24"/>
      <c r="B6" s="310" t="str">
        <f>Info!B6</f>
        <v>PRODUITS DU BOIS - PLANCHERS DE BOIS FRANCS MASSIF ET D'INGÉNIERIE</v>
      </c>
      <c r="C6" s="311"/>
      <c r="D6" s="311"/>
      <c r="E6" s="311"/>
      <c r="F6" s="311"/>
      <c r="G6" s="311"/>
      <c r="H6" s="311"/>
      <c r="I6" s="311"/>
      <c r="J6" s="311"/>
      <c r="K6" s="311"/>
      <c r="L6" s="312"/>
      <c r="O6" s="25"/>
      <c r="P6" s="25"/>
    </row>
    <row r="7" spans="1:17" s="9" customFormat="1" x14ac:dyDescent="0.25">
      <c r="A7" s="24"/>
      <c r="B7" s="356"/>
      <c r="C7" s="357"/>
      <c r="D7" s="357"/>
      <c r="E7" s="357"/>
      <c r="F7" s="357"/>
      <c r="G7" s="357"/>
      <c r="H7" s="357"/>
      <c r="I7" s="357"/>
      <c r="J7" s="357"/>
      <c r="K7" s="357"/>
      <c r="L7" s="358"/>
      <c r="O7" s="37"/>
    </row>
    <row r="8" spans="1:17" s="9" customFormat="1" x14ac:dyDescent="0.25">
      <c r="A8" s="24"/>
      <c r="B8" s="350" t="str">
        <f>IF(Intro!$G$20="English",O8,P8)</f>
        <v>Les questions suivantes font référence aux marchandises comme définies dans la description du produit de l'onglet Intro.</v>
      </c>
      <c r="C8" s="351"/>
      <c r="D8" s="351"/>
      <c r="E8" s="351"/>
      <c r="F8" s="351"/>
      <c r="G8" s="351"/>
      <c r="H8" s="351"/>
      <c r="I8" s="351"/>
      <c r="J8" s="351"/>
      <c r="K8" s="351"/>
      <c r="L8" s="352"/>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7" s="9" customFormat="1" x14ac:dyDescent="0.25">
      <c r="A9" s="24"/>
      <c r="B9" s="350" t="str">
        <f>IF(Intro!$G$20="English",O9,P9)</f>
        <v>Des informations sur le produit et un glossaire de termes sont disponibles dans l'onglet Info.</v>
      </c>
      <c r="C9" s="351"/>
      <c r="D9" s="351"/>
      <c r="E9" s="351"/>
      <c r="F9" s="351"/>
      <c r="G9" s="351"/>
      <c r="H9" s="351"/>
      <c r="I9" s="351"/>
      <c r="J9" s="351"/>
      <c r="K9" s="351"/>
      <c r="L9" s="352"/>
      <c r="O9" s="25" t="s">
        <v>86</v>
      </c>
      <c r="P9" s="9" t="s">
        <v>87</v>
      </c>
    </row>
    <row r="10" spans="1:17" s="9" customFormat="1" x14ac:dyDescent="0.25">
      <c r="A10" s="24"/>
      <c r="B10" s="353" t="str">
        <f>IF(Intro!$G$20="English",O10,P10)</f>
        <v>Utilisez l'onglet AddPub si vous avez besoin de plus d'espace.</v>
      </c>
      <c r="C10" s="354"/>
      <c r="D10" s="354"/>
      <c r="E10" s="354"/>
      <c r="F10" s="354"/>
      <c r="G10" s="354"/>
      <c r="H10" s="354"/>
      <c r="I10" s="354"/>
      <c r="J10" s="354"/>
      <c r="K10" s="354"/>
      <c r="L10" s="355"/>
      <c r="O10" s="25" t="s">
        <v>88</v>
      </c>
      <c r="P10" s="25" t="s">
        <v>89</v>
      </c>
    </row>
    <row r="11" spans="1:17" s="9" customFormat="1" x14ac:dyDescent="0.25">
      <c r="A11" s="24"/>
      <c r="B11" s="26"/>
      <c r="C11" s="26"/>
      <c r="D11" s="26"/>
      <c r="E11" s="27"/>
      <c r="F11" s="27"/>
      <c r="G11" s="27"/>
      <c r="H11" s="27"/>
      <c r="I11" s="27"/>
      <c r="J11" s="27"/>
      <c r="K11" s="27"/>
      <c r="L11" s="27"/>
      <c r="O11" s="25"/>
      <c r="P11" s="25"/>
    </row>
    <row r="12" spans="1:17" x14ac:dyDescent="0.25">
      <c r="B12" s="257" t="str">
        <f>IF(Intro!$G$20="English",O12,P12)</f>
        <v>INFORMATIONS GÉNÉRALES SUR L'ENTREPRISE</v>
      </c>
      <c r="C12" s="258"/>
      <c r="D12" s="258"/>
      <c r="E12" s="258"/>
      <c r="F12" s="258"/>
      <c r="G12" s="258"/>
      <c r="H12" s="258"/>
      <c r="I12" s="258"/>
      <c r="J12" s="258"/>
      <c r="K12" s="258"/>
      <c r="L12" s="259"/>
      <c r="M12" s="39"/>
      <c r="O12" s="92" t="s">
        <v>230</v>
      </c>
      <c r="P12" s="92" t="s">
        <v>231</v>
      </c>
    </row>
    <row r="13" spans="1:17" x14ac:dyDescent="0.25">
      <c r="B13" s="332" t="s">
        <v>22</v>
      </c>
      <c r="C13" s="333"/>
      <c r="D13" s="333"/>
      <c r="E13" s="333"/>
      <c r="F13" s="333"/>
      <c r="G13" s="333"/>
      <c r="H13" s="333"/>
      <c r="I13" s="333"/>
      <c r="J13" s="333"/>
      <c r="K13" s="333"/>
      <c r="L13" s="334"/>
    </row>
    <row r="14" spans="1:17" x14ac:dyDescent="0.25">
      <c r="B14" s="28"/>
      <c r="C14" s="29"/>
      <c r="D14" s="29"/>
      <c r="E14" s="30"/>
      <c r="F14" s="30"/>
      <c r="G14" s="30"/>
      <c r="H14" s="30"/>
      <c r="I14" s="30"/>
      <c r="J14" s="30"/>
      <c r="K14" s="30"/>
      <c r="L14" s="31"/>
    </row>
    <row r="15" spans="1:17" x14ac:dyDescent="0.25">
      <c r="B15" s="264" t="str">
        <f>IF(Intro!$G$20="English",O15,P15)</f>
        <v>Donnez un bref historique de votre entreprise, en insistant plus particulièrement sur les activités entourant les marchandises.</v>
      </c>
      <c r="C15" s="265"/>
      <c r="D15" s="265"/>
      <c r="E15" s="265"/>
      <c r="F15" s="265"/>
      <c r="G15" s="265"/>
      <c r="H15" s="265"/>
      <c r="I15" s="265"/>
      <c r="J15" s="265"/>
      <c r="K15" s="265"/>
      <c r="L15" s="266"/>
      <c r="O15" s="32" t="s">
        <v>42</v>
      </c>
      <c r="P15" s="3" t="s">
        <v>43</v>
      </c>
    </row>
    <row r="16" spans="1:17" s="39" customFormat="1" x14ac:dyDescent="0.25">
      <c r="A16" s="62"/>
      <c r="B16" s="72"/>
      <c r="C16" s="63"/>
      <c r="D16" s="63"/>
      <c r="E16" s="63"/>
      <c r="F16" s="63"/>
      <c r="G16" s="63"/>
      <c r="H16" s="63"/>
      <c r="I16" s="63"/>
      <c r="J16" s="63"/>
      <c r="K16" s="63"/>
      <c r="L16" s="64"/>
      <c r="O16" s="3"/>
      <c r="P16" s="3"/>
      <c r="Q16" s="3"/>
    </row>
    <row r="17" spans="1:17" s="22" customFormat="1" x14ac:dyDescent="0.25">
      <c r="A17" s="21"/>
      <c r="B17" s="342"/>
      <c r="C17" s="343"/>
      <c r="D17" s="343"/>
      <c r="E17" s="343"/>
      <c r="F17" s="343"/>
      <c r="G17" s="343"/>
      <c r="H17" s="343"/>
      <c r="I17" s="343"/>
      <c r="J17" s="343"/>
      <c r="K17" s="343"/>
      <c r="L17" s="344"/>
      <c r="M17" s="39"/>
    </row>
    <row r="18" spans="1:17" s="22" customFormat="1" x14ac:dyDescent="0.25">
      <c r="A18" s="21"/>
      <c r="B18" s="342"/>
      <c r="C18" s="343"/>
      <c r="D18" s="343"/>
      <c r="E18" s="343"/>
      <c r="F18" s="343"/>
      <c r="G18" s="343"/>
      <c r="H18" s="343"/>
      <c r="I18" s="343"/>
      <c r="J18" s="343"/>
      <c r="K18" s="343"/>
      <c r="L18" s="344"/>
      <c r="M18" s="39"/>
    </row>
    <row r="19" spans="1:17" s="22" customFormat="1" x14ac:dyDescent="0.25">
      <c r="A19" s="21"/>
      <c r="B19" s="342"/>
      <c r="C19" s="343"/>
      <c r="D19" s="343"/>
      <c r="E19" s="343"/>
      <c r="F19" s="343"/>
      <c r="G19" s="343"/>
      <c r="H19" s="343"/>
      <c r="I19" s="343"/>
      <c r="J19" s="343"/>
      <c r="K19" s="343"/>
      <c r="L19" s="344"/>
      <c r="M19" s="39"/>
    </row>
    <row r="20" spans="1:17" s="22" customFormat="1" x14ac:dyDescent="0.25">
      <c r="A20" s="21"/>
      <c r="B20" s="342"/>
      <c r="C20" s="343"/>
      <c r="D20" s="343"/>
      <c r="E20" s="343"/>
      <c r="F20" s="343"/>
      <c r="G20" s="343"/>
      <c r="H20" s="343"/>
      <c r="I20" s="343"/>
      <c r="J20" s="343"/>
      <c r="K20" s="343"/>
      <c r="L20" s="344"/>
      <c r="M20" s="39"/>
    </row>
    <row r="21" spans="1:17" s="22" customFormat="1" x14ac:dyDescent="0.25">
      <c r="A21" s="21"/>
      <c r="B21" s="342"/>
      <c r="C21" s="343"/>
      <c r="D21" s="343"/>
      <c r="E21" s="343"/>
      <c r="F21" s="343"/>
      <c r="G21" s="343"/>
      <c r="H21" s="343"/>
      <c r="I21" s="343"/>
      <c r="J21" s="343"/>
      <c r="K21" s="343"/>
      <c r="L21" s="344"/>
      <c r="M21" s="39"/>
    </row>
    <row r="22" spans="1:17" s="22" customFormat="1" x14ac:dyDescent="0.25">
      <c r="A22" s="21"/>
      <c r="B22" s="342"/>
      <c r="C22" s="343"/>
      <c r="D22" s="343"/>
      <c r="E22" s="343"/>
      <c r="F22" s="343"/>
      <c r="G22" s="343"/>
      <c r="H22" s="343"/>
      <c r="I22" s="343"/>
      <c r="J22" s="343"/>
      <c r="K22" s="343"/>
      <c r="L22" s="344"/>
      <c r="M22" s="39"/>
    </row>
    <row r="23" spans="1:17" s="22" customFormat="1" x14ac:dyDescent="0.25">
      <c r="A23" s="21"/>
      <c r="B23" s="342"/>
      <c r="C23" s="343"/>
      <c r="D23" s="343"/>
      <c r="E23" s="343"/>
      <c r="F23" s="343"/>
      <c r="G23" s="343"/>
      <c r="H23" s="343"/>
      <c r="I23" s="343"/>
      <c r="J23" s="343"/>
      <c r="K23" s="343"/>
      <c r="L23" s="344"/>
      <c r="M23" s="39"/>
    </row>
    <row r="24" spans="1:17" s="22" customFormat="1" x14ac:dyDescent="0.25">
      <c r="A24" s="21"/>
      <c r="B24" s="342"/>
      <c r="C24" s="343"/>
      <c r="D24" s="343"/>
      <c r="E24" s="343"/>
      <c r="F24" s="343"/>
      <c r="G24" s="343"/>
      <c r="H24" s="343"/>
      <c r="I24" s="343"/>
      <c r="J24" s="343"/>
      <c r="K24" s="343"/>
      <c r="L24" s="344"/>
      <c r="M24" s="39"/>
    </row>
    <row r="25" spans="1:17" s="39" customFormat="1" x14ac:dyDescent="0.25">
      <c r="A25" s="62"/>
      <c r="B25" s="73"/>
      <c r="C25" s="74"/>
      <c r="D25" s="74"/>
      <c r="E25" s="74"/>
      <c r="F25" s="74"/>
      <c r="G25" s="74"/>
      <c r="H25" s="74"/>
      <c r="I25" s="74"/>
      <c r="J25" s="74"/>
      <c r="K25" s="74"/>
      <c r="L25" s="75"/>
      <c r="O25" s="3"/>
      <c r="P25" s="3"/>
      <c r="Q25" s="3"/>
    </row>
    <row r="26" spans="1:17" x14ac:dyDescent="0.25">
      <c r="B26" s="335" t="s">
        <v>23</v>
      </c>
      <c r="C26" s="336"/>
      <c r="D26" s="336"/>
      <c r="E26" s="336"/>
      <c r="F26" s="336"/>
      <c r="G26" s="336"/>
      <c r="H26" s="336"/>
      <c r="I26" s="336"/>
      <c r="J26" s="336"/>
      <c r="K26" s="336"/>
      <c r="L26" s="337"/>
    </row>
    <row r="27" spans="1:17" x14ac:dyDescent="0.25">
      <c r="B27" s="28"/>
      <c r="C27" s="29"/>
      <c r="D27" s="29"/>
      <c r="E27" s="30"/>
      <c r="F27" s="30"/>
      <c r="G27" s="30"/>
      <c r="H27" s="30"/>
      <c r="I27" s="30"/>
      <c r="J27" s="30"/>
      <c r="K27" s="30"/>
      <c r="L27" s="31"/>
      <c r="M27" s="113"/>
      <c r="N27" s="113"/>
      <c r="O27" s="113"/>
    </row>
    <row r="28" spans="1:17" ht="14.25" customHeight="1" x14ac:dyDescent="0.25">
      <c r="B28" s="264" t="str">
        <f>IF(Intro!$G$20="English",O28,P28)</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c r="C28" s="265"/>
      <c r="D28" s="265"/>
      <c r="E28" s="265"/>
      <c r="F28" s="265"/>
      <c r="G28" s="265"/>
      <c r="H28" s="265"/>
      <c r="I28" s="265"/>
      <c r="J28" s="265"/>
      <c r="K28" s="265"/>
      <c r="L28" s="266"/>
      <c r="O28" s="32" t="str">
        <f>"Provide details concerning safeguard, anti-dumping and countervailing measures imposed by authorities of a country other than Canada in respect of the goods or similar goods to which your country or your firm has been subject since January 1, "&amp;Variables!B6&amp;"."</f>
        <v>Provide details concerning safeguard, anti-dumping and countervailing measures imposed by authorities of a country other than Canada in respect of the goods or similar goods to which your country or your firm has been subject since January 1, 2023.</v>
      </c>
      <c r="P28" s="3" t="str">
        <f>"Fournissez des détails concernant les mesures de sauvegarde,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row>
    <row r="29" spans="1:17" x14ac:dyDescent="0.25">
      <c r="B29" s="264"/>
      <c r="C29" s="265"/>
      <c r="D29" s="265"/>
      <c r="E29" s="265"/>
      <c r="F29" s="265"/>
      <c r="G29" s="265"/>
      <c r="H29" s="265"/>
      <c r="I29" s="265"/>
      <c r="J29" s="265"/>
      <c r="K29" s="265"/>
      <c r="L29" s="266"/>
      <c r="O29" s="32"/>
    </row>
    <row r="30" spans="1:17" s="39" customFormat="1" x14ac:dyDescent="0.25">
      <c r="A30" s="62"/>
      <c r="B30" s="72"/>
      <c r="C30" s="63"/>
      <c r="D30" s="63"/>
      <c r="E30" s="63"/>
      <c r="F30" s="63"/>
      <c r="G30" s="63"/>
      <c r="H30" s="63"/>
      <c r="I30" s="63"/>
      <c r="J30" s="63"/>
      <c r="K30" s="63"/>
      <c r="L30" s="64"/>
      <c r="O30" s="3"/>
      <c r="P30" s="3"/>
      <c r="Q30" s="3"/>
    </row>
    <row r="31" spans="1:17" s="22" customFormat="1" x14ac:dyDescent="0.25">
      <c r="A31" s="21"/>
      <c r="B31" s="342"/>
      <c r="C31" s="343"/>
      <c r="D31" s="343"/>
      <c r="E31" s="343"/>
      <c r="F31" s="343"/>
      <c r="G31" s="343"/>
      <c r="H31" s="343"/>
      <c r="I31" s="343"/>
      <c r="J31" s="343"/>
      <c r="K31" s="343"/>
      <c r="L31" s="344"/>
      <c r="M31" s="39"/>
    </row>
    <row r="32" spans="1:17" s="22" customFormat="1" x14ac:dyDescent="0.25">
      <c r="A32" s="21"/>
      <c r="B32" s="342"/>
      <c r="C32" s="343"/>
      <c r="D32" s="343"/>
      <c r="E32" s="343"/>
      <c r="F32" s="343"/>
      <c r="G32" s="343"/>
      <c r="H32" s="343"/>
      <c r="I32" s="343"/>
      <c r="J32" s="343"/>
      <c r="K32" s="343"/>
      <c r="L32" s="344"/>
      <c r="M32" s="39"/>
    </row>
    <row r="33" spans="1:17" s="22" customFormat="1" x14ac:dyDescent="0.25">
      <c r="A33" s="21"/>
      <c r="B33" s="342"/>
      <c r="C33" s="343"/>
      <c r="D33" s="343"/>
      <c r="E33" s="343"/>
      <c r="F33" s="343"/>
      <c r="G33" s="343"/>
      <c r="H33" s="343"/>
      <c r="I33" s="343"/>
      <c r="J33" s="343"/>
      <c r="K33" s="343"/>
      <c r="L33" s="344"/>
      <c r="M33" s="39"/>
    </row>
    <row r="34" spans="1:17" s="22" customFormat="1" x14ac:dyDescent="0.25">
      <c r="A34" s="21"/>
      <c r="B34" s="342"/>
      <c r="C34" s="343"/>
      <c r="D34" s="343"/>
      <c r="E34" s="343"/>
      <c r="F34" s="343"/>
      <c r="G34" s="343"/>
      <c r="H34" s="343"/>
      <c r="I34" s="343"/>
      <c r="J34" s="343"/>
      <c r="K34" s="343"/>
      <c r="L34" s="344"/>
      <c r="M34" s="39"/>
    </row>
    <row r="35" spans="1:17" s="22" customFormat="1" x14ac:dyDescent="0.25">
      <c r="A35" s="21"/>
      <c r="B35" s="342"/>
      <c r="C35" s="343"/>
      <c r="D35" s="343"/>
      <c r="E35" s="343"/>
      <c r="F35" s="343"/>
      <c r="G35" s="343"/>
      <c r="H35" s="343"/>
      <c r="I35" s="343"/>
      <c r="J35" s="343"/>
      <c r="K35" s="343"/>
      <c r="L35" s="344"/>
      <c r="M35" s="39"/>
    </row>
    <row r="36" spans="1:17" s="22" customFormat="1" x14ac:dyDescent="0.25">
      <c r="A36" s="21"/>
      <c r="B36" s="342"/>
      <c r="C36" s="343"/>
      <c r="D36" s="343"/>
      <c r="E36" s="343"/>
      <c r="F36" s="343"/>
      <c r="G36" s="343"/>
      <c r="H36" s="343"/>
      <c r="I36" s="343"/>
      <c r="J36" s="343"/>
      <c r="K36" s="343"/>
      <c r="L36" s="344"/>
      <c r="M36" s="39"/>
    </row>
    <row r="37" spans="1:17" s="22" customFormat="1" x14ac:dyDescent="0.25">
      <c r="A37" s="21"/>
      <c r="B37" s="342"/>
      <c r="C37" s="343"/>
      <c r="D37" s="343"/>
      <c r="E37" s="343"/>
      <c r="F37" s="343"/>
      <c r="G37" s="343"/>
      <c r="H37" s="343"/>
      <c r="I37" s="343"/>
      <c r="J37" s="343"/>
      <c r="K37" s="343"/>
      <c r="L37" s="344"/>
      <c r="M37" s="39"/>
    </row>
    <row r="38" spans="1:17" s="22" customFormat="1" x14ac:dyDescent="0.25">
      <c r="A38" s="21"/>
      <c r="B38" s="342"/>
      <c r="C38" s="343"/>
      <c r="D38" s="343"/>
      <c r="E38" s="343"/>
      <c r="F38" s="343"/>
      <c r="G38" s="343"/>
      <c r="H38" s="343"/>
      <c r="I38" s="343"/>
      <c r="J38" s="343"/>
      <c r="K38" s="343"/>
      <c r="L38" s="344"/>
      <c r="M38" s="39"/>
    </row>
    <row r="39" spans="1:17" s="39" customFormat="1" x14ac:dyDescent="0.25">
      <c r="A39" s="62"/>
      <c r="B39" s="73"/>
      <c r="C39" s="74"/>
      <c r="D39" s="74"/>
      <c r="E39" s="74"/>
      <c r="F39" s="74"/>
      <c r="G39" s="74"/>
      <c r="H39" s="74"/>
      <c r="I39" s="74"/>
      <c r="J39" s="74"/>
      <c r="K39" s="74"/>
      <c r="L39" s="75"/>
      <c r="O39" s="3"/>
      <c r="P39" s="3"/>
      <c r="Q39" s="3"/>
    </row>
    <row r="40" spans="1:17" s="22" customFormat="1" x14ac:dyDescent="0.25">
      <c r="A40" s="21"/>
      <c r="B40" s="335" t="s">
        <v>24</v>
      </c>
      <c r="C40" s="336"/>
      <c r="D40" s="336"/>
      <c r="E40" s="336"/>
      <c r="F40" s="336"/>
      <c r="G40" s="336"/>
      <c r="H40" s="336"/>
      <c r="I40" s="336"/>
      <c r="J40" s="336"/>
      <c r="K40" s="336"/>
      <c r="L40" s="337"/>
      <c r="M40" s="71"/>
    </row>
    <row r="41" spans="1:17" s="39" customFormat="1" x14ac:dyDescent="0.25">
      <c r="A41" s="62"/>
      <c r="B41" s="72"/>
      <c r="C41" s="63"/>
      <c r="D41" s="63"/>
      <c r="E41" s="63"/>
      <c r="F41" s="63"/>
      <c r="G41" s="63"/>
      <c r="H41" s="63"/>
      <c r="I41" s="63"/>
      <c r="J41" s="63"/>
      <c r="K41" s="63"/>
      <c r="L41" s="64"/>
      <c r="O41" s="3"/>
      <c r="P41" s="3"/>
      <c r="Q41" s="3"/>
    </row>
    <row r="42" spans="1:17" s="39" customFormat="1" ht="14.25" customHeight="1" x14ac:dyDescent="0.25">
      <c r="A42" s="62"/>
      <c r="B42" s="302" t="str">
        <f>IF(Intro!$G$20="English",O42,P42)</f>
        <v>Dressez la liste des dénominations et adresses de toutes les entreprises canadiennes ou étrangères auxquelles votre entreprise est reliée (voir la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2" s="303"/>
      <c r="D42" s="303"/>
      <c r="E42" s="303"/>
      <c r="F42" s="303"/>
      <c r="G42" s="303"/>
      <c r="H42" s="303"/>
      <c r="I42" s="303"/>
      <c r="J42" s="303"/>
      <c r="K42" s="303"/>
      <c r="L42" s="304"/>
      <c r="O42" s="3" t="s">
        <v>206</v>
      </c>
      <c r="P42" s="3" t="s">
        <v>378</v>
      </c>
      <c r="Q42" s="3"/>
    </row>
    <row r="43" spans="1:17" s="39" customFormat="1" x14ac:dyDescent="0.25">
      <c r="A43" s="62"/>
      <c r="B43" s="302"/>
      <c r="C43" s="303"/>
      <c r="D43" s="303"/>
      <c r="E43" s="303"/>
      <c r="F43" s="303"/>
      <c r="G43" s="303"/>
      <c r="H43" s="303"/>
      <c r="I43" s="303"/>
      <c r="J43" s="303"/>
      <c r="K43" s="303"/>
      <c r="L43" s="304"/>
      <c r="O43" s="3"/>
      <c r="P43" s="3"/>
      <c r="Q43" s="3"/>
    </row>
    <row r="44" spans="1:17" s="39" customFormat="1" x14ac:dyDescent="0.25">
      <c r="A44" s="62"/>
      <c r="B44" s="302"/>
      <c r="C44" s="303"/>
      <c r="D44" s="303"/>
      <c r="E44" s="303"/>
      <c r="F44" s="303"/>
      <c r="G44" s="303"/>
      <c r="H44" s="303"/>
      <c r="I44" s="303"/>
      <c r="J44" s="303"/>
      <c r="K44" s="303"/>
      <c r="L44" s="304"/>
      <c r="O44" s="3"/>
      <c r="P44" s="3"/>
      <c r="Q44" s="3"/>
    </row>
    <row r="45" spans="1:17" s="39" customFormat="1" x14ac:dyDescent="0.25">
      <c r="A45" s="62"/>
      <c r="B45" s="72"/>
      <c r="C45" s="63"/>
      <c r="D45" s="63"/>
      <c r="E45" s="63"/>
      <c r="F45" s="63"/>
      <c r="G45" s="63"/>
      <c r="H45" s="63"/>
      <c r="I45" s="63"/>
      <c r="J45" s="63"/>
      <c r="K45" s="63"/>
      <c r="L45" s="64"/>
      <c r="O45" s="3"/>
      <c r="P45" s="3"/>
      <c r="Q45" s="3"/>
    </row>
    <row r="46" spans="1:17" x14ac:dyDescent="0.25">
      <c r="B46" s="101"/>
      <c r="C46" s="348" t="str">
        <f>IF(Intro!$G$20="English",O46,P46)</f>
        <v xml:space="preserve">Dénomination sociale de l'entreprise </v>
      </c>
      <c r="D46" s="348"/>
      <c r="E46" s="348" t="str">
        <f>IF(Intro!$G$20="English",O47,P47)</f>
        <v>Adresse de l'entreprise</v>
      </c>
      <c r="F46" s="348"/>
      <c r="G46" s="348" t="str">
        <f>IF(Intro!$G$20="English",O48,P48)</f>
        <v>Type d'affiliation</v>
      </c>
      <c r="H46" s="348"/>
      <c r="I46" s="348"/>
      <c r="J46" s="348" t="str">
        <f>IF(Intro!$G$20="English",O49,P49)</f>
        <v>Rôle dans l'industrie</v>
      </c>
      <c r="K46" s="348"/>
      <c r="L46" s="349"/>
      <c r="O46" s="3" t="s">
        <v>44</v>
      </c>
      <c r="P46" s="3" t="s">
        <v>46</v>
      </c>
    </row>
    <row r="47" spans="1:17" x14ac:dyDescent="0.25">
      <c r="B47" s="102"/>
      <c r="C47" s="348"/>
      <c r="D47" s="348"/>
      <c r="E47" s="348"/>
      <c r="F47" s="348"/>
      <c r="G47" s="348"/>
      <c r="H47" s="348"/>
      <c r="I47" s="348"/>
      <c r="J47" s="348"/>
      <c r="K47" s="348"/>
      <c r="L47" s="349"/>
      <c r="O47" s="3" t="s">
        <v>9</v>
      </c>
      <c r="P47" s="3" t="s">
        <v>10</v>
      </c>
    </row>
    <row r="48" spans="1:17" x14ac:dyDescent="0.25">
      <c r="B48" s="347">
        <v>1</v>
      </c>
      <c r="C48" s="262"/>
      <c r="D48" s="262"/>
      <c r="E48" s="262"/>
      <c r="F48" s="262"/>
      <c r="G48" s="262"/>
      <c r="H48" s="262"/>
      <c r="I48" s="262"/>
      <c r="J48" s="262"/>
      <c r="K48" s="262"/>
      <c r="L48" s="263"/>
      <c r="O48" s="3" t="s">
        <v>154</v>
      </c>
      <c r="P48" s="3" t="s">
        <v>273</v>
      </c>
    </row>
    <row r="49" spans="2:16" x14ac:dyDescent="0.25">
      <c r="B49" s="347"/>
      <c r="C49" s="262"/>
      <c r="D49" s="262"/>
      <c r="E49" s="262"/>
      <c r="F49" s="262"/>
      <c r="G49" s="262"/>
      <c r="H49" s="262"/>
      <c r="I49" s="262"/>
      <c r="J49" s="262"/>
      <c r="K49" s="262"/>
      <c r="L49" s="263"/>
      <c r="O49" s="3" t="s">
        <v>45</v>
      </c>
      <c r="P49" s="3" t="s">
        <v>47</v>
      </c>
    </row>
    <row r="50" spans="2:16" x14ac:dyDescent="0.25">
      <c r="B50" s="347">
        <v>2</v>
      </c>
      <c r="C50" s="262"/>
      <c r="D50" s="262"/>
      <c r="E50" s="262"/>
      <c r="F50" s="262"/>
      <c r="G50" s="262"/>
      <c r="H50" s="262"/>
      <c r="I50" s="262"/>
      <c r="J50" s="262"/>
      <c r="K50" s="262"/>
      <c r="L50" s="263"/>
    </row>
    <row r="51" spans="2:16" x14ac:dyDescent="0.25">
      <c r="B51" s="347"/>
      <c r="C51" s="262"/>
      <c r="D51" s="262"/>
      <c r="E51" s="262"/>
      <c r="F51" s="262"/>
      <c r="G51" s="262"/>
      <c r="H51" s="262"/>
      <c r="I51" s="262"/>
      <c r="J51" s="262"/>
      <c r="K51" s="262"/>
      <c r="L51" s="263"/>
    </row>
    <row r="52" spans="2:16" x14ac:dyDescent="0.25">
      <c r="B52" s="347">
        <v>3</v>
      </c>
      <c r="C52" s="262"/>
      <c r="D52" s="262"/>
      <c r="E52" s="262"/>
      <c r="F52" s="262"/>
      <c r="G52" s="262"/>
      <c r="H52" s="262"/>
      <c r="I52" s="262"/>
      <c r="J52" s="262"/>
      <c r="K52" s="262"/>
      <c r="L52" s="263"/>
    </row>
    <row r="53" spans="2:16" x14ac:dyDescent="0.25">
      <c r="B53" s="347"/>
      <c r="C53" s="262"/>
      <c r="D53" s="262"/>
      <c r="E53" s="262"/>
      <c r="F53" s="262"/>
      <c r="G53" s="262"/>
      <c r="H53" s="262"/>
      <c r="I53" s="262"/>
      <c r="J53" s="262"/>
      <c r="K53" s="262"/>
      <c r="L53" s="263"/>
    </row>
    <row r="54" spans="2:16" x14ac:dyDescent="0.25">
      <c r="B54" s="347">
        <v>4</v>
      </c>
      <c r="C54" s="262"/>
      <c r="D54" s="262"/>
      <c r="E54" s="262"/>
      <c r="F54" s="262"/>
      <c r="G54" s="262"/>
      <c r="H54" s="262"/>
      <c r="I54" s="262"/>
      <c r="J54" s="262"/>
      <c r="K54" s="262"/>
      <c r="L54" s="263"/>
    </row>
    <row r="55" spans="2:16" x14ac:dyDescent="0.25">
      <c r="B55" s="347"/>
      <c r="C55" s="262"/>
      <c r="D55" s="262"/>
      <c r="E55" s="262"/>
      <c r="F55" s="262"/>
      <c r="G55" s="262"/>
      <c r="H55" s="262"/>
      <c r="I55" s="262"/>
      <c r="J55" s="262"/>
      <c r="K55" s="262"/>
      <c r="L55" s="263"/>
    </row>
    <row r="56" spans="2:16" x14ac:dyDescent="0.25">
      <c r="B56" s="347">
        <v>5</v>
      </c>
      <c r="C56" s="262"/>
      <c r="D56" s="262"/>
      <c r="E56" s="262"/>
      <c r="F56" s="262"/>
      <c r="G56" s="262"/>
      <c r="H56" s="262"/>
      <c r="I56" s="262"/>
      <c r="J56" s="262"/>
      <c r="K56" s="262"/>
      <c r="L56" s="263"/>
    </row>
    <row r="57" spans="2:16" x14ac:dyDescent="0.25">
      <c r="B57" s="347"/>
      <c r="C57" s="262"/>
      <c r="D57" s="262"/>
      <c r="E57" s="262"/>
      <c r="F57" s="262"/>
      <c r="G57" s="262"/>
      <c r="H57" s="262"/>
      <c r="I57" s="262"/>
      <c r="J57" s="262"/>
      <c r="K57" s="262"/>
      <c r="L57" s="263"/>
    </row>
    <row r="58" spans="2:16" x14ac:dyDescent="0.25">
      <c r="B58" s="347">
        <v>6</v>
      </c>
      <c r="C58" s="262"/>
      <c r="D58" s="262"/>
      <c r="E58" s="262"/>
      <c r="F58" s="262"/>
      <c r="G58" s="262"/>
      <c r="H58" s="262"/>
      <c r="I58" s="262"/>
      <c r="J58" s="262"/>
      <c r="K58" s="262"/>
      <c r="L58" s="263"/>
    </row>
    <row r="59" spans="2:16" x14ac:dyDescent="0.25">
      <c r="B59" s="347"/>
      <c r="C59" s="262"/>
      <c r="D59" s="262"/>
      <c r="E59" s="262"/>
      <c r="F59" s="262"/>
      <c r="G59" s="262"/>
      <c r="H59" s="262"/>
      <c r="I59" s="262"/>
      <c r="J59" s="262"/>
      <c r="K59" s="262"/>
      <c r="L59" s="263"/>
    </row>
    <row r="60" spans="2:16" x14ac:dyDescent="0.25">
      <c r="B60" s="347">
        <v>7</v>
      </c>
      <c r="C60" s="262"/>
      <c r="D60" s="262"/>
      <c r="E60" s="262"/>
      <c r="F60" s="262"/>
      <c r="G60" s="262"/>
      <c r="H60" s="262"/>
      <c r="I60" s="262"/>
      <c r="J60" s="262"/>
      <c r="K60" s="262"/>
      <c r="L60" s="263"/>
    </row>
    <row r="61" spans="2:16" x14ac:dyDescent="0.25">
      <c r="B61" s="347"/>
      <c r="C61" s="262"/>
      <c r="D61" s="262"/>
      <c r="E61" s="262"/>
      <c r="F61" s="262"/>
      <c r="G61" s="262"/>
      <c r="H61" s="262"/>
      <c r="I61" s="262"/>
      <c r="J61" s="262"/>
      <c r="K61" s="262"/>
      <c r="L61" s="263"/>
    </row>
    <row r="62" spans="2:16" x14ac:dyDescent="0.25">
      <c r="B62" s="347">
        <v>8</v>
      </c>
      <c r="C62" s="262"/>
      <c r="D62" s="262"/>
      <c r="E62" s="262"/>
      <c r="F62" s="262"/>
      <c r="G62" s="262"/>
      <c r="H62" s="262"/>
      <c r="I62" s="262"/>
      <c r="J62" s="262"/>
      <c r="K62" s="262"/>
      <c r="L62" s="263"/>
    </row>
    <row r="63" spans="2:16" x14ac:dyDescent="0.25">
      <c r="B63" s="347"/>
      <c r="C63" s="262"/>
      <c r="D63" s="262"/>
      <c r="E63" s="262"/>
      <c r="F63" s="262"/>
      <c r="G63" s="262"/>
      <c r="H63" s="262"/>
      <c r="I63" s="262"/>
      <c r="J63" s="262"/>
      <c r="K63" s="262"/>
      <c r="L63" s="263"/>
    </row>
    <row r="64" spans="2:16" x14ac:dyDescent="0.25">
      <c r="B64" s="347">
        <v>9</v>
      </c>
      <c r="C64" s="262"/>
      <c r="D64" s="262"/>
      <c r="E64" s="262"/>
      <c r="F64" s="262"/>
      <c r="G64" s="262"/>
      <c r="H64" s="262"/>
      <c r="I64" s="262"/>
      <c r="J64" s="262"/>
      <c r="K64" s="262"/>
      <c r="L64" s="263"/>
    </row>
    <row r="65" spans="1:17" x14ac:dyDescent="0.25">
      <c r="B65" s="347"/>
      <c r="C65" s="262"/>
      <c r="D65" s="262"/>
      <c r="E65" s="262"/>
      <c r="F65" s="262"/>
      <c r="G65" s="262"/>
      <c r="H65" s="262"/>
      <c r="I65" s="262"/>
      <c r="J65" s="262"/>
      <c r="K65" s="262"/>
      <c r="L65" s="263"/>
    </row>
    <row r="66" spans="1:17" x14ac:dyDescent="0.25">
      <c r="B66" s="347">
        <v>10</v>
      </c>
      <c r="C66" s="262"/>
      <c r="D66" s="262"/>
      <c r="E66" s="262"/>
      <c r="F66" s="262"/>
      <c r="G66" s="262"/>
      <c r="H66" s="262"/>
      <c r="I66" s="262"/>
      <c r="J66" s="262"/>
      <c r="K66" s="262"/>
      <c r="L66" s="263"/>
    </row>
    <row r="67" spans="1:17" x14ac:dyDescent="0.25">
      <c r="B67" s="347"/>
      <c r="C67" s="262"/>
      <c r="D67" s="262"/>
      <c r="E67" s="262"/>
      <c r="F67" s="262"/>
      <c r="G67" s="262"/>
      <c r="H67" s="262"/>
      <c r="I67" s="262"/>
      <c r="J67" s="262"/>
      <c r="K67" s="262"/>
      <c r="L67" s="263"/>
    </row>
    <row r="68" spans="1:17" s="39" customFormat="1" x14ac:dyDescent="0.25">
      <c r="A68" s="62"/>
      <c r="B68" s="73"/>
      <c r="C68" s="74"/>
      <c r="D68" s="74"/>
      <c r="E68" s="74"/>
      <c r="F68" s="74"/>
      <c r="G68" s="74"/>
      <c r="H68" s="74"/>
      <c r="I68" s="74"/>
      <c r="J68" s="74"/>
      <c r="K68" s="74"/>
      <c r="L68" s="75"/>
      <c r="O68" s="3"/>
      <c r="P68" s="3"/>
      <c r="Q68" s="3"/>
    </row>
    <row r="69" spans="1:17" s="9" customFormat="1" x14ac:dyDescent="0.25">
      <c r="A69" s="24"/>
      <c r="B69" s="26"/>
      <c r="C69" s="26"/>
      <c r="D69" s="26"/>
      <c r="E69" s="27"/>
      <c r="F69" s="27"/>
      <c r="G69" s="27"/>
      <c r="H69" s="27"/>
      <c r="I69" s="27"/>
      <c r="J69" s="27"/>
      <c r="K69" s="27"/>
      <c r="L69" s="27"/>
      <c r="O69" s="25"/>
      <c r="P69" s="25"/>
    </row>
    <row r="70" spans="1:17" x14ac:dyDescent="0.25">
      <c r="B70" s="257" t="s">
        <v>232</v>
      </c>
      <c r="C70" s="258"/>
      <c r="D70" s="258"/>
      <c r="E70" s="258"/>
      <c r="F70" s="258"/>
      <c r="G70" s="258"/>
      <c r="H70" s="258"/>
      <c r="I70" s="258"/>
      <c r="J70" s="258"/>
      <c r="K70" s="258"/>
      <c r="L70" s="259"/>
      <c r="M70" s="39"/>
    </row>
    <row r="71" spans="1:17" s="22" customFormat="1" x14ac:dyDescent="0.25">
      <c r="A71" s="21"/>
      <c r="B71" s="332" t="s">
        <v>25</v>
      </c>
      <c r="C71" s="333"/>
      <c r="D71" s="333"/>
      <c r="E71" s="333"/>
      <c r="F71" s="333"/>
      <c r="G71" s="333"/>
      <c r="H71" s="333"/>
      <c r="I71" s="333"/>
      <c r="J71" s="333"/>
      <c r="K71" s="333"/>
      <c r="L71" s="334"/>
      <c r="M71" s="71"/>
    </row>
    <row r="72" spans="1:17" s="39" customFormat="1" x14ac:dyDescent="0.25">
      <c r="A72" s="62"/>
      <c r="B72" s="72"/>
      <c r="C72" s="63"/>
      <c r="D72" s="63"/>
      <c r="E72" s="63"/>
      <c r="F72" s="63"/>
      <c r="G72" s="63"/>
      <c r="H72" s="63"/>
      <c r="I72" s="63"/>
      <c r="J72" s="63"/>
      <c r="K72" s="63"/>
      <c r="L72" s="64"/>
      <c r="O72" s="3"/>
      <c r="P72" s="3"/>
      <c r="Q72" s="3"/>
    </row>
    <row r="73" spans="1:17" s="39" customFormat="1" x14ac:dyDescent="0.25">
      <c r="A73" s="62"/>
      <c r="B73" s="339" t="str">
        <f>IF(Intro!$G$20="English",O73,P73)</f>
        <v>Fournissez les informations suivantes concernant la production de toutes les marchandises de votre entreprise les pays sujets.</v>
      </c>
      <c r="C73" s="340"/>
      <c r="D73" s="340"/>
      <c r="E73" s="340"/>
      <c r="F73" s="340"/>
      <c r="G73" s="340"/>
      <c r="H73" s="340"/>
      <c r="I73" s="340"/>
      <c r="J73" s="340"/>
      <c r="K73" s="340"/>
      <c r="L73" s="341"/>
      <c r="O73" s="3" t="str">
        <f>"Provide the following information about the production of all of your firm's goods in "&amp;Variables!B5&amp;"."</f>
        <v>Provide the following information about the production of all of your firm's goods in other countries.</v>
      </c>
      <c r="P73" s="3" t="str">
        <f>"Fournissez les informations suivantes concernant la production de toutes les marchandises de votre entreprise "&amp;Variables!D5&amp;"."</f>
        <v>Fournissez les informations suivantes concernant la production de toutes les marchandises de votre entreprise les pays sujets.</v>
      </c>
      <c r="Q73" s="3"/>
    </row>
    <row r="74" spans="1:17" s="39" customFormat="1" x14ac:dyDescent="0.25">
      <c r="A74" s="62"/>
      <c r="B74" s="72"/>
      <c r="C74" s="63"/>
      <c r="D74" s="63"/>
      <c r="E74" s="63"/>
      <c r="F74" s="63"/>
      <c r="G74" s="63"/>
      <c r="H74" s="63"/>
      <c r="I74" s="63"/>
      <c r="J74" s="63"/>
      <c r="K74" s="63"/>
      <c r="L74" s="64"/>
      <c r="O74" s="3"/>
      <c r="P74" s="3"/>
      <c r="Q74" s="3"/>
    </row>
    <row r="75" spans="1:17" x14ac:dyDescent="0.25">
      <c r="B75" s="346"/>
      <c r="C75" s="338" t="str">
        <f>IF(Intro!$G$20="English",O75,P75)</f>
        <v xml:space="preserve">Dénomination sociale et emplacement de l'établissement </v>
      </c>
      <c r="D75" s="338"/>
      <c r="E75" s="338" t="str">
        <f>IF(Intro!$G$20="English",O76,P76)</f>
        <v>Expliquez si cette installation produit les marchandises destinées au marché canadien et/ou à d'autres marchés d'exportation.</v>
      </c>
      <c r="F75" s="338"/>
      <c r="G75" s="338" t="str">
        <f>IF(Intro!$G$20="English",O77,P77)</f>
        <v>Description et spécifications des marchandises produites</v>
      </c>
      <c r="H75" s="338"/>
      <c r="I75" s="338" t="str">
        <f>IF(Intro!$G$20="English",O78,P78)</f>
        <v>Si cette installation ne produit pas les marchandises, quelles modifications seraient nécessaires pour pouvoir produire les marchandises?</v>
      </c>
      <c r="J75" s="338"/>
      <c r="K75" s="338" t="str">
        <f>IF(Intro!$G$20="English",O79,P79)</f>
        <v>Quels autres produits, le cas échéant, pourraient être fabriqués à l’aide du même outillage utilisé pour la production des marchandises?</v>
      </c>
      <c r="L75" s="345"/>
      <c r="O75" s="3" t="s">
        <v>48</v>
      </c>
      <c r="P75" s="3" t="s">
        <v>49</v>
      </c>
    </row>
    <row r="76" spans="1:17" x14ac:dyDescent="0.25">
      <c r="B76" s="346"/>
      <c r="C76" s="338"/>
      <c r="D76" s="338"/>
      <c r="E76" s="338"/>
      <c r="F76" s="338"/>
      <c r="G76" s="338"/>
      <c r="H76" s="338"/>
      <c r="I76" s="338"/>
      <c r="J76" s="338"/>
      <c r="K76" s="338"/>
      <c r="L76" s="345"/>
      <c r="O76" s="3" t="s">
        <v>155</v>
      </c>
      <c r="P76" s="3" t="s">
        <v>156</v>
      </c>
    </row>
    <row r="77" spans="1:17" x14ac:dyDescent="0.25">
      <c r="B77" s="346"/>
      <c r="C77" s="338"/>
      <c r="D77" s="338"/>
      <c r="E77" s="338"/>
      <c r="F77" s="338"/>
      <c r="G77" s="338"/>
      <c r="H77" s="338"/>
      <c r="I77" s="338"/>
      <c r="J77" s="338"/>
      <c r="K77" s="338"/>
      <c r="L77" s="345"/>
      <c r="O77" s="3" t="s">
        <v>127</v>
      </c>
      <c r="P77" s="3" t="s">
        <v>128</v>
      </c>
    </row>
    <row r="78" spans="1:17" x14ac:dyDescent="0.25">
      <c r="B78" s="346"/>
      <c r="C78" s="338"/>
      <c r="D78" s="338"/>
      <c r="E78" s="338"/>
      <c r="F78" s="338"/>
      <c r="G78" s="338"/>
      <c r="H78" s="338"/>
      <c r="I78" s="338"/>
      <c r="J78" s="338"/>
      <c r="K78" s="338"/>
      <c r="L78" s="345"/>
      <c r="O78" s="3" t="s">
        <v>130</v>
      </c>
      <c r="P78" s="3" t="s">
        <v>129</v>
      </c>
    </row>
    <row r="79" spans="1:17" x14ac:dyDescent="0.25">
      <c r="B79" s="346"/>
      <c r="C79" s="338"/>
      <c r="D79" s="338"/>
      <c r="E79" s="338"/>
      <c r="F79" s="338"/>
      <c r="G79" s="338"/>
      <c r="H79" s="338"/>
      <c r="I79" s="338"/>
      <c r="J79" s="338"/>
      <c r="K79" s="338"/>
      <c r="L79" s="345"/>
      <c r="O79" s="3" t="s">
        <v>28</v>
      </c>
      <c r="P79" s="3" t="s">
        <v>29</v>
      </c>
    </row>
    <row r="80" spans="1:17" x14ac:dyDescent="0.25">
      <c r="B80" s="346"/>
      <c r="C80" s="338"/>
      <c r="D80" s="338"/>
      <c r="E80" s="338"/>
      <c r="F80" s="338"/>
      <c r="G80" s="338"/>
      <c r="H80" s="338"/>
      <c r="I80" s="338"/>
      <c r="J80" s="338"/>
      <c r="K80" s="338"/>
      <c r="L80" s="345"/>
    </row>
    <row r="81" spans="2:12" x14ac:dyDescent="0.25">
      <c r="B81" s="331">
        <v>1</v>
      </c>
      <c r="C81" s="262"/>
      <c r="D81" s="262"/>
      <c r="E81" s="262"/>
      <c r="F81" s="262"/>
      <c r="G81" s="262"/>
      <c r="H81" s="262"/>
      <c r="I81" s="262"/>
      <c r="J81" s="262"/>
      <c r="K81" s="262"/>
      <c r="L81" s="263"/>
    </row>
    <row r="82" spans="2:12" x14ac:dyDescent="0.25">
      <c r="B82" s="331"/>
      <c r="C82" s="262"/>
      <c r="D82" s="262"/>
      <c r="E82" s="262"/>
      <c r="F82" s="262"/>
      <c r="G82" s="262"/>
      <c r="H82" s="262"/>
      <c r="I82" s="262"/>
      <c r="J82" s="262"/>
      <c r="K82" s="262"/>
      <c r="L82" s="263"/>
    </row>
    <row r="83" spans="2:12" x14ac:dyDescent="0.25">
      <c r="B83" s="331"/>
      <c r="C83" s="262"/>
      <c r="D83" s="262"/>
      <c r="E83" s="262"/>
      <c r="F83" s="262"/>
      <c r="G83" s="262"/>
      <c r="H83" s="262"/>
      <c r="I83" s="262"/>
      <c r="J83" s="262"/>
      <c r="K83" s="262"/>
      <c r="L83" s="263"/>
    </row>
    <row r="84" spans="2:12" x14ac:dyDescent="0.25">
      <c r="B84" s="331"/>
      <c r="C84" s="262"/>
      <c r="D84" s="262"/>
      <c r="E84" s="262"/>
      <c r="F84" s="262"/>
      <c r="G84" s="262"/>
      <c r="H84" s="262"/>
      <c r="I84" s="262"/>
      <c r="J84" s="262"/>
      <c r="K84" s="262"/>
      <c r="L84" s="263"/>
    </row>
    <row r="85" spans="2:12" x14ac:dyDescent="0.25">
      <c r="B85" s="331"/>
      <c r="C85" s="262"/>
      <c r="D85" s="262"/>
      <c r="E85" s="262"/>
      <c r="F85" s="262"/>
      <c r="G85" s="262"/>
      <c r="H85" s="262"/>
      <c r="I85" s="262"/>
      <c r="J85" s="262"/>
      <c r="K85" s="262"/>
      <c r="L85" s="263"/>
    </row>
    <row r="86" spans="2:12" x14ac:dyDescent="0.25">
      <c r="B86" s="331"/>
      <c r="C86" s="262"/>
      <c r="D86" s="262"/>
      <c r="E86" s="262"/>
      <c r="F86" s="262"/>
      <c r="G86" s="262"/>
      <c r="H86" s="262"/>
      <c r="I86" s="262"/>
      <c r="J86" s="262"/>
      <c r="K86" s="262"/>
      <c r="L86" s="263"/>
    </row>
    <row r="87" spans="2:12" x14ac:dyDescent="0.25">
      <c r="B87" s="331"/>
      <c r="C87" s="262"/>
      <c r="D87" s="262"/>
      <c r="E87" s="262"/>
      <c r="F87" s="262"/>
      <c r="G87" s="262"/>
      <c r="H87" s="262"/>
      <c r="I87" s="262"/>
      <c r="J87" s="262"/>
      <c r="K87" s="262"/>
      <c r="L87" s="263"/>
    </row>
    <row r="88" spans="2:12" x14ac:dyDescent="0.25">
      <c r="B88" s="331"/>
      <c r="C88" s="262"/>
      <c r="D88" s="262"/>
      <c r="E88" s="262"/>
      <c r="F88" s="262"/>
      <c r="G88" s="262"/>
      <c r="H88" s="262"/>
      <c r="I88" s="262"/>
      <c r="J88" s="262"/>
      <c r="K88" s="262"/>
      <c r="L88" s="263"/>
    </row>
    <row r="89" spans="2:12" x14ac:dyDescent="0.25">
      <c r="B89" s="331"/>
      <c r="C89" s="262"/>
      <c r="D89" s="262"/>
      <c r="E89" s="262"/>
      <c r="F89" s="262"/>
      <c r="G89" s="262"/>
      <c r="H89" s="262"/>
      <c r="I89" s="262"/>
      <c r="J89" s="262"/>
      <c r="K89" s="262"/>
      <c r="L89" s="263"/>
    </row>
    <row r="90" spans="2:12" x14ac:dyDescent="0.25">
      <c r="B90" s="331"/>
      <c r="C90" s="262"/>
      <c r="D90" s="262"/>
      <c r="E90" s="262"/>
      <c r="F90" s="262"/>
      <c r="G90" s="262"/>
      <c r="H90" s="262"/>
      <c r="I90" s="262"/>
      <c r="J90" s="262"/>
      <c r="K90" s="262"/>
      <c r="L90" s="263"/>
    </row>
    <row r="91" spans="2:12" x14ac:dyDescent="0.25">
      <c r="B91" s="331">
        <v>2</v>
      </c>
      <c r="C91" s="262"/>
      <c r="D91" s="262"/>
      <c r="E91" s="262"/>
      <c r="F91" s="262"/>
      <c r="G91" s="262"/>
      <c r="H91" s="262"/>
      <c r="I91" s="262"/>
      <c r="J91" s="262"/>
      <c r="K91" s="262"/>
      <c r="L91" s="263"/>
    </row>
    <row r="92" spans="2:12" x14ac:dyDescent="0.25">
      <c r="B92" s="331"/>
      <c r="C92" s="262"/>
      <c r="D92" s="262"/>
      <c r="E92" s="262"/>
      <c r="F92" s="262"/>
      <c r="G92" s="262"/>
      <c r="H92" s="262"/>
      <c r="I92" s="262"/>
      <c r="J92" s="262"/>
      <c r="K92" s="262"/>
      <c r="L92" s="263"/>
    </row>
    <row r="93" spans="2:12" x14ac:dyDescent="0.25">
      <c r="B93" s="331"/>
      <c r="C93" s="262"/>
      <c r="D93" s="262"/>
      <c r="E93" s="262"/>
      <c r="F93" s="262"/>
      <c r="G93" s="262"/>
      <c r="H93" s="262"/>
      <c r="I93" s="262"/>
      <c r="J93" s="262"/>
      <c r="K93" s="262"/>
      <c r="L93" s="263"/>
    </row>
    <row r="94" spans="2:12" x14ac:dyDescent="0.25">
      <c r="B94" s="331"/>
      <c r="C94" s="262"/>
      <c r="D94" s="262"/>
      <c r="E94" s="262"/>
      <c r="F94" s="262"/>
      <c r="G94" s="262"/>
      <c r="H94" s="262"/>
      <c r="I94" s="262"/>
      <c r="J94" s="262"/>
      <c r="K94" s="262"/>
      <c r="L94" s="263"/>
    </row>
    <row r="95" spans="2:12" x14ac:dyDescent="0.25">
      <c r="B95" s="331"/>
      <c r="C95" s="262"/>
      <c r="D95" s="262"/>
      <c r="E95" s="262"/>
      <c r="F95" s="262"/>
      <c r="G95" s="262"/>
      <c r="H95" s="262"/>
      <c r="I95" s="262"/>
      <c r="J95" s="262"/>
      <c r="K95" s="262"/>
      <c r="L95" s="263"/>
    </row>
    <row r="96" spans="2:12" x14ac:dyDescent="0.25">
      <c r="B96" s="331"/>
      <c r="C96" s="262"/>
      <c r="D96" s="262"/>
      <c r="E96" s="262"/>
      <c r="F96" s="262"/>
      <c r="G96" s="262"/>
      <c r="H96" s="262"/>
      <c r="I96" s="262"/>
      <c r="J96" s="262"/>
      <c r="K96" s="262"/>
      <c r="L96" s="263"/>
    </row>
    <row r="97" spans="2:12" x14ac:dyDescent="0.25">
      <c r="B97" s="331"/>
      <c r="C97" s="262"/>
      <c r="D97" s="262"/>
      <c r="E97" s="262"/>
      <c r="F97" s="262"/>
      <c r="G97" s="262"/>
      <c r="H97" s="262"/>
      <c r="I97" s="262"/>
      <c r="J97" s="262"/>
      <c r="K97" s="262"/>
      <c r="L97" s="263"/>
    </row>
    <row r="98" spans="2:12" x14ac:dyDescent="0.25">
      <c r="B98" s="331"/>
      <c r="C98" s="262"/>
      <c r="D98" s="262"/>
      <c r="E98" s="262"/>
      <c r="F98" s="262"/>
      <c r="G98" s="262"/>
      <c r="H98" s="262"/>
      <c r="I98" s="262"/>
      <c r="J98" s="262"/>
      <c r="K98" s="262"/>
      <c r="L98" s="263"/>
    </row>
    <row r="99" spans="2:12" x14ac:dyDescent="0.25">
      <c r="B99" s="331"/>
      <c r="C99" s="262"/>
      <c r="D99" s="262"/>
      <c r="E99" s="262"/>
      <c r="F99" s="262"/>
      <c r="G99" s="262"/>
      <c r="H99" s="262"/>
      <c r="I99" s="262"/>
      <c r="J99" s="262"/>
      <c r="K99" s="262"/>
      <c r="L99" s="263"/>
    </row>
    <row r="100" spans="2:12" x14ac:dyDescent="0.25">
      <c r="B100" s="331"/>
      <c r="C100" s="262"/>
      <c r="D100" s="262"/>
      <c r="E100" s="262"/>
      <c r="F100" s="262"/>
      <c r="G100" s="262"/>
      <c r="H100" s="262"/>
      <c r="I100" s="262"/>
      <c r="J100" s="262"/>
      <c r="K100" s="262"/>
      <c r="L100" s="263"/>
    </row>
    <row r="101" spans="2:12" x14ac:dyDescent="0.25">
      <c r="B101" s="331">
        <v>3</v>
      </c>
      <c r="C101" s="262"/>
      <c r="D101" s="262"/>
      <c r="E101" s="262"/>
      <c r="F101" s="262"/>
      <c r="G101" s="262"/>
      <c r="H101" s="262"/>
      <c r="I101" s="262"/>
      <c r="J101" s="262"/>
      <c r="K101" s="262"/>
      <c r="L101" s="263"/>
    </row>
    <row r="102" spans="2:12" x14ac:dyDescent="0.25">
      <c r="B102" s="331"/>
      <c r="C102" s="262"/>
      <c r="D102" s="262"/>
      <c r="E102" s="262"/>
      <c r="F102" s="262"/>
      <c r="G102" s="262"/>
      <c r="H102" s="262"/>
      <c r="I102" s="262"/>
      <c r="J102" s="262"/>
      <c r="K102" s="262"/>
      <c r="L102" s="263"/>
    </row>
    <row r="103" spans="2:12" x14ac:dyDescent="0.25">
      <c r="B103" s="331"/>
      <c r="C103" s="262"/>
      <c r="D103" s="262"/>
      <c r="E103" s="262"/>
      <c r="F103" s="262"/>
      <c r="G103" s="262"/>
      <c r="H103" s="262"/>
      <c r="I103" s="262"/>
      <c r="J103" s="262"/>
      <c r="K103" s="262"/>
      <c r="L103" s="263"/>
    </row>
    <row r="104" spans="2:12" x14ac:dyDescent="0.25">
      <c r="B104" s="331"/>
      <c r="C104" s="262"/>
      <c r="D104" s="262"/>
      <c r="E104" s="262"/>
      <c r="F104" s="262"/>
      <c r="G104" s="262"/>
      <c r="H104" s="262"/>
      <c r="I104" s="262"/>
      <c r="J104" s="262"/>
      <c r="K104" s="262"/>
      <c r="L104" s="263"/>
    </row>
    <row r="105" spans="2:12" x14ac:dyDescent="0.25">
      <c r="B105" s="331"/>
      <c r="C105" s="262"/>
      <c r="D105" s="262"/>
      <c r="E105" s="262"/>
      <c r="F105" s="262"/>
      <c r="G105" s="262"/>
      <c r="H105" s="262"/>
      <c r="I105" s="262"/>
      <c r="J105" s="262"/>
      <c r="K105" s="262"/>
      <c r="L105" s="263"/>
    </row>
    <row r="106" spans="2:12" x14ac:dyDescent="0.25">
      <c r="B106" s="331"/>
      <c r="C106" s="262"/>
      <c r="D106" s="262"/>
      <c r="E106" s="262"/>
      <c r="F106" s="262"/>
      <c r="G106" s="262"/>
      <c r="H106" s="262"/>
      <c r="I106" s="262"/>
      <c r="J106" s="262"/>
      <c r="K106" s="262"/>
      <c r="L106" s="263"/>
    </row>
    <row r="107" spans="2:12" x14ac:dyDescent="0.25">
      <c r="B107" s="331"/>
      <c r="C107" s="262"/>
      <c r="D107" s="262"/>
      <c r="E107" s="262"/>
      <c r="F107" s="262"/>
      <c r="G107" s="262"/>
      <c r="H107" s="262"/>
      <c r="I107" s="262"/>
      <c r="J107" s="262"/>
      <c r="K107" s="262"/>
      <c r="L107" s="263"/>
    </row>
    <row r="108" spans="2:12" x14ac:dyDescent="0.25">
      <c r="B108" s="331"/>
      <c r="C108" s="262"/>
      <c r="D108" s="262"/>
      <c r="E108" s="262"/>
      <c r="F108" s="262"/>
      <c r="G108" s="262"/>
      <c r="H108" s="262"/>
      <c r="I108" s="262"/>
      <c r="J108" s="262"/>
      <c r="K108" s="262"/>
      <c r="L108" s="263"/>
    </row>
    <row r="109" spans="2:12" x14ac:dyDescent="0.25">
      <c r="B109" s="331"/>
      <c r="C109" s="262"/>
      <c r="D109" s="262"/>
      <c r="E109" s="262"/>
      <c r="F109" s="262"/>
      <c r="G109" s="262"/>
      <c r="H109" s="262"/>
      <c r="I109" s="262"/>
      <c r="J109" s="262"/>
      <c r="K109" s="262"/>
      <c r="L109" s="263"/>
    </row>
    <row r="110" spans="2:12" x14ac:dyDescent="0.25">
      <c r="B110" s="331"/>
      <c r="C110" s="262"/>
      <c r="D110" s="262"/>
      <c r="E110" s="262"/>
      <c r="F110" s="262"/>
      <c r="G110" s="262"/>
      <c r="H110" s="262"/>
      <c r="I110" s="262"/>
      <c r="J110" s="262"/>
      <c r="K110" s="262"/>
      <c r="L110" s="263"/>
    </row>
    <row r="111" spans="2:12" x14ac:dyDescent="0.25">
      <c r="B111" s="331">
        <v>4</v>
      </c>
      <c r="C111" s="262"/>
      <c r="D111" s="262"/>
      <c r="E111" s="262"/>
      <c r="F111" s="262"/>
      <c r="G111" s="262"/>
      <c r="H111" s="262"/>
      <c r="I111" s="262"/>
      <c r="J111" s="262"/>
      <c r="K111" s="262"/>
      <c r="L111" s="263"/>
    </row>
    <row r="112" spans="2:12" x14ac:dyDescent="0.25">
      <c r="B112" s="331"/>
      <c r="C112" s="262"/>
      <c r="D112" s="262"/>
      <c r="E112" s="262"/>
      <c r="F112" s="262"/>
      <c r="G112" s="262"/>
      <c r="H112" s="262"/>
      <c r="I112" s="262"/>
      <c r="J112" s="262"/>
      <c r="K112" s="262"/>
      <c r="L112" s="263"/>
    </row>
    <row r="113" spans="2:12" x14ac:dyDescent="0.25">
      <c r="B113" s="331"/>
      <c r="C113" s="262"/>
      <c r="D113" s="262"/>
      <c r="E113" s="262"/>
      <c r="F113" s="262"/>
      <c r="G113" s="262"/>
      <c r="H113" s="262"/>
      <c r="I113" s="262"/>
      <c r="J113" s="262"/>
      <c r="K113" s="262"/>
      <c r="L113" s="263"/>
    </row>
    <row r="114" spans="2:12" x14ac:dyDescent="0.25">
      <c r="B114" s="331"/>
      <c r="C114" s="262"/>
      <c r="D114" s="262"/>
      <c r="E114" s="262"/>
      <c r="F114" s="262"/>
      <c r="G114" s="262"/>
      <c r="H114" s="262"/>
      <c r="I114" s="262"/>
      <c r="J114" s="262"/>
      <c r="K114" s="262"/>
      <c r="L114" s="263"/>
    </row>
    <row r="115" spans="2:12" x14ac:dyDescent="0.25">
      <c r="B115" s="331"/>
      <c r="C115" s="262"/>
      <c r="D115" s="262"/>
      <c r="E115" s="262"/>
      <c r="F115" s="262"/>
      <c r="G115" s="262"/>
      <c r="H115" s="262"/>
      <c r="I115" s="262"/>
      <c r="J115" s="262"/>
      <c r="K115" s="262"/>
      <c r="L115" s="263"/>
    </row>
    <row r="116" spans="2:12" x14ac:dyDescent="0.25">
      <c r="B116" s="331"/>
      <c r="C116" s="262"/>
      <c r="D116" s="262"/>
      <c r="E116" s="262"/>
      <c r="F116" s="262"/>
      <c r="G116" s="262"/>
      <c r="H116" s="262"/>
      <c r="I116" s="262"/>
      <c r="J116" s="262"/>
      <c r="K116" s="262"/>
      <c r="L116" s="263"/>
    </row>
    <row r="117" spans="2:12" x14ac:dyDescent="0.25">
      <c r="B117" s="331"/>
      <c r="C117" s="262"/>
      <c r="D117" s="262"/>
      <c r="E117" s="262"/>
      <c r="F117" s="262"/>
      <c r="G117" s="262"/>
      <c r="H117" s="262"/>
      <c r="I117" s="262"/>
      <c r="J117" s="262"/>
      <c r="K117" s="262"/>
      <c r="L117" s="263"/>
    </row>
    <row r="118" spans="2:12" x14ac:dyDescent="0.25">
      <c r="B118" s="331"/>
      <c r="C118" s="262"/>
      <c r="D118" s="262"/>
      <c r="E118" s="262"/>
      <c r="F118" s="262"/>
      <c r="G118" s="262"/>
      <c r="H118" s="262"/>
      <c r="I118" s="262"/>
      <c r="J118" s="262"/>
      <c r="K118" s="262"/>
      <c r="L118" s="263"/>
    </row>
    <row r="119" spans="2:12" x14ac:dyDescent="0.25">
      <c r="B119" s="331"/>
      <c r="C119" s="262"/>
      <c r="D119" s="262"/>
      <c r="E119" s="262"/>
      <c r="F119" s="262"/>
      <c r="G119" s="262"/>
      <c r="H119" s="262"/>
      <c r="I119" s="262"/>
      <c r="J119" s="262"/>
      <c r="K119" s="262"/>
      <c r="L119" s="263"/>
    </row>
    <row r="120" spans="2:12" x14ac:dyDescent="0.25">
      <c r="B120" s="331"/>
      <c r="C120" s="262"/>
      <c r="D120" s="262"/>
      <c r="E120" s="262"/>
      <c r="F120" s="262"/>
      <c r="G120" s="262"/>
      <c r="H120" s="262"/>
      <c r="I120" s="262"/>
      <c r="J120" s="262"/>
      <c r="K120" s="262"/>
      <c r="L120" s="263"/>
    </row>
    <row r="121" spans="2:12" x14ac:dyDescent="0.25">
      <c r="B121" s="331">
        <v>5</v>
      </c>
      <c r="C121" s="262"/>
      <c r="D121" s="262"/>
      <c r="E121" s="262"/>
      <c r="F121" s="262"/>
      <c r="G121" s="262"/>
      <c r="H121" s="262"/>
      <c r="I121" s="262"/>
      <c r="J121" s="262"/>
      <c r="K121" s="262"/>
      <c r="L121" s="263"/>
    </row>
    <row r="122" spans="2:12" x14ac:dyDescent="0.25">
      <c r="B122" s="331"/>
      <c r="C122" s="262"/>
      <c r="D122" s="262"/>
      <c r="E122" s="262"/>
      <c r="F122" s="262"/>
      <c r="G122" s="262"/>
      <c r="H122" s="262"/>
      <c r="I122" s="262"/>
      <c r="J122" s="262"/>
      <c r="K122" s="262"/>
      <c r="L122" s="263"/>
    </row>
    <row r="123" spans="2:12" x14ac:dyDescent="0.25">
      <c r="B123" s="331"/>
      <c r="C123" s="262"/>
      <c r="D123" s="262"/>
      <c r="E123" s="262"/>
      <c r="F123" s="262"/>
      <c r="G123" s="262"/>
      <c r="H123" s="262"/>
      <c r="I123" s="262"/>
      <c r="J123" s="262"/>
      <c r="K123" s="262"/>
      <c r="L123" s="263"/>
    </row>
    <row r="124" spans="2:12" x14ac:dyDescent="0.25">
      <c r="B124" s="331"/>
      <c r="C124" s="262"/>
      <c r="D124" s="262"/>
      <c r="E124" s="262"/>
      <c r="F124" s="262"/>
      <c r="G124" s="262"/>
      <c r="H124" s="262"/>
      <c r="I124" s="262"/>
      <c r="J124" s="262"/>
      <c r="K124" s="262"/>
      <c r="L124" s="263"/>
    </row>
    <row r="125" spans="2:12" x14ac:dyDescent="0.25">
      <c r="B125" s="331"/>
      <c r="C125" s="262"/>
      <c r="D125" s="262"/>
      <c r="E125" s="262"/>
      <c r="F125" s="262"/>
      <c r="G125" s="262"/>
      <c r="H125" s="262"/>
      <c r="I125" s="262"/>
      <c r="J125" s="262"/>
      <c r="K125" s="262"/>
      <c r="L125" s="263"/>
    </row>
    <row r="126" spans="2:12" x14ac:dyDescent="0.25">
      <c r="B126" s="331"/>
      <c r="C126" s="262"/>
      <c r="D126" s="262"/>
      <c r="E126" s="262"/>
      <c r="F126" s="262"/>
      <c r="G126" s="262"/>
      <c r="H126" s="262"/>
      <c r="I126" s="262"/>
      <c r="J126" s="262"/>
      <c r="K126" s="262"/>
      <c r="L126" s="263"/>
    </row>
    <row r="127" spans="2:12" x14ac:dyDescent="0.25">
      <c r="B127" s="331"/>
      <c r="C127" s="262"/>
      <c r="D127" s="262"/>
      <c r="E127" s="262"/>
      <c r="F127" s="262"/>
      <c r="G127" s="262"/>
      <c r="H127" s="262"/>
      <c r="I127" s="262"/>
      <c r="J127" s="262"/>
      <c r="K127" s="262"/>
      <c r="L127" s="263"/>
    </row>
    <row r="128" spans="2:12" x14ac:dyDescent="0.25">
      <c r="B128" s="331"/>
      <c r="C128" s="262"/>
      <c r="D128" s="262"/>
      <c r="E128" s="262"/>
      <c r="F128" s="262"/>
      <c r="G128" s="262"/>
      <c r="H128" s="262"/>
      <c r="I128" s="262"/>
      <c r="J128" s="262"/>
      <c r="K128" s="262"/>
      <c r="L128" s="263"/>
    </row>
    <row r="129" spans="2:12" x14ac:dyDescent="0.25">
      <c r="B129" s="331"/>
      <c r="C129" s="262"/>
      <c r="D129" s="262"/>
      <c r="E129" s="262"/>
      <c r="F129" s="262"/>
      <c r="G129" s="262"/>
      <c r="H129" s="262"/>
      <c r="I129" s="262"/>
      <c r="J129" s="262"/>
      <c r="K129" s="262"/>
      <c r="L129" s="263"/>
    </row>
    <row r="130" spans="2:12" x14ac:dyDescent="0.25">
      <c r="B130" s="331"/>
      <c r="C130" s="262"/>
      <c r="D130" s="262"/>
      <c r="E130" s="262"/>
      <c r="F130" s="262"/>
      <c r="G130" s="262"/>
      <c r="H130" s="262"/>
      <c r="I130" s="262"/>
      <c r="J130" s="262"/>
      <c r="K130" s="262"/>
      <c r="L130" s="263"/>
    </row>
    <row r="131" spans="2:12" x14ac:dyDescent="0.25">
      <c r="B131" s="331">
        <v>6</v>
      </c>
      <c r="C131" s="262"/>
      <c r="D131" s="262"/>
      <c r="E131" s="262"/>
      <c r="F131" s="262"/>
      <c r="G131" s="262"/>
      <c r="H131" s="262"/>
      <c r="I131" s="262"/>
      <c r="J131" s="262"/>
      <c r="K131" s="262"/>
      <c r="L131" s="263"/>
    </row>
    <row r="132" spans="2:12" x14ac:dyDescent="0.25">
      <c r="B132" s="331"/>
      <c r="C132" s="262"/>
      <c r="D132" s="262"/>
      <c r="E132" s="262"/>
      <c r="F132" s="262"/>
      <c r="G132" s="262"/>
      <c r="H132" s="262"/>
      <c r="I132" s="262"/>
      <c r="J132" s="262"/>
      <c r="K132" s="262"/>
      <c r="L132" s="263"/>
    </row>
    <row r="133" spans="2:12" x14ac:dyDescent="0.25">
      <c r="B133" s="331"/>
      <c r="C133" s="262"/>
      <c r="D133" s="262"/>
      <c r="E133" s="262"/>
      <c r="F133" s="262"/>
      <c r="G133" s="262"/>
      <c r="H133" s="262"/>
      <c r="I133" s="262"/>
      <c r="J133" s="262"/>
      <c r="K133" s="262"/>
      <c r="L133" s="263"/>
    </row>
    <row r="134" spans="2:12" x14ac:dyDescent="0.25">
      <c r="B134" s="331"/>
      <c r="C134" s="262"/>
      <c r="D134" s="262"/>
      <c r="E134" s="262"/>
      <c r="F134" s="262"/>
      <c r="G134" s="262"/>
      <c r="H134" s="262"/>
      <c r="I134" s="262"/>
      <c r="J134" s="262"/>
      <c r="K134" s="262"/>
      <c r="L134" s="263"/>
    </row>
    <row r="135" spans="2:12" x14ac:dyDescent="0.25">
      <c r="B135" s="331"/>
      <c r="C135" s="262"/>
      <c r="D135" s="262"/>
      <c r="E135" s="262"/>
      <c r="F135" s="262"/>
      <c r="G135" s="262"/>
      <c r="H135" s="262"/>
      <c r="I135" s="262"/>
      <c r="J135" s="262"/>
      <c r="K135" s="262"/>
      <c r="L135" s="263"/>
    </row>
    <row r="136" spans="2:12" x14ac:dyDescent="0.25">
      <c r="B136" s="331"/>
      <c r="C136" s="262"/>
      <c r="D136" s="262"/>
      <c r="E136" s="262"/>
      <c r="F136" s="262"/>
      <c r="G136" s="262"/>
      <c r="H136" s="262"/>
      <c r="I136" s="262"/>
      <c r="J136" s="262"/>
      <c r="K136" s="262"/>
      <c r="L136" s="263"/>
    </row>
    <row r="137" spans="2:12" x14ac:dyDescent="0.25">
      <c r="B137" s="331"/>
      <c r="C137" s="262"/>
      <c r="D137" s="262"/>
      <c r="E137" s="262"/>
      <c r="F137" s="262"/>
      <c r="G137" s="262"/>
      <c r="H137" s="262"/>
      <c r="I137" s="262"/>
      <c r="J137" s="262"/>
      <c r="K137" s="262"/>
      <c r="L137" s="263"/>
    </row>
    <row r="138" spans="2:12" x14ac:dyDescent="0.25">
      <c r="B138" s="331"/>
      <c r="C138" s="262"/>
      <c r="D138" s="262"/>
      <c r="E138" s="262"/>
      <c r="F138" s="262"/>
      <c r="G138" s="262"/>
      <c r="H138" s="262"/>
      <c r="I138" s="262"/>
      <c r="J138" s="262"/>
      <c r="K138" s="262"/>
      <c r="L138" s="263"/>
    </row>
    <row r="139" spans="2:12" x14ac:dyDescent="0.25">
      <c r="B139" s="331"/>
      <c r="C139" s="262"/>
      <c r="D139" s="262"/>
      <c r="E139" s="262"/>
      <c r="F139" s="262"/>
      <c r="G139" s="262"/>
      <c r="H139" s="262"/>
      <c r="I139" s="262"/>
      <c r="J139" s="262"/>
      <c r="K139" s="262"/>
      <c r="L139" s="263"/>
    </row>
    <row r="140" spans="2:12" x14ac:dyDescent="0.25">
      <c r="B140" s="331"/>
      <c r="C140" s="262"/>
      <c r="D140" s="262"/>
      <c r="E140" s="262"/>
      <c r="F140" s="262"/>
      <c r="G140" s="262"/>
      <c r="H140" s="262"/>
      <c r="I140" s="262"/>
      <c r="J140" s="262"/>
      <c r="K140" s="262"/>
      <c r="L140" s="263"/>
    </row>
    <row r="141" spans="2:12" x14ac:dyDescent="0.25">
      <c r="B141" s="331">
        <v>7</v>
      </c>
      <c r="C141" s="262"/>
      <c r="D141" s="262"/>
      <c r="E141" s="262"/>
      <c r="F141" s="262"/>
      <c r="G141" s="262"/>
      <c r="H141" s="262"/>
      <c r="I141" s="262"/>
      <c r="J141" s="262"/>
      <c r="K141" s="262"/>
      <c r="L141" s="263"/>
    </row>
    <row r="142" spans="2:12" x14ac:dyDescent="0.25">
      <c r="B142" s="331"/>
      <c r="C142" s="262"/>
      <c r="D142" s="262"/>
      <c r="E142" s="262"/>
      <c r="F142" s="262"/>
      <c r="G142" s="262"/>
      <c r="H142" s="262"/>
      <c r="I142" s="262"/>
      <c r="J142" s="262"/>
      <c r="K142" s="262"/>
      <c r="L142" s="263"/>
    </row>
    <row r="143" spans="2:12" x14ac:dyDescent="0.25">
      <c r="B143" s="331"/>
      <c r="C143" s="262"/>
      <c r="D143" s="262"/>
      <c r="E143" s="262"/>
      <c r="F143" s="262"/>
      <c r="G143" s="262"/>
      <c r="H143" s="262"/>
      <c r="I143" s="262"/>
      <c r="J143" s="262"/>
      <c r="K143" s="262"/>
      <c r="L143" s="263"/>
    </row>
    <row r="144" spans="2:12" x14ac:dyDescent="0.25">
      <c r="B144" s="331"/>
      <c r="C144" s="262"/>
      <c r="D144" s="262"/>
      <c r="E144" s="262"/>
      <c r="F144" s="262"/>
      <c r="G144" s="262"/>
      <c r="H144" s="262"/>
      <c r="I144" s="262"/>
      <c r="J144" s="262"/>
      <c r="K144" s="262"/>
      <c r="L144" s="263"/>
    </row>
    <row r="145" spans="2:12" x14ac:dyDescent="0.25">
      <c r="B145" s="331"/>
      <c r="C145" s="262"/>
      <c r="D145" s="262"/>
      <c r="E145" s="262"/>
      <c r="F145" s="262"/>
      <c r="G145" s="262"/>
      <c r="H145" s="262"/>
      <c r="I145" s="262"/>
      <c r="J145" s="262"/>
      <c r="K145" s="262"/>
      <c r="L145" s="263"/>
    </row>
    <row r="146" spans="2:12" x14ac:dyDescent="0.25">
      <c r="B146" s="331"/>
      <c r="C146" s="262"/>
      <c r="D146" s="262"/>
      <c r="E146" s="262"/>
      <c r="F146" s="262"/>
      <c r="G146" s="262"/>
      <c r="H146" s="262"/>
      <c r="I146" s="262"/>
      <c r="J146" s="262"/>
      <c r="K146" s="262"/>
      <c r="L146" s="263"/>
    </row>
    <row r="147" spans="2:12" x14ac:dyDescent="0.25">
      <c r="B147" s="331"/>
      <c r="C147" s="262"/>
      <c r="D147" s="262"/>
      <c r="E147" s="262"/>
      <c r="F147" s="262"/>
      <c r="G147" s="262"/>
      <c r="H147" s="262"/>
      <c r="I147" s="262"/>
      <c r="J147" s="262"/>
      <c r="K147" s="262"/>
      <c r="L147" s="263"/>
    </row>
    <row r="148" spans="2:12" x14ac:dyDescent="0.25">
      <c r="B148" s="331"/>
      <c r="C148" s="262"/>
      <c r="D148" s="262"/>
      <c r="E148" s="262"/>
      <c r="F148" s="262"/>
      <c r="G148" s="262"/>
      <c r="H148" s="262"/>
      <c r="I148" s="262"/>
      <c r="J148" s="262"/>
      <c r="K148" s="262"/>
      <c r="L148" s="263"/>
    </row>
    <row r="149" spans="2:12" x14ac:dyDescent="0.25">
      <c r="B149" s="331"/>
      <c r="C149" s="262"/>
      <c r="D149" s="262"/>
      <c r="E149" s="262"/>
      <c r="F149" s="262"/>
      <c r="G149" s="262"/>
      <c r="H149" s="262"/>
      <c r="I149" s="262"/>
      <c r="J149" s="262"/>
      <c r="K149" s="262"/>
      <c r="L149" s="263"/>
    </row>
    <row r="150" spans="2:12" x14ac:dyDescent="0.25">
      <c r="B150" s="331"/>
      <c r="C150" s="262"/>
      <c r="D150" s="262"/>
      <c r="E150" s="262"/>
      <c r="F150" s="262"/>
      <c r="G150" s="262"/>
      <c r="H150" s="262"/>
      <c r="I150" s="262"/>
      <c r="J150" s="262"/>
      <c r="K150" s="262"/>
      <c r="L150" s="263"/>
    </row>
    <row r="151" spans="2:12" x14ac:dyDescent="0.25">
      <c r="B151" s="331">
        <v>8</v>
      </c>
      <c r="C151" s="262"/>
      <c r="D151" s="262"/>
      <c r="E151" s="262"/>
      <c r="F151" s="262"/>
      <c r="G151" s="262"/>
      <c r="H151" s="262"/>
      <c r="I151" s="262"/>
      <c r="J151" s="262"/>
      <c r="K151" s="262"/>
      <c r="L151" s="263"/>
    </row>
    <row r="152" spans="2:12" x14ac:dyDescent="0.25">
      <c r="B152" s="331"/>
      <c r="C152" s="262"/>
      <c r="D152" s="262"/>
      <c r="E152" s="262"/>
      <c r="F152" s="262"/>
      <c r="G152" s="262"/>
      <c r="H152" s="262"/>
      <c r="I152" s="262"/>
      <c r="J152" s="262"/>
      <c r="K152" s="262"/>
      <c r="L152" s="263"/>
    </row>
    <row r="153" spans="2:12" x14ac:dyDescent="0.25">
      <c r="B153" s="331"/>
      <c r="C153" s="262"/>
      <c r="D153" s="262"/>
      <c r="E153" s="262"/>
      <c r="F153" s="262"/>
      <c r="G153" s="262"/>
      <c r="H153" s="262"/>
      <c r="I153" s="262"/>
      <c r="J153" s="262"/>
      <c r="K153" s="262"/>
      <c r="L153" s="263"/>
    </row>
    <row r="154" spans="2:12" x14ac:dyDescent="0.25">
      <c r="B154" s="331"/>
      <c r="C154" s="262"/>
      <c r="D154" s="262"/>
      <c r="E154" s="262"/>
      <c r="F154" s="262"/>
      <c r="G154" s="262"/>
      <c r="H154" s="262"/>
      <c r="I154" s="262"/>
      <c r="J154" s="262"/>
      <c r="K154" s="262"/>
      <c r="L154" s="263"/>
    </row>
    <row r="155" spans="2:12" x14ac:dyDescent="0.25">
      <c r="B155" s="331"/>
      <c r="C155" s="262"/>
      <c r="D155" s="262"/>
      <c r="E155" s="262"/>
      <c r="F155" s="262"/>
      <c r="G155" s="262"/>
      <c r="H155" s="262"/>
      <c r="I155" s="262"/>
      <c r="J155" s="262"/>
      <c r="K155" s="262"/>
      <c r="L155" s="263"/>
    </row>
    <row r="156" spans="2:12" x14ac:dyDescent="0.25">
      <c r="B156" s="331"/>
      <c r="C156" s="262"/>
      <c r="D156" s="262"/>
      <c r="E156" s="262"/>
      <c r="F156" s="262"/>
      <c r="G156" s="262"/>
      <c r="H156" s="262"/>
      <c r="I156" s="262"/>
      <c r="J156" s="262"/>
      <c r="K156" s="262"/>
      <c r="L156" s="263"/>
    </row>
    <row r="157" spans="2:12" x14ac:dyDescent="0.25">
      <c r="B157" s="331"/>
      <c r="C157" s="262"/>
      <c r="D157" s="262"/>
      <c r="E157" s="262"/>
      <c r="F157" s="262"/>
      <c r="G157" s="262"/>
      <c r="H157" s="262"/>
      <c r="I157" s="262"/>
      <c r="J157" s="262"/>
      <c r="K157" s="262"/>
      <c r="L157" s="263"/>
    </row>
    <row r="158" spans="2:12" x14ac:dyDescent="0.25">
      <c r="B158" s="331"/>
      <c r="C158" s="262"/>
      <c r="D158" s="262"/>
      <c r="E158" s="262"/>
      <c r="F158" s="262"/>
      <c r="G158" s="262"/>
      <c r="H158" s="262"/>
      <c r="I158" s="262"/>
      <c r="J158" s="262"/>
      <c r="K158" s="262"/>
      <c r="L158" s="263"/>
    </row>
    <row r="159" spans="2:12" x14ac:dyDescent="0.25">
      <c r="B159" s="331"/>
      <c r="C159" s="262"/>
      <c r="D159" s="262"/>
      <c r="E159" s="262"/>
      <c r="F159" s="262"/>
      <c r="G159" s="262"/>
      <c r="H159" s="262"/>
      <c r="I159" s="262"/>
      <c r="J159" s="262"/>
      <c r="K159" s="262"/>
      <c r="L159" s="263"/>
    </row>
    <row r="160" spans="2:12" x14ac:dyDescent="0.25">
      <c r="B160" s="331"/>
      <c r="C160" s="262"/>
      <c r="D160" s="262"/>
      <c r="E160" s="262"/>
      <c r="F160" s="262"/>
      <c r="G160" s="262"/>
      <c r="H160" s="262"/>
      <c r="I160" s="262"/>
      <c r="J160" s="262"/>
      <c r="K160" s="262"/>
      <c r="L160" s="263"/>
    </row>
    <row r="161" spans="2:12" x14ac:dyDescent="0.25">
      <c r="B161" s="331">
        <v>9</v>
      </c>
      <c r="C161" s="262"/>
      <c r="D161" s="262"/>
      <c r="E161" s="262"/>
      <c r="F161" s="262"/>
      <c r="G161" s="262"/>
      <c r="H161" s="262"/>
      <c r="I161" s="262"/>
      <c r="J161" s="262"/>
      <c r="K161" s="262"/>
      <c r="L161" s="263"/>
    </row>
    <row r="162" spans="2:12" x14ac:dyDescent="0.25">
      <c r="B162" s="331"/>
      <c r="C162" s="262"/>
      <c r="D162" s="262"/>
      <c r="E162" s="262"/>
      <c r="F162" s="262"/>
      <c r="G162" s="262"/>
      <c r="H162" s="262"/>
      <c r="I162" s="262"/>
      <c r="J162" s="262"/>
      <c r="K162" s="262"/>
      <c r="L162" s="263"/>
    </row>
    <row r="163" spans="2:12" x14ac:dyDescent="0.25">
      <c r="B163" s="331"/>
      <c r="C163" s="262"/>
      <c r="D163" s="262"/>
      <c r="E163" s="262"/>
      <c r="F163" s="262"/>
      <c r="G163" s="262"/>
      <c r="H163" s="262"/>
      <c r="I163" s="262"/>
      <c r="J163" s="262"/>
      <c r="K163" s="262"/>
      <c r="L163" s="263"/>
    </row>
    <row r="164" spans="2:12" x14ac:dyDescent="0.25">
      <c r="B164" s="331"/>
      <c r="C164" s="262"/>
      <c r="D164" s="262"/>
      <c r="E164" s="262"/>
      <c r="F164" s="262"/>
      <c r="G164" s="262"/>
      <c r="H164" s="262"/>
      <c r="I164" s="262"/>
      <c r="J164" s="262"/>
      <c r="K164" s="262"/>
      <c r="L164" s="263"/>
    </row>
    <row r="165" spans="2:12" x14ac:dyDescent="0.25">
      <c r="B165" s="331"/>
      <c r="C165" s="262"/>
      <c r="D165" s="262"/>
      <c r="E165" s="262"/>
      <c r="F165" s="262"/>
      <c r="G165" s="262"/>
      <c r="H165" s="262"/>
      <c r="I165" s="262"/>
      <c r="J165" s="262"/>
      <c r="K165" s="262"/>
      <c r="L165" s="263"/>
    </row>
    <row r="166" spans="2:12" x14ac:dyDescent="0.25">
      <c r="B166" s="331"/>
      <c r="C166" s="262"/>
      <c r="D166" s="262"/>
      <c r="E166" s="262"/>
      <c r="F166" s="262"/>
      <c r="G166" s="262"/>
      <c r="H166" s="262"/>
      <c r="I166" s="262"/>
      <c r="J166" s="262"/>
      <c r="K166" s="262"/>
      <c r="L166" s="263"/>
    </row>
    <row r="167" spans="2:12" x14ac:dyDescent="0.25">
      <c r="B167" s="331"/>
      <c r="C167" s="262"/>
      <c r="D167" s="262"/>
      <c r="E167" s="262"/>
      <c r="F167" s="262"/>
      <c r="G167" s="262"/>
      <c r="H167" s="262"/>
      <c r="I167" s="262"/>
      <c r="J167" s="262"/>
      <c r="K167" s="262"/>
      <c r="L167" s="263"/>
    </row>
    <row r="168" spans="2:12" x14ac:dyDescent="0.25">
      <c r="B168" s="331"/>
      <c r="C168" s="262"/>
      <c r="D168" s="262"/>
      <c r="E168" s="262"/>
      <c r="F168" s="262"/>
      <c r="G168" s="262"/>
      <c r="H168" s="262"/>
      <c r="I168" s="262"/>
      <c r="J168" s="262"/>
      <c r="K168" s="262"/>
      <c r="L168" s="263"/>
    </row>
    <row r="169" spans="2:12" x14ac:dyDescent="0.25">
      <c r="B169" s="331"/>
      <c r="C169" s="262"/>
      <c r="D169" s="262"/>
      <c r="E169" s="262"/>
      <c r="F169" s="262"/>
      <c r="G169" s="262"/>
      <c r="H169" s="262"/>
      <c r="I169" s="262"/>
      <c r="J169" s="262"/>
      <c r="K169" s="262"/>
      <c r="L169" s="263"/>
    </row>
    <row r="170" spans="2:12" x14ac:dyDescent="0.25">
      <c r="B170" s="331"/>
      <c r="C170" s="262"/>
      <c r="D170" s="262"/>
      <c r="E170" s="262"/>
      <c r="F170" s="262"/>
      <c r="G170" s="262"/>
      <c r="H170" s="262"/>
      <c r="I170" s="262"/>
      <c r="J170" s="262"/>
      <c r="K170" s="262"/>
      <c r="L170" s="263"/>
    </row>
    <row r="171" spans="2:12" x14ac:dyDescent="0.25">
      <c r="B171" s="331">
        <v>10</v>
      </c>
      <c r="C171" s="262"/>
      <c r="D171" s="262"/>
      <c r="E171" s="262"/>
      <c r="F171" s="262"/>
      <c r="G171" s="262"/>
      <c r="H171" s="262"/>
      <c r="I171" s="262"/>
      <c r="J171" s="262"/>
      <c r="K171" s="262"/>
      <c r="L171" s="263"/>
    </row>
    <row r="172" spans="2:12" x14ac:dyDescent="0.25">
      <c r="B172" s="331"/>
      <c r="C172" s="262"/>
      <c r="D172" s="262"/>
      <c r="E172" s="262"/>
      <c r="F172" s="262"/>
      <c r="G172" s="262"/>
      <c r="H172" s="262"/>
      <c r="I172" s="262"/>
      <c r="J172" s="262"/>
      <c r="K172" s="262"/>
      <c r="L172" s="263"/>
    </row>
    <row r="173" spans="2:12" x14ac:dyDescent="0.25">
      <c r="B173" s="331"/>
      <c r="C173" s="262"/>
      <c r="D173" s="262"/>
      <c r="E173" s="262"/>
      <c r="F173" s="262"/>
      <c r="G173" s="262"/>
      <c r="H173" s="262"/>
      <c r="I173" s="262"/>
      <c r="J173" s="262"/>
      <c r="K173" s="262"/>
      <c r="L173" s="263"/>
    </row>
    <row r="174" spans="2:12" x14ac:dyDescent="0.25">
      <c r="B174" s="331"/>
      <c r="C174" s="262"/>
      <c r="D174" s="262"/>
      <c r="E174" s="262"/>
      <c r="F174" s="262"/>
      <c r="G174" s="262"/>
      <c r="H174" s="262"/>
      <c r="I174" s="262"/>
      <c r="J174" s="262"/>
      <c r="K174" s="262"/>
      <c r="L174" s="263"/>
    </row>
    <row r="175" spans="2:12" x14ac:dyDescent="0.25">
      <c r="B175" s="331"/>
      <c r="C175" s="262"/>
      <c r="D175" s="262"/>
      <c r="E175" s="262"/>
      <c r="F175" s="262"/>
      <c r="G175" s="262"/>
      <c r="H175" s="262"/>
      <c r="I175" s="262"/>
      <c r="J175" s="262"/>
      <c r="K175" s="262"/>
      <c r="L175" s="263"/>
    </row>
    <row r="176" spans="2:12" x14ac:dyDescent="0.25">
      <c r="B176" s="331"/>
      <c r="C176" s="262"/>
      <c r="D176" s="262"/>
      <c r="E176" s="262"/>
      <c r="F176" s="262"/>
      <c r="G176" s="262"/>
      <c r="H176" s="262"/>
      <c r="I176" s="262"/>
      <c r="J176" s="262"/>
      <c r="K176" s="262"/>
      <c r="L176" s="263"/>
    </row>
    <row r="177" spans="1:17" x14ac:dyDescent="0.25">
      <c r="B177" s="331"/>
      <c r="C177" s="262"/>
      <c r="D177" s="262"/>
      <c r="E177" s="262"/>
      <c r="F177" s="262"/>
      <c r="G177" s="262"/>
      <c r="H177" s="262"/>
      <c r="I177" s="262"/>
      <c r="J177" s="262"/>
      <c r="K177" s="262"/>
      <c r="L177" s="263"/>
    </row>
    <row r="178" spans="1:17" x14ac:dyDescent="0.25">
      <c r="B178" s="331"/>
      <c r="C178" s="262"/>
      <c r="D178" s="262"/>
      <c r="E178" s="262"/>
      <c r="F178" s="262"/>
      <c r="G178" s="262"/>
      <c r="H178" s="262"/>
      <c r="I178" s="262"/>
      <c r="J178" s="262"/>
      <c r="K178" s="262"/>
      <c r="L178" s="263"/>
    </row>
    <row r="179" spans="1:17" x14ac:dyDescent="0.25">
      <c r="B179" s="331"/>
      <c r="C179" s="262"/>
      <c r="D179" s="262"/>
      <c r="E179" s="262"/>
      <c r="F179" s="262"/>
      <c r="G179" s="262"/>
      <c r="H179" s="262"/>
      <c r="I179" s="262"/>
      <c r="J179" s="262"/>
      <c r="K179" s="262"/>
      <c r="L179" s="263"/>
    </row>
    <row r="180" spans="1:17" x14ac:dyDescent="0.25">
      <c r="B180" s="331"/>
      <c r="C180" s="262"/>
      <c r="D180" s="262"/>
      <c r="E180" s="262"/>
      <c r="F180" s="262"/>
      <c r="G180" s="262"/>
      <c r="H180" s="262"/>
      <c r="I180" s="262"/>
      <c r="J180" s="262"/>
      <c r="K180" s="262"/>
      <c r="L180" s="263"/>
    </row>
    <row r="181" spans="1:17" s="39" customFormat="1" x14ac:dyDescent="0.25">
      <c r="A181" s="62"/>
      <c r="B181" s="73"/>
      <c r="C181" s="74"/>
      <c r="D181" s="74"/>
      <c r="E181" s="74"/>
      <c r="F181" s="74"/>
      <c r="G181" s="74"/>
      <c r="H181" s="74"/>
      <c r="I181" s="74"/>
      <c r="J181" s="74"/>
      <c r="K181" s="74"/>
      <c r="L181" s="75"/>
      <c r="O181" s="3"/>
      <c r="P181" s="3"/>
      <c r="Q181" s="3"/>
    </row>
    <row r="182" spans="1:17" s="22" customFormat="1" x14ac:dyDescent="0.25">
      <c r="A182" s="21"/>
      <c r="B182" s="335" t="s">
        <v>26</v>
      </c>
      <c r="C182" s="336"/>
      <c r="D182" s="336"/>
      <c r="E182" s="336"/>
      <c r="F182" s="336"/>
      <c r="G182" s="336"/>
      <c r="H182" s="336"/>
      <c r="I182" s="336"/>
      <c r="J182" s="336"/>
      <c r="K182" s="336"/>
      <c r="L182" s="337"/>
      <c r="M182" s="71"/>
    </row>
    <row r="183" spans="1:17" s="39" customFormat="1" x14ac:dyDescent="0.25">
      <c r="A183" s="62"/>
      <c r="B183" s="72"/>
      <c r="C183" s="63"/>
      <c r="D183" s="63"/>
      <c r="E183" s="63"/>
      <c r="F183" s="63"/>
      <c r="G183" s="63"/>
      <c r="H183" s="63"/>
      <c r="I183" s="63"/>
      <c r="J183" s="63"/>
      <c r="K183" s="63"/>
      <c r="L183" s="64"/>
      <c r="O183" s="3"/>
      <c r="P183" s="3"/>
      <c r="Q183" s="3"/>
    </row>
    <row r="184" spans="1:17" s="39" customFormat="1" ht="14.45" customHeight="1" x14ac:dyDescent="0.25">
      <c r="A184" s="62"/>
      <c r="B184" s="339" t="str">
        <f>IF(Intro!$G$20="English",O184,P184)</f>
        <v>Décrivez les processus de production de votre entreprise pour les marchandises et fournissez des organigrammes illustrant les processus.</v>
      </c>
      <c r="C184" s="340"/>
      <c r="D184" s="340"/>
      <c r="E184" s="340"/>
      <c r="F184" s="340"/>
      <c r="G184" s="340"/>
      <c r="H184" s="340"/>
      <c r="I184" s="340"/>
      <c r="J184" s="340"/>
      <c r="K184" s="340"/>
      <c r="L184" s="341"/>
      <c r="O184" s="3" t="s">
        <v>147</v>
      </c>
      <c r="P184" s="3" t="s">
        <v>148</v>
      </c>
      <c r="Q184" s="3"/>
    </row>
    <row r="185" spans="1:17" s="39" customFormat="1" x14ac:dyDescent="0.25">
      <c r="A185" s="62"/>
      <c r="B185" s="72"/>
      <c r="C185" s="63"/>
      <c r="D185" s="63"/>
      <c r="E185" s="63"/>
      <c r="F185" s="63"/>
      <c r="G185" s="63"/>
      <c r="H185" s="63"/>
      <c r="I185" s="63"/>
      <c r="J185" s="63"/>
      <c r="K185" s="63"/>
      <c r="L185" s="64"/>
      <c r="O185" s="3"/>
      <c r="P185" s="3"/>
      <c r="Q185" s="3"/>
    </row>
    <row r="186" spans="1:17" s="22" customFormat="1" x14ac:dyDescent="0.25">
      <c r="A186" s="21"/>
      <c r="B186" s="342"/>
      <c r="C186" s="343"/>
      <c r="D186" s="343"/>
      <c r="E186" s="343"/>
      <c r="F186" s="343"/>
      <c r="G186" s="343"/>
      <c r="H186" s="343"/>
      <c r="I186" s="343"/>
      <c r="J186" s="343"/>
      <c r="K186" s="343"/>
      <c r="L186" s="344"/>
      <c r="M186" s="39"/>
    </row>
    <row r="187" spans="1:17" s="22" customFormat="1" x14ac:dyDescent="0.25">
      <c r="A187" s="21"/>
      <c r="B187" s="342"/>
      <c r="C187" s="343"/>
      <c r="D187" s="343"/>
      <c r="E187" s="343"/>
      <c r="F187" s="343"/>
      <c r="G187" s="343"/>
      <c r="H187" s="343"/>
      <c r="I187" s="343"/>
      <c r="J187" s="343"/>
      <c r="K187" s="343"/>
      <c r="L187" s="344"/>
      <c r="M187" s="39"/>
    </row>
    <row r="188" spans="1:17" s="22" customFormat="1" x14ac:dyDescent="0.25">
      <c r="A188" s="21"/>
      <c r="B188" s="342"/>
      <c r="C188" s="343"/>
      <c r="D188" s="343"/>
      <c r="E188" s="343"/>
      <c r="F188" s="343"/>
      <c r="G188" s="343"/>
      <c r="H188" s="343"/>
      <c r="I188" s="343"/>
      <c r="J188" s="343"/>
      <c r="K188" s="343"/>
      <c r="L188" s="344"/>
      <c r="M188" s="39"/>
    </row>
    <row r="189" spans="1:17" s="22" customFormat="1" x14ac:dyDescent="0.25">
      <c r="A189" s="21"/>
      <c r="B189" s="342"/>
      <c r="C189" s="343"/>
      <c r="D189" s="343"/>
      <c r="E189" s="343"/>
      <c r="F189" s="343"/>
      <c r="G189" s="343"/>
      <c r="H189" s="343"/>
      <c r="I189" s="343"/>
      <c r="J189" s="343"/>
      <c r="K189" s="343"/>
      <c r="L189" s="344"/>
      <c r="M189" s="39"/>
    </row>
    <row r="190" spans="1:17" s="22" customFormat="1" x14ac:dyDescent="0.25">
      <c r="A190" s="21"/>
      <c r="B190" s="342"/>
      <c r="C190" s="343"/>
      <c r="D190" s="343"/>
      <c r="E190" s="343"/>
      <c r="F190" s="343"/>
      <c r="G190" s="343"/>
      <c r="H190" s="343"/>
      <c r="I190" s="343"/>
      <c r="J190" s="343"/>
      <c r="K190" s="343"/>
      <c r="L190" s="344"/>
      <c r="M190" s="39"/>
    </row>
    <row r="191" spans="1:17" s="22" customFormat="1" x14ac:dyDescent="0.25">
      <c r="A191" s="21"/>
      <c r="B191" s="342"/>
      <c r="C191" s="343"/>
      <c r="D191" s="343"/>
      <c r="E191" s="343"/>
      <c r="F191" s="343"/>
      <c r="G191" s="343"/>
      <c r="H191" s="343"/>
      <c r="I191" s="343"/>
      <c r="J191" s="343"/>
      <c r="K191" s="343"/>
      <c r="L191" s="344"/>
      <c r="M191" s="39"/>
    </row>
    <row r="192" spans="1:17" s="22" customFormat="1" x14ac:dyDescent="0.25">
      <c r="A192" s="21"/>
      <c r="B192" s="342"/>
      <c r="C192" s="343"/>
      <c r="D192" s="343"/>
      <c r="E192" s="343"/>
      <c r="F192" s="343"/>
      <c r="G192" s="343"/>
      <c r="H192" s="343"/>
      <c r="I192" s="343"/>
      <c r="J192" s="343"/>
      <c r="K192" s="343"/>
      <c r="L192" s="344"/>
      <c r="M192" s="39"/>
    </row>
    <row r="193" spans="1:17" s="22" customFormat="1" x14ac:dyDescent="0.25">
      <c r="A193" s="21"/>
      <c r="B193" s="342"/>
      <c r="C193" s="343"/>
      <c r="D193" s="343"/>
      <c r="E193" s="343"/>
      <c r="F193" s="343"/>
      <c r="G193" s="343"/>
      <c r="H193" s="343"/>
      <c r="I193" s="343"/>
      <c r="J193" s="343"/>
      <c r="K193" s="343"/>
      <c r="L193" s="344"/>
      <c r="M193" s="39"/>
    </row>
    <row r="194" spans="1:17" s="39" customFormat="1" x14ac:dyDescent="0.25">
      <c r="A194" s="62"/>
      <c r="B194" s="73"/>
      <c r="C194" s="74"/>
      <c r="D194" s="74"/>
      <c r="E194" s="74"/>
      <c r="F194" s="74"/>
      <c r="G194" s="74"/>
      <c r="H194" s="74"/>
      <c r="I194" s="74"/>
      <c r="J194" s="74"/>
      <c r="K194" s="74"/>
      <c r="L194" s="75"/>
      <c r="O194" s="3"/>
      <c r="P194" s="3"/>
      <c r="Q194" s="3"/>
    </row>
    <row r="196" spans="1:17" x14ac:dyDescent="0.25">
      <c r="B196" s="257" t="str">
        <f>IF(Intro!$G$20="English",O196,P196)</f>
        <v>VENTES</v>
      </c>
      <c r="C196" s="258"/>
      <c r="D196" s="258"/>
      <c r="E196" s="258"/>
      <c r="F196" s="258"/>
      <c r="G196" s="258"/>
      <c r="H196" s="258"/>
      <c r="I196" s="258"/>
      <c r="J196" s="258"/>
      <c r="K196" s="258"/>
      <c r="L196" s="259"/>
      <c r="M196" s="39"/>
      <c r="O196" s="3" t="s">
        <v>233</v>
      </c>
      <c r="P196" s="3" t="s">
        <v>234</v>
      </c>
    </row>
    <row r="197" spans="1:17" s="22" customFormat="1" x14ac:dyDescent="0.25">
      <c r="A197" s="21"/>
      <c r="B197" s="332" t="s">
        <v>27</v>
      </c>
      <c r="C197" s="333"/>
      <c r="D197" s="333"/>
      <c r="E197" s="333"/>
      <c r="F197" s="333"/>
      <c r="G197" s="333"/>
      <c r="H197" s="333"/>
      <c r="I197" s="333"/>
      <c r="J197" s="333"/>
      <c r="K197" s="333"/>
      <c r="L197" s="334"/>
      <c r="M197" s="71"/>
    </row>
    <row r="198" spans="1:17" s="39" customFormat="1" x14ac:dyDescent="0.25">
      <c r="A198" s="62"/>
      <c r="B198" s="72"/>
      <c r="C198" s="63"/>
      <c r="D198" s="63"/>
      <c r="E198" s="63"/>
      <c r="F198" s="63"/>
      <c r="G198" s="63"/>
      <c r="H198" s="63"/>
      <c r="I198" s="63"/>
      <c r="J198" s="63"/>
      <c r="K198" s="63"/>
      <c r="L198" s="64"/>
      <c r="O198" s="3"/>
      <c r="P198" s="3"/>
      <c r="Q198" s="3"/>
    </row>
    <row r="199" spans="1:17" s="39" customFormat="1" ht="14.25" customHeight="1" x14ac:dyDescent="0.25">
      <c r="A199" s="62"/>
      <c r="B199" s="302" t="str">
        <f>IF(Intro!$G$20="English",O199,P199)</f>
        <v>Comment votre entreprise favorise-t-elle les ventes des marchandises sur le marché canadien? Vos méthodes ont-elles changées depuis le 1er janvier 2023?</v>
      </c>
      <c r="C199" s="303"/>
      <c r="D199" s="303"/>
      <c r="E199" s="303"/>
      <c r="F199" s="303"/>
      <c r="G199" s="303"/>
      <c r="H199" s="303"/>
      <c r="I199" s="303"/>
      <c r="J199" s="303"/>
      <c r="K199" s="303"/>
      <c r="L199" s="304"/>
      <c r="O199" s="3" t="str">
        <f>"How does your firm promote sales of the goods in the Canadian market? Have these methods changed since January 1, "&amp;Variables!B6&amp;"?"</f>
        <v>How does your firm promote sales of the goods in the Canadian market? Have these methods changed since January 1, 2023?</v>
      </c>
      <c r="P199"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199" s="3"/>
    </row>
    <row r="200" spans="1:17" s="39" customFormat="1" x14ac:dyDescent="0.25">
      <c r="A200" s="62"/>
      <c r="B200" s="72"/>
      <c r="C200" s="63"/>
      <c r="D200" s="63"/>
      <c r="E200" s="63"/>
      <c r="F200" s="63"/>
      <c r="G200" s="63"/>
      <c r="H200" s="63"/>
      <c r="I200" s="63"/>
      <c r="J200" s="63"/>
      <c r="K200" s="63"/>
      <c r="L200" s="64"/>
      <c r="O200" s="3"/>
      <c r="P200" s="3"/>
      <c r="Q200" s="3"/>
    </row>
    <row r="201" spans="1:17" s="22" customFormat="1" x14ac:dyDescent="0.25">
      <c r="A201" s="21"/>
      <c r="B201" s="342"/>
      <c r="C201" s="343"/>
      <c r="D201" s="343"/>
      <c r="E201" s="343"/>
      <c r="F201" s="343"/>
      <c r="G201" s="343"/>
      <c r="H201" s="343"/>
      <c r="I201" s="343"/>
      <c r="J201" s="343"/>
      <c r="K201" s="343"/>
      <c r="L201" s="344"/>
      <c r="M201" s="39"/>
    </row>
    <row r="202" spans="1:17" s="22" customFormat="1" x14ac:dyDescent="0.25">
      <c r="A202" s="21"/>
      <c r="B202" s="342"/>
      <c r="C202" s="343"/>
      <c r="D202" s="343"/>
      <c r="E202" s="343"/>
      <c r="F202" s="343"/>
      <c r="G202" s="343"/>
      <c r="H202" s="343"/>
      <c r="I202" s="343"/>
      <c r="J202" s="343"/>
      <c r="K202" s="343"/>
      <c r="L202" s="344"/>
      <c r="M202" s="39"/>
    </row>
    <row r="203" spans="1:17" s="22" customFormat="1" x14ac:dyDescent="0.25">
      <c r="A203" s="21"/>
      <c r="B203" s="342"/>
      <c r="C203" s="343"/>
      <c r="D203" s="343"/>
      <c r="E203" s="343"/>
      <c r="F203" s="343"/>
      <c r="G203" s="343"/>
      <c r="H203" s="343"/>
      <c r="I203" s="343"/>
      <c r="J203" s="343"/>
      <c r="K203" s="343"/>
      <c r="L203" s="344"/>
      <c r="M203" s="39"/>
    </row>
    <row r="204" spans="1:17" s="22" customFormat="1" x14ac:dyDescent="0.25">
      <c r="A204" s="21"/>
      <c r="B204" s="342"/>
      <c r="C204" s="343"/>
      <c r="D204" s="343"/>
      <c r="E204" s="343"/>
      <c r="F204" s="343"/>
      <c r="G204" s="343"/>
      <c r="H204" s="343"/>
      <c r="I204" s="343"/>
      <c r="J204" s="343"/>
      <c r="K204" s="343"/>
      <c r="L204" s="344"/>
      <c r="M204" s="39"/>
    </row>
    <row r="205" spans="1:17" s="22" customFormat="1" x14ac:dyDescent="0.25">
      <c r="A205" s="21"/>
      <c r="B205" s="342"/>
      <c r="C205" s="343"/>
      <c r="D205" s="343"/>
      <c r="E205" s="343"/>
      <c r="F205" s="343"/>
      <c r="G205" s="343"/>
      <c r="H205" s="343"/>
      <c r="I205" s="343"/>
      <c r="J205" s="343"/>
      <c r="K205" s="343"/>
      <c r="L205" s="344"/>
      <c r="M205" s="39"/>
    </row>
    <row r="206" spans="1:17" s="22" customFormat="1" x14ac:dyDescent="0.25">
      <c r="A206" s="21"/>
      <c r="B206" s="342"/>
      <c r="C206" s="343"/>
      <c r="D206" s="343"/>
      <c r="E206" s="343"/>
      <c r="F206" s="343"/>
      <c r="G206" s="343"/>
      <c r="H206" s="343"/>
      <c r="I206" s="343"/>
      <c r="J206" s="343"/>
      <c r="K206" s="343"/>
      <c r="L206" s="344"/>
      <c r="M206" s="39"/>
    </row>
    <row r="207" spans="1:17" s="22" customFormat="1" x14ac:dyDescent="0.25">
      <c r="A207" s="21"/>
      <c r="B207" s="342"/>
      <c r="C207" s="343"/>
      <c r="D207" s="343"/>
      <c r="E207" s="343"/>
      <c r="F207" s="343"/>
      <c r="G207" s="343"/>
      <c r="H207" s="343"/>
      <c r="I207" s="343"/>
      <c r="J207" s="343"/>
      <c r="K207" s="343"/>
      <c r="L207" s="344"/>
      <c r="M207" s="39"/>
    </row>
    <row r="208" spans="1:17" s="22" customFormat="1" x14ac:dyDescent="0.25">
      <c r="A208" s="21"/>
      <c r="B208" s="342"/>
      <c r="C208" s="343"/>
      <c r="D208" s="343"/>
      <c r="E208" s="343"/>
      <c r="F208" s="343"/>
      <c r="G208" s="343"/>
      <c r="H208" s="343"/>
      <c r="I208" s="343"/>
      <c r="J208" s="343"/>
      <c r="K208" s="343"/>
      <c r="L208" s="344"/>
      <c r="M208" s="39"/>
    </row>
    <row r="209" spans="1:17" s="39" customFormat="1" x14ac:dyDescent="0.25">
      <c r="A209" s="62"/>
      <c r="B209" s="73"/>
      <c r="C209" s="74"/>
      <c r="D209" s="74"/>
      <c r="E209" s="74"/>
      <c r="F209" s="74"/>
      <c r="G209" s="74"/>
      <c r="H209" s="74"/>
      <c r="I209" s="74"/>
      <c r="J209" s="74"/>
      <c r="K209" s="74"/>
      <c r="L209" s="75"/>
      <c r="O209" s="3"/>
      <c r="P209" s="3"/>
      <c r="Q209" s="3"/>
    </row>
    <row r="211" spans="1:17" x14ac:dyDescent="0.25">
      <c r="B211" s="257" t="str">
        <f>IF(Intro!$G$20="English",O211,P211)</f>
        <v>MARCHÉS</v>
      </c>
      <c r="C211" s="258"/>
      <c r="D211" s="258"/>
      <c r="E211" s="258"/>
      <c r="F211" s="258"/>
      <c r="G211" s="258"/>
      <c r="H211" s="258"/>
      <c r="I211" s="258"/>
      <c r="J211" s="258"/>
      <c r="K211" s="258"/>
      <c r="L211" s="259"/>
      <c r="M211" s="39"/>
      <c r="O211" s="95" t="s">
        <v>235</v>
      </c>
      <c r="P211" s="95" t="s">
        <v>236</v>
      </c>
    </row>
    <row r="212" spans="1:17" x14ac:dyDescent="0.25">
      <c r="B212" s="332" t="s">
        <v>30</v>
      </c>
      <c r="C212" s="333"/>
      <c r="D212" s="333"/>
      <c r="E212" s="333"/>
      <c r="F212" s="333"/>
      <c r="G212" s="333"/>
      <c r="H212" s="333"/>
      <c r="I212" s="333"/>
      <c r="J212" s="333"/>
      <c r="K212" s="333"/>
      <c r="L212" s="334"/>
    </row>
    <row r="213" spans="1:17" x14ac:dyDescent="0.25">
      <c r="B213" s="28"/>
      <c r="C213" s="29"/>
      <c r="D213" s="29"/>
      <c r="E213" s="30"/>
      <c r="F213" s="30"/>
      <c r="G213" s="30"/>
      <c r="H213" s="30"/>
      <c r="I213" s="30"/>
      <c r="J213" s="30"/>
      <c r="K213" s="30"/>
      <c r="L213" s="31"/>
    </row>
    <row r="214" spans="1:17" ht="14.25" customHeight="1" x14ac:dyDescent="0.25">
      <c r="B214" s="264" t="str">
        <f>IF(Intro!$G$20="English",O214,P214)</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14" s="265"/>
      <c r="D214" s="265"/>
      <c r="E214" s="265"/>
      <c r="F214" s="265"/>
      <c r="G214" s="265"/>
      <c r="H214" s="265"/>
      <c r="I214" s="265"/>
      <c r="J214" s="265"/>
      <c r="K214" s="265"/>
      <c r="L214" s="266"/>
      <c r="O214"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4"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5" spans="1:17" x14ac:dyDescent="0.25">
      <c r="B215" s="264"/>
      <c r="C215" s="265"/>
      <c r="D215" s="265"/>
      <c r="E215" s="265"/>
      <c r="F215" s="265"/>
      <c r="G215" s="265"/>
      <c r="H215" s="265"/>
      <c r="I215" s="265"/>
      <c r="J215" s="265"/>
      <c r="K215" s="265"/>
      <c r="L215" s="266"/>
      <c r="O215" s="32"/>
    </row>
    <row r="216" spans="1:17" s="39" customFormat="1" x14ac:dyDescent="0.25">
      <c r="A216" s="62"/>
      <c r="B216" s="72"/>
      <c r="C216" s="63"/>
      <c r="D216" s="63"/>
      <c r="E216" s="63"/>
      <c r="F216" s="63"/>
      <c r="G216" s="63"/>
      <c r="H216" s="63"/>
      <c r="I216" s="63"/>
      <c r="J216" s="63"/>
      <c r="K216" s="63"/>
      <c r="L216" s="64"/>
      <c r="O216" s="3"/>
      <c r="P216" s="3"/>
      <c r="Q216" s="3"/>
    </row>
    <row r="217" spans="1:17" s="22" customFormat="1" x14ac:dyDescent="0.25">
      <c r="A217" s="21"/>
      <c r="B217" s="342"/>
      <c r="C217" s="343"/>
      <c r="D217" s="343"/>
      <c r="E217" s="343"/>
      <c r="F217" s="343"/>
      <c r="G217" s="343"/>
      <c r="H217" s="343"/>
      <c r="I217" s="343"/>
      <c r="J217" s="343"/>
      <c r="K217" s="343"/>
      <c r="L217" s="344"/>
      <c r="M217" s="39"/>
    </row>
    <row r="218" spans="1:17" s="22" customFormat="1" x14ac:dyDescent="0.25">
      <c r="A218" s="21"/>
      <c r="B218" s="342"/>
      <c r="C218" s="343"/>
      <c r="D218" s="343"/>
      <c r="E218" s="343"/>
      <c r="F218" s="343"/>
      <c r="G218" s="343"/>
      <c r="H218" s="343"/>
      <c r="I218" s="343"/>
      <c r="J218" s="343"/>
      <c r="K218" s="343"/>
      <c r="L218" s="344"/>
      <c r="M218" s="39"/>
    </row>
    <row r="219" spans="1:17" s="22" customFormat="1" x14ac:dyDescent="0.25">
      <c r="A219" s="21"/>
      <c r="B219" s="342"/>
      <c r="C219" s="343"/>
      <c r="D219" s="343"/>
      <c r="E219" s="343"/>
      <c r="F219" s="343"/>
      <c r="G219" s="343"/>
      <c r="H219" s="343"/>
      <c r="I219" s="343"/>
      <c r="J219" s="343"/>
      <c r="K219" s="343"/>
      <c r="L219" s="344"/>
      <c r="M219" s="39"/>
    </row>
    <row r="220" spans="1:17" s="22" customFormat="1" x14ac:dyDescent="0.25">
      <c r="A220" s="21"/>
      <c r="B220" s="342"/>
      <c r="C220" s="343"/>
      <c r="D220" s="343"/>
      <c r="E220" s="343"/>
      <c r="F220" s="343"/>
      <c r="G220" s="343"/>
      <c r="H220" s="343"/>
      <c r="I220" s="343"/>
      <c r="J220" s="343"/>
      <c r="K220" s="343"/>
      <c r="L220" s="344"/>
      <c r="M220" s="39"/>
    </row>
    <row r="221" spans="1:17" s="22" customFormat="1" x14ac:dyDescent="0.25">
      <c r="A221" s="21"/>
      <c r="B221" s="342"/>
      <c r="C221" s="343"/>
      <c r="D221" s="343"/>
      <c r="E221" s="343"/>
      <c r="F221" s="343"/>
      <c r="G221" s="343"/>
      <c r="H221" s="343"/>
      <c r="I221" s="343"/>
      <c r="J221" s="343"/>
      <c r="K221" s="343"/>
      <c r="L221" s="344"/>
      <c r="M221" s="39"/>
    </row>
    <row r="222" spans="1:17" s="22" customFormat="1" x14ac:dyDescent="0.25">
      <c r="A222" s="21"/>
      <c r="B222" s="342"/>
      <c r="C222" s="343"/>
      <c r="D222" s="343"/>
      <c r="E222" s="343"/>
      <c r="F222" s="343"/>
      <c r="G222" s="343"/>
      <c r="H222" s="343"/>
      <c r="I222" s="343"/>
      <c r="J222" s="343"/>
      <c r="K222" s="343"/>
      <c r="L222" s="344"/>
      <c r="M222" s="39"/>
    </row>
    <row r="223" spans="1:17" s="22" customFormat="1" x14ac:dyDescent="0.25">
      <c r="A223" s="21"/>
      <c r="B223" s="342"/>
      <c r="C223" s="343"/>
      <c r="D223" s="343"/>
      <c r="E223" s="343"/>
      <c r="F223" s="343"/>
      <c r="G223" s="343"/>
      <c r="H223" s="343"/>
      <c r="I223" s="343"/>
      <c r="J223" s="343"/>
      <c r="K223" s="343"/>
      <c r="L223" s="344"/>
      <c r="M223" s="39"/>
    </row>
    <row r="224" spans="1:17" s="22" customFormat="1" x14ac:dyDescent="0.25">
      <c r="A224" s="21"/>
      <c r="B224" s="342"/>
      <c r="C224" s="343"/>
      <c r="D224" s="343"/>
      <c r="E224" s="343"/>
      <c r="F224" s="343"/>
      <c r="G224" s="343"/>
      <c r="H224" s="343"/>
      <c r="I224" s="343"/>
      <c r="J224" s="343"/>
      <c r="K224" s="343"/>
      <c r="L224" s="344"/>
      <c r="M224" s="39"/>
    </row>
    <row r="225" spans="1:17" s="39" customFormat="1" x14ac:dyDescent="0.25">
      <c r="A225" s="62"/>
      <c r="B225" s="73"/>
      <c r="C225" s="74"/>
      <c r="D225" s="74"/>
      <c r="E225" s="74"/>
      <c r="F225" s="74"/>
      <c r="G225" s="74"/>
      <c r="H225" s="74"/>
      <c r="I225" s="74"/>
      <c r="J225" s="74"/>
      <c r="K225" s="74"/>
      <c r="L225" s="75"/>
      <c r="M225" s="155"/>
      <c r="O225" s="3"/>
      <c r="P225" s="3"/>
      <c r="Q225" s="3"/>
    </row>
    <row r="226" spans="1:17" x14ac:dyDescent="0.25">
      <c r="B226" s="335" t="s">
        <v>31</v>
      </c>
      <c r="C226" s="336"/>
      <c r="D226" s="336"/>
      <c r="E226" s="336"/>
      <c r="F226" s="336"/>
      <c r="G226" s="336"/>
      <c r="H226" s="336"/>
      <c r="I226" s="336"/>
      <c r="J226" s="336"/>
      <c r="K226" s="336"/>
      <c r="L226" s="337"/>
      <c r="M226" s="113"/>
    </row>
    <row r="227" spans="1:17" x14ac:dyDescent="0.25">
      <c r="B227" s="28"/>
      <c r="C227" s="29"/>
      <c r="D227" s="29"/>
      <c r="E227" s="30"/>
      <c r="F227" s="30"/>
      <c r="G227" s="30"/>
      <c r="H227" s="30"/>
      <c r="I227" s="30"/>
      <c r="J227" s="30"/>
      <c r="K227" s="30"/>
      <c r="L227" s="31"/>
    </row>
    <row r="228" spans="1:17" ht="14.25" customHeight="1" x14ac:dyDescent="0.25">
      <c r="B228" s="264" t="str">
        <f>IF(Intro!$G$20="English",O228,P228)</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v>
      </c>
      <c r="C228" s="265"/>
      <c r="D228" s="265"/>
      <c r="E228" s="265"/>
      <c r="F228" s="265"/>
      <c r="G228" s="265"/>
      <c r="H228" s="265"/>
      <c r="I228" s="265"/>
      <c r="J228" s="265"/>
      <c r="K228" s="265"/>
      <c r="L228" s="266"/>
      <c r="O228" s="32" t="s">
        <v>316</v>
      </c>
      <c r="P228" s="129" t="s">
        <v>317</v>
      </c>
    </row>
    <row r="229" spans="1:17" ht="33.75" customHeight="1" x14ac:dyDescent="0.25">
      <c r="B229" s="264"/>
      <c r="C229" s="265"/>
      <c r="D229" s="265"/>
      <c r="E229" s="265"/>
      <c r="F229" s="265"/>
      <c r="G229" s="265"/>
      <c r="H229" s="265"/>
      <c r="I229" s="265"/>
      <c r="J229" s="265"/>
      <c r="K229" s="265"/>
      <c r="L229" s="266"/>
      <c r="O229" s="32"/>
    </row>
    <row r="230" spans="1:17" s="39" customFormat="1" x14ac:dyDescent="0.25">
      <c r="A230" s="62"/>
      <c r="B230" s="72"/>
      <c r="C230" s="63"/>
      <c r="D230" s="63"/>
      <c r="E230" s="63"/>
      <c r="F230" s="63"/>
      <c r="G230" s="63"/>
      <c r="H230" s="63"/>
      <c r="I230" s="63"/>
      <c r="J230" s="63"/>
      <c r="K230" s="63"/>
      <c r="L230" s="64"/>
      <c r="O230" s="3"/>
      <c r="P230" s="3"/>
      <c r="Q230" s="3"/>
    </row>
    <row r="231" spans="1:17" s="22" customFormat="1" x14ac:dyDescent="0.25">
      <c r="A231" s="21"/>
      <c r="B231" s="342"/>
      <c r="C231" s="343"/>
      <c r="D231" s="343"/>
      <c r="E231" s="343"/>
      <c r="F231" s="343"/>
      <c r="G231" s="343"/>
      <c r="H231" s="343"/>
      <c r="I231" s="343"/>
      <c r="J231" s="343"/>
      <c r="K231" s="343"/>
      <c r="L231" s="344"/>
      <c r="M231" s="39"/>
    </row>
    <row r="232" spans="1:17" s="22" customFormat="1" x14ac:dyDescent="0.25">
      <c r="A232" s="21"/>
      <c r="B232" s="342"/>
      <c r="C232" s="343"/>
      <c r="D232" s="343"/>
      <c r="E232" s="343"/>
      <c r="F232" s="343"/>
      <c r="G232" s="343"/>
      <c r="H232" s="343"/>
      <c r="I232" s="343"/>
      <c r="J232" s="343"/>
      <c r="K232" s="343"/>
      <c r="L232" s="344"/>
      <c r="M232" s="39"/>
    </row>
    <row r="233" spans="1:17" s="22" customFormat="1" x14ac:dyDescent="0.25">
      <c r="A233" s="21"/>
      <c r="B233" s="342"/>
      <c r="C233" s="343"/>
      <c r="D233" s="343"/>
      <c r="E233" s="343"/>
      <c r="F233" s="343"/>
      <c r="G233" s="343"/>
      <c r="H233" s="343"/>
      <c r="I233" s="343"/>
      <c r="J233" s="343"/>
      <c r="K233" s="343"/>
      <c r="L233" s="344"/>
      <c r="M233" s="39"/>
    </row>
    <row r="234" spans="1:17" s="22" customFormat="1" x14ac:dyDescent="0.25">
      <c r="A234" s="21"/>
      <c r="B234" s="342"/>
      <c r="C234" s="343"/>
      <c r="D234" s="343"/>
      <c r="E234" s="343"/>
      <c r="F234" s="343"/>
      <c r="G234" s="343"/>
      <c r="H234" s="343"/>
      <c r="I234" s="343"/>
      <c r="J234" s="343"/>
      <c r="K234" s="343"/>
      <c r="L234" s="344"/>
      <c r="M234" s="39"/>
    </row>
    <row r="235" spans="1:17" s="22" customFormat="1" x14ac:dyDescent="0.25">
      <c r="A235" s="21"/>
      <c r="B235" s="342"/>
      <c r="C235" s="343"/>
      <c r="D235" s="343"/>
      <c r="E235" s="343"/>
      <c r="F235" s="343"/>
      <c r="G235" s="343"/>
      <c r="H235" s="343"/>
      <c r="I235" s="343"/>
      <c r="J235" s="343"/>
      <c r="K235" s="343"/>
      <c r="L235" s="344"/>
      <c r="M235" s="39"/>
    </row>
    <row r="236" spans="1:17" s="22" customFormat="1" x14ac:dyDescent="0.25">
      <c r="A236" s="21"/>
      <c r="B236" s="342"/>
      <c r="C236" s="343"/>
      <c r="D236" s="343"/>
      <c r="E236" s="343"/>
      <c r="F236" s="343"/>
      <c r="G236" s="343"/>
      <c r="H236" s="343"/>
      <c r="I236" s="343"/>
      <c r="J236" s="343"/>
      <c r="K236" s="343"/>
      <c r="L236" s="344"/>
      <c r="M236" s="39"/>
    </row>
    <row r="237" spans="1:17" s="22" customFormat="1" x14ac:dyDescent="0.25">
      <c r="A237" s="21"/>
      <c r="B237" s="342"/>
      <c r="C237" s="343"/>
      <c r="D237" s="343"/>
      <c r="E237" s="343"/>
      <c r="F237" s="343"/>
      <c r="G237" s="343"/>
      <c r="H237" s="343"/>
      <c r="I237" s="343"/>
      <c r="J237" s="343"/>
      <c r="K237" s="343"/>
      <c r="L237" s="344"/>
      <c r="M237" s="39"/>
    </row>
    <row r="238" spans="1:17" s="22" customFormat="1" x14ac:dyDescent="0.25">
      <c r="A238" s="21"/>
      <c r="B238" s="342"/>
      <c r="C238" s="343"/>
      <c r="D238" s="343"/>
      <c r="E238" s="343"/>
      <c r="F238" s="343"/>
      <c r="G238" s="343"/>
      <c r="H238" s="343"/>
      <c r="I238" s="343"/>
      <c r="J238" s="343"/>
      <c r="K238" s="343"/>
      <c r="L238" s="344"/>
      <c r="M238" s="39"/>
    </row>
    <row r="239" spans="1:17" s="39" customFormat="1" x14ac:dyDescent="0.25">
      <c r="A239" s="62"/>
      <c r="B239" s="73"/>
      <c r="C239" s="74"/>
      <c r="D239" s="74"/>
      <c r="E239" s="74"/>
      <c r="F239" s="74"/>
      <c r="G239" s="74"/>
      <c r="H239" s="74"/>
      <c r="I239" s="74"/>
      <c r="J239" s="74"/>
      <c r="K239" s="74"/>
      <c r="L239" s="75"/>
      <c r="O239" s="3"/>
      <c r="P239" s="3"/>
      <c r="Q239" s="3"/>
    </row>
  </sheetData>
  <sheetProtection algorithmName="SHA-512" hashValue="1P0kvvMJiIUP3oIu+QalSrI6btJ0YjtIzQOY6MU93VCIuVATWhirr7T5kux5v1J9lLbATxQpsqQyJGjBEHK6xA==" saltValue="JX0XvGU9DEtBd+2ECBdPlw==" spinCount="100000" sheet="1" objects="1" scenarios="1" selectLockedCells="1"/>
  <mergeCells count="153">
    <mergeCell ref="C101:D110"/>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101:H110"/>
    <mergeCell ref="I101:J110"/>
    <mergeCell ref="K101:L110"/>
    <mergeCell ref="G58:I59"/>
    <mergeCell ref="J58:L59"/>
    <mergeCell ref="B62:B63"/>
    <mergeCell ref="C62:D63"/>
    <mergeCell ref="E62:F63"/>
    <mergeCell ref="G62:I63"/>
    <mergeCell ref="E111:F120"/>
    <mergeCell ref="G111:H120"/>
    <mergeCell ref="I111:J120"/>
    <mergeCell ref="K111:L120"/>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90"/>
    <mergeCell ref="C91:D100"/>
    <mergeCell ref="B231:L23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J62:L63"/>
    <mergeCell ref="B64:B65"/>
    <mergeCell ref="C64:D65"/>
    <mergeCell ref="E64:F65"/>
    <mergeCell ref="G64:I65"/>
    <mergeCell ref="J64:L65"/>
    <mergeCell ref="B66:B67"/>
    <mergeCell ref="C66:D67"/>
    <mergeCell ref="E66:F67"/>
    <mergeCell ref="G66:I67"/>
    <mergeCell ref="J66:L67"/>
    <mergeCell ref="G75:H80"/>
    <mergeCell ref="I75:J80"/>
    <mergeCell ref="K75:L80"/>
    <mergeCell ref="B75:B80"/>
    <mergeCell ref="B121:B130"/>
    <mergeCell ref="C121:D130"/>
    <mergeCell ref="E121:F130"/>
    <mergeCell ref="G121:H130"/>
    <mergeCell ref="I121:J130"/>
    <mergeCell ref="K121:L130"/>
    <mergeCell ref="E91:F100"/>
    <mergeCell ref="G91:H100"/>
    <mergeCell ref="I91:J100"/>
    <mergeCell ref="K91:L100"/>
    <mergeCell ref="E81:F90"/>
    <mergeCell ref="G81:H90"/>
    <mergeCell ref="I81:J90"/>
    <mergeCell ref="K81:L90"/>
    <mergeCell ref="B81:B90"/>
    <mergeCell ref="B91:B100"/>
    <mergeCell ref="B101:B110"/>
    <mergeCell ref="E101:F110"/>
    <mergeCell ref="B111:B120"/>
    <mergeCell ref="C111:D120"/>
    <mergeCell ref="B228:L229"/>
    <mergeCell ref="B161:B170"/>
    <mergeCell ref="C161:D170"/>
    <mergeCell ref="E161:F170"/>
    <mergeCell ref="G161:H170"/>
    <mergeCell ref="I161:J170"/>
    <mergeCell ref="K161:L170"/>
    <mergeCell ref="B171:B180"/>
    <mergeCell ref="C171:D180"/>
    <mergeCell ref="E171:F180"/>
    <mergeCell ref="G171:H180"/>
    <mergeCell ref="I171:J180"/>
    <mergeCell ref="K171:L180"/>
    <mergeCell ref="B184:L184"/>
    <mergeCell ref="B197:L197"/>
    <mergeCell ref="B211:L211"/>
    <mergeCell ref="B186:L193"/>
    <mergeCell ref="B201:L208"/>
    <mergeCell ref="B217:L224"/>
    <mergeCell ref="B212:L212"/>
    <mergeCell ref="B182:L182"/>
    <mergeCell ref="B196:L196"/>
    <mergeCell ref="B151:B160"/>
    <mergeCell ref="C151:D160"/>
    <mergeCell ref="E151:F160"/>
    <mergeCell ref="G151:H160"/>
    <mergeCell ref="I151:J160"/>
    <mergeCell ref="K151:L160"/>
    <mergeCell ref="B199:L199"/>
    <mergeCell ref="B71:L71"/>
    <mergeCell ref="B226:L226"/>
    <mergeCell ref="B214:L215"/>
    <mergeCell ref="B131:B140"/>
    <mergeCell ref="C131:D140"/>
    <mergeCell ref="E131:F140"/>
    <mergeCell ref="G131:H140"/>
    <mergeCell ref="I131:J140"/>
    <mergeCell ref="K131:L140"/>
    <mergeCell ref="B141:B150"/>
    <mergeCell ref="C141:D150"/>
    <mergeCell ref="E141:F150"/>
    <mergeCell ref="G141:H150"/>
    <mergeCell ref="I141:J150"/>
    <mergeCell ref="K141:L150"/>
    <mergeCell ref="C75:D80"/>
    <mergeCell ref="E75:F8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1 B201 B217 B17 B31 B186"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9" min="1" max="11" man="1"/>
    <brk id="130" min="1" max="11" man="1"/>
    <brk id="181"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11.85546875" style="3" customWidth="1"/>
    <col min="15" max="16" width="11.85546875" style="3" hidden="1" customWidth="1"/>
    <col min="17" max="17" width="11.85546875" style="3" customWidth="1"/>
    <col min="18" max="16384" width="9.42578125" style="3"/>
  </cols>
  <sheetData>
    <row r="1" spans="1:16" ht="14.25" customHeight="1" x14ac:dyDescent="0.25">
      <c r="O1" s="3" t="s">
        <v>285</v>
      </c>
      <c r="P1" s="3" t="s">
        <v>285</v>
      </c>
    </row>
    <row r="2" spans="1:16" x14ac:dyDescent="0.25">
      <c r="B2" s="23" t="s">
        <v>0</v>
      </c>
      <c r="C2" s="23"/>
      <c r="D2" s="23"/>
      <c r="O2" s="22" t="s">
        <v>61</v>
      </c>
      <c r="P2" s="22" t="s">
        <v>73</v>
      </c>
    </row>
    <row r="3" spans="1:16" x14ac:dyDescent="0.25">
      <c r="B3" s="5"/>
      <c r="C3" s="5"/>
      <c r="D3" s="5"/>
      <c r="O3" s="8"/>
      <c r="P3" s="8"/>
    </row>
    <row r="4" spans="1:16" s="8" customFormat="1" x14ac:dyDescent="0.25">
      <c r="A4" s="24"/>
      <c r="B4" s="307" t="str">
        <f>Info!B4</f>
        <v>QUESTIONNAIRE À L'INTENTION DES PRODUCTEURS ÉTRANGERS</v>
      </c>
      <c r="C4" s="308"/>
      <c r="D4" s="308"/>
      <c r="E4" s="308"/>
      <c r="F4" s="308"/>
      <c r="G4" s="308"/>
      <c r="H4" s="308"/>
      <c r="I4" s="308"/>
      <c r="J4" s="308"/>
      <c r="K4" s="308"/>
      <c r="L4" s="309"/>
      <c r="M4" s="10"/>
      <c r="N4" s="10"/>
      <c r="O4" s="9"/>
      <c r="P4" s="9"/>
    </row>
    <row r="5" spans="1:16" s="8" customFormat="1" x14ac:dyDescent="0.25">
      <c r="A5" s="24"/>
      <c r="B5" s="310" t="str">
        <f>Info!B5</f>
        <v>GC-2026-001</v>
      </c>
      <c r="C5" s="311"/>
      <c r="D5" s="311"/>
      <c r="E5" s="311"/>
      <c r="F5" s="311"/>
      <c r="G5" s="311"/>
      <c r="H5" s="311"/>
      <c r="I5" s="311"/>
      <c r="J5" s="311"/>
      <c r="K5" s="311"/>
      <c r="L5" s="312"/>
      <c r="M5" s="10"/>
      <c r="N5" s="10"/>
      <c r="O5" s="9"/>
      <c r="P5" s="9"/>
    </row>
    <row r="6" spans="1:16" s="9" customFormat="1" ht="14.1" customHeight="1" x14ac:dyDescent="0.25">
      <c r="A6" s="24"/>
      <c r="B6" s="313" t="str">
        <f>Info!B6</f>
        <v>PRODUITS DU BOIS - PLANCHERS DE BOIS FRANCS MASSIF ET D'INGÉNIERIE</v>
      </c>
      <c r="C6" s="314"/>
      <c r="D6" s="314"/>
      <c r="E6" s="314"/>
      <c r="F6" s="314"/>
      <c r="G6" s="314"/>
      <c r="H6" s="314"/>
      <c r="I6" s="314"/>
      <c r="J6" s="314"/>
      <c r="K6" s="314"/>
      <c r="L6" s="315"/>
      <c r="O6" s="25"/>
      <c r="P6" s="25"/>
    </row>
    <row r="7" spans="1:16" s="9" customFormat="1" x14ac:dyDescent="0.25">
      <c r="A7" s="24"/>
      <c r="B7" s="26"/>
      <c r="C7" s="26"/>
      <c r="D7" s="26"/>
      <c r="E7" s="27"/>
      <c r="F7" s="27"/>
      <c r="G7" s="27"/>
      <c r="H7" s="27"/>
      <c r="I7" s="27"/>
      <c r="J7" s="27"/>
      <c r="K7" s="27"/>
      <c r="L7" s="27"/>
      <c r="O7" s="25"/>
      <c r="P7" s="25"/>
    </row>
    <row r="8" spans="1:16" x14ac:dyDescent="0.25">
      <c r="B8" s="371" t="str">
        <f>IF(Intro!$G$20="English",O8,P8)</f>
        <v>COMMENTAIRES PUBLICS</v>
      </c>
      <c r="C8" s="372"/>
      <c r="D8" s="372"/>
      <c r="E8" s="372"/>
      <c r="F8" s="372"/>
      <c r="G8" s="372"/>
      <c r="H8" s="372"/>
      <c r="I8" s="372"/>
      <c r="J8" s="372"/>
      <c r="K8" s="372"/>
      <c r="L8" s="373"/>
      <c r="O8" s="3" t="s">
        <v>50</v>
      </c>
      <c r="P8" s="3" t="s">
        <v>51</v>
      </c>
    </row>
    <row r="9" spans="1:16" x14ac:dyDescent="0.25">
      <c r="B9" s="28"/>
      <c r="C9" s="29"/>
      <c r="D9" s="29"/>
      <c r="E9" s="30"/>
      <c r="F9" s="30"/>
      <c r="G9" s="30"/>
      <c r="H9" s="30"/>
      <c r="I9" s="30"/>
      <c r="J9" s="30"/>
      <c r="K9" s="30"/>
      <c r="L9" s="31"/>
    </row>
    <row r="10" spans="1:16" x14ac:dyDescent="0.25">
      <c r="B10" s="264" t="str">
        <f>IF(Intro!$G$20="English",O10,P10)</f>
        <v>Si votre entreprise désire ajouter des commentaires concernant vos réponses, vous les inscrivez ici. Indiquez à quelle question se rapportent vos commentaires.</v>
      </c>
      <c r="C10" s="265"/>
      <c r="D10" s="265"/>
      <c r="E10" s="265"/>
      <c r="F10" s="265"/>
      <c r="G10" s="265"/>
      <c r="H10" s="265"/>
      <c r="I10" s="265"/>
      <c r="J10" s="265"/>
      <c r="K10" s="265"/>
      <c r="L10" s="266"/>
      <c r="O10" s="32" t="s">
        <v>52</v>
      </c>
      <c r="P10" s="3" t="s">
        <v>157</v>
      </c>
    </row>
    <row r="11" spans="1:16" x14ac:dyDescent="0.25">
      <c r="B11" s="54"/>
      <c r="C11" s="29"/>
      <c r="D11" s="29"/>
      <c r="E11" s="30"/>
      <c r="F11" s="30"/>
      <c r="G11" s="30"/>
      <c r="H11" s="30"/>
      <c r="I11" s="30"/>
      <c r="J11" s="30"/>
      <c r="K11" s="30"/>
      <c r="L11" s="31"/>
      <c r="O11" s="32" t="s">
        <v>279</v>
      </c>
      <c r="P11" s="32" t="s">
        <v>280</v>
      </c>
    </row>
    <row r="12" spans="1:16" x14ac:dyDescent="0.25">
      <c r="B12" s="54"/>
      <c r="C12" s="29"/>
      <c r="D12" s="103" t="str">
        <f>IF(Intro!$G$20="English",O11,P11)</f>
        <v>Onglet et question</v>
      </c>
      <c r="E12" s="369" t="str">
        <f>IF(Intro!$G$20="English",O12,P12)</f>
        <v>Commentaires</v>
      </c>
      <c r="F12" s="369"/>
      <c r="G12" s="369"/>
      <c r="H12" s="369"/>
      <c r="I12" s="369"/>
      <c r="J12" s="369"/>
      <c r="K12" s="369"/>
      <c r="L12" s="370"/>
      <c r="O12" s="32" t="s">
        <v>91</v>
      </c>
      <c r="P12" s="3" t="s">
        <v>92</v>
      </c>
    </row>
    <row r="13" spans="1:16" x14ac:dyDescent="0.25">
      <c r="A13" s="70"/>
      <c r="B13" s="359" t="str">
        <f>IF(Intro!$G$20="English",O13,P13)</f>
        <v>Commentaire 1</v>
      </c>
      <c r="C13" s="360"/>
      <c r="D13" s="363"/>
      <c r="E13" s="365"/>
      <c r="F13" s="365"/>
      <c r="G13" s="365"/>
      <c r="H13" s="365"/>
      <c r="I13" s="365"/>
      <c r="J13" s="365"/>
      <c r="K13" s="365"/>
      <c r="L13" s="366"/>
      <c r="O13" s="32" t="s">
        <v>93</v>
      </c>
      <c r="P13" s="3" t="s">
        <v>94</v>
      </c>
    </row>
    <row r="14" spans="1:16" x14ac:dyDescent="0.25">
      <c r="A14" s="70"/>
      <c r="B14" s="359"/>
      <c r="C14" s="360"/>
      <c r="D14" s="363"/>
      <c r="E14" s="365"/>
      <c r="F14" s="365"/>
      <c r="G14" s="365"/>
      <c r="H14" s="365"/>
      <c r="I14" s="365"/>
      <c r="J14" s="365"/>
      <c r="K14" s="365"/>
      <c r="L14" s="366"/>
      <c r="O14" s="32"/>
    </row>
    <row r="15" spans="1:16" x14ac:dyDescent="0.25">
      <c r="A15" s="70"/>
      <c r="B15" s="359"/>
      <c r="C15" s="360"/>
      <c r="D15" s="363"/>
      <c r="E15" s="365"/>
      <c r="F15" s="365"/>
      <c r="G15" s="365"/>
      <c r="H15" s="365"/>
      <c r="I15" s="365"/>
      <c r="J15" s="365"/>
      <c r="K15" s="365"/>
      <c r="L15" s="366"/>
      <c r="O15" s="32"/>
    </row>
    <row r="16" spans="1:16" x14ac:dyDescent="0.25">
      <c r="A16" s="70"/>
      <c r="B16" s="359"/>
      <c r="C16" s="360"/>
      <c r="D16" s="363"/>
      <c r="E16" s="365"/>
      <c r="F16" s="365"/>
      <c r="G16" s="365"/>
      <c r="H16" s="365"/>
      <c r="I16" s="365"/>
      <c r="J16" s="365"/>
      <c r="K16" s="365"/>
      <c r="L16" s="366"/>
      <c r="O16" s="32"/>
    </row>
    <row r="17" spans="1:16" x14ac:dyDescent="0.25">
      <c r="A17" s="70"/>
      <c r="B17" s="359"/>
      <c r="C17" s="360"/>
      <c r="D17" s="363"/>
      <c r="E17" s="365"/>
      <c r="F17" s="365"/>
      <c r="G17" s="365"/>
      <c r="H17" s="365"/>
      <c r="I17" s="365"/>
      <c r="J17" s="365"/>
      <c r="K17" s="365"/>
      <c r="L17" s="366"/>
      <c r="O17" s="32"/>
    </row>
    <row r="18" spans="1:16" x14ac:dyDescent="0.25">
      <c r="A18" s="70"/>
      <c r="B18" s="359"/>
      <c r="C18" s="360"/>
      <c r="D18" s="363"/>
      <c r="E18" s="365"/>
      <c r="F18" s="365"/>
      <c r="G18" s="365"/>
      <c r="H18" s="365"/>
      <c r="I18" s="365"/>
      <c r="J18" s="365"/>
      <c r="K18" s="365"/>
      <c r="L18" s="366"/>
      <c r="O18" s="32"/>
    </row>
    <row r="19" spans="1:16" x14ac:dyDescent="0.25">
      <c r="A19" s="70"/>
      <c r="B19" s="359"/>
      <c r="C19" s="360"/>
      <c r="D19" s="363"/>
      <c r="E19" s="365"/>
      <c r="F19" s="365"/>
      <c r="G19" s="365"/>
      <c r="H19" s="365"/>
      <c r="I19" s="365"/>
      <c r="J19" s="365"/>
      <c r="K19" s="365"/>
      <c r="L19" s="366"/>
      <c r="O19" s="32"/>
    </row>
    <row r="20" spans="1:16" x14ac:dyDescent="0.25">
      <c r="A20" s="70"/>
      <c r="B20" s="359"/>
      <c r="C20" s="360"/>
      <c r="D20" s="363"/>
      <c r="E20" s="365"/>
      <c r="F20" s="365"/>
      <c r="G20" s="365"/>
      <c r="H20" s="365"/>
      <c r="I20" s="365"/>
      <c r="J20" s="365"/>
      <c r="K20" s="365"/>
      <c r="L20" s="366"/>
      <c r="O20" s="32"/>
    </row>
    <row r="21" spans="1:16" x14ac:dyDescent="0.25">
      <c r="A21" s="70"/>
      <c r="B21" s="359"/>
      <c r="C21" s="360"/>
      <c r="D21" s="363"/>
      <c r="E21" s="365"/>
      <c r="F21" s="365"/>
      <c r="G21" s="365"/>
      <c r="H21" s="365"/>
      <c r="I21" s="365"/>
      <c r="J21" s="365"/>
      <c r="K21" s="365"/>
      <c r="L21" s="366"/>
      <c r="O21" s="32"/>
    </row>
    <row r="22" spans="1:16" x14ac:dyDescent="0.25">
      <c r="A22" s="70"/>
      <c r="B22" s="359"/>
      <c r="C22" s="360"/>
      <c r="D22" s="363"/>
      <c r="E22" s="365"/>
      <c r="F22" s="365"/>
      <c r="G22" s="365"/>
      <c r="H22" s="365"/>
      <c r="I22" s="365"/>
      <c r="J22" s="365"/>
      <c r="K22" s="365"/>
      <c r="L22" s="366"/>
      <c r="O22" s="32"/>
    </row>
    <row r="23" spans="1:16" x14ac:dyDescent="0.25">
      <c r="A23" s="70"/>
      <c r="B23" s="359" t="str">
        <f>IF(Intro!$G$20="English",O23,P23)</f>
        <v>Commentaire 2</v>
      </c>
      <c r="C23" s="360"/>
      <c r="D23" s="363"/>
      <c r="E23" s="365"/>
      <c r="F23" s="365"/>
      <c r="G23" s="365"/>
      <c r="H23" s="365"/>
      <c r="I23" s="365"/>
      <c r="J23" s="365"/>
      <c r="K23" s="365"/>
      <c r="L23" s="366"/>
      <c r="O23" s="32" t="s">
        <v>95</v>
      </c>
      <c r="P23" s="3" t="s">
        <v>96</v>
      </c>
    </row>
    <row r="24" spans="1:16" x14ac:dyDescent="0.25">
      <c r="A24" s="70"/>
      <c r="B24" s="359"/>
      <c r="C24" s="360"/>
      <c r="D24" s="363"/>
      <c r="E24" s="365"/>
      <c r="F24" s="365"/>
      <c r="G24" s="365"/>
      <c r="H24" s="365"/>
      <c r="I24" s="365"/>
      <c r="J24" s="365"/>
      <c r="K24" s="365"/>
      <c r="L24" s="366"/>
    </row>
    <row r="25" spans="1:16" x14ac:dyDescent="0.25">
      <c r="A25" s="70"/>
      <c r="B25" s="359"/>
      <c r="C25" s="360"/>
      <c r="D25" s="363"/>
      <c r="E25" s="365"/>
      <c r="F25" s="365"/>
      <c r="G25" s="365"/>
      <c r="H25" s="365"/>
      <c r="I25" s="365"/>
      <c r="J25" s="365"/>
      <c r="K25" s="365"/>
      <c r="L25" s="366"/>
    </row>
    <row r="26" spans="1:16" x14ac:dyDescent="0.25">
      <c r="A26" s="70"/>
      <c r="B26" s="359"/>
      <c r="C26" s="360"/>
      <c r="D26" s="363"/>
      <c r="E26" s="365"/>
      <c r="F26" s="365"/>
      <c r="G26" s="365"/>
      <c r="H26" s="365"/>
      <c r="I26" s="365"/>
      <c r="J26" s="365"/>
      <c r="K26" s="365"/>
      <c r="L26" s="366"/>
      <c r="O26" s="32"/>
    </row>
    <row r="27" spans="1:16" x14ac:dyDescent="0.25">
      <c r="A27" s="70"/>
      <c r="B27" s="359"/>
      <c r="C27" s="360"/>
      <c r="D27" s="363"/>
      <c r="E27" s="365"/>
      <c r="F27" s="365"/>
      <c r="G27" s="365"/>
      <c r="H27" s="365"/>
      <c r="I27" s="365"/>
      <c r="J27" s="365"/>
      <c r="K27" s="365"/>
      <c r="L27" s="366"/>
      <c r="O27" s="32"/>
    </row>
    <row r="28" spans="1:16" x14ac:dyDescent="0.25">
      <c r="A28" s="70"/>
      <c r="B28" s="359"/>
      <c r="C28" s="360"/>
      <c r="D28" s="363"/>
      <c r="E28" s="365"/>
      <c r="F28" s="365"/>
      <c r="G28" s="365"/>
      <c r="H28" s="365"/>
      <c r="I28" s="365"/>
      <c r="J28" s="365"/>
      <c r="K28" s="365"/>
      <c r="L28" s="366"/>
    </row>
    <row r="29" spans="1:16" x14ac:dyDescent="0.25">
      <c r="A29" s="70"/>
      <c r="B29" s="359"/>
      <c r="C29" s="360"/>
      <c r="D29" s="363"/>
      <c r="E29" s="365"/>
      <c r="F29" s="365"/>
      <c r="G29" s="365"/>
      <c r="H29" s="365"/>
      <c r="I29" s="365"/>
      <c r="J29" s="365"/>
      <c r="K29" s="365"/>
      <c r="L29" s="366"/>
      <c r="O29" s="32"/>
    </row>
    <row r="30" spans="1:16" x14ac:dyDescent="0.25">
      <c r="A30" s="70"/>
      <c r="B30" s="359"/>
      <c r="C30" s="360"/>
      <c r="D30" s="363"/>
      <c r="E30" s="365"/>
      <c r="F30" s="365"/>
      <c r="G30" s="365"/>
      <c r="H30" s="365"/>
      <c r="I30" s="365"/>
      <c r="J30" s="365"/>
      <c r="K30" s="365"/>
      <c r="L30" s="366"/>
      <c r="O30" s="32"/>
    </row>
    <row r="31" spans="1:16" x14ac:dyDescent="0.25">
      <c r="A31" s="70"/>
      <c r="B31" s="359"/>
      <c r="C31" s="360"/>
      <c r="D31" s="363"/>
      <c r="E31" s="365"/>
      <c r="F31" s="365"/>
      <c r="G31" s="365"/>
      <c r="H31" s="365"/>
      <c r="I31" s="365"/>
      <c r="J31" s="365"/>
      <c r="K31" s="365"/>
      <c r="L31" s="366"/>
      <c r="O31" s="32"/>
    </row>
    <row r="32" spans="1:16" x14ac:dyDescent="0.25">
      <c r="A32" s="70"/>
      <c r="B32" s="359"/>
      <c r="C32" s="360"/>
      <c r="D32" s="363"/>
      <c r="E32" s="365"/>
      <c r="F32" s="365"/>
      <c r="G32" s="365"/>
      <c r="H32" s="365"/>
      <c r="I32" s="365"/>
      <c r="J32" s="365"/>
      <c r="K32" s="365"/>
      <c r="L32" s="366"/>
      <c r="O32" s="32"/>
    </row>
    <row r="33" spans="1:16" x14ac:dyDescent="0.25">
      <c r="A33" s="70"/>
      <c r="B33" s="359" t="str">
        <f>IF(Intro!$G$20="English",O33,P33)</f>
        <v>Commentaire 3</v>
      </c>
      <c r="C33" s="360"/>
      <c r="D33" s="363"/>
      <c r="E33" s="365"/>
      <c r="F33" s="365"/>
      <c r="G33" s="365"/>
      <c r="H33" s="365"/>
      <c r="I33" s="365"/>
      <c r="J33" s="365"/>
      <c r="K33" s="365"/>
      <c r="L33" s="366"/>
      <c r="O33" s="32" t="s">
        <v>97</v>
      </c>
      <c r="P33" s="3" t="s">
        <v>98</v>
      </c>
    </row>
    <row r="34" spans="1:16" x14ac:dyDescent="0.25">
      <c r="A34" s="70"/>
      <c r="B34" s="359"/>
      <c r="C34" s="360"/>
      <c r="D34" s="363"/>
      <c r="E34" s="365"/>
      <c r="F34" s="365"/>
      <c r="G34" s="365"/>
      <c r="H34" s="365"/>
      <c r="I34" s="365"/>
      <c r="J34" s="365"/>
      <c r="K34" s="365"/>
      <c r="L34" s="366"/>
    </row>
    <row r="35" spans="1:16" x14ac:dyDescent="0.25">
      <c r="A35" s="70"/>
      <c r="B35" s="359"/>
      <c r="C35" s="360"/>
      <c r="D35" s="363"/>
      <c r="E35" s="365"/>
      <c r="F35" s="365"/>
      <c r="G35" s="365"/>
      <c r="H35" s="365"/>
      <c r="I35" s="365"/>
      <c r="J35" s="365"/>
      <c r="K35" s="365"/>
      <c r="L35" s="366"/>
    </row>
    <row r="36" spans="1:16" x14ac:dyDescent="0.25">
      <c r="A36" s="70"/>
      <c r="B36" s="359"/>
      <c r="C36" s="360"/>
      <c r="D36" s="363"/>
      <c r="E36" s="365"/>
      <c r="F36" s="365"/>
      <c r="G36" s="365"/>
      <c r="H36" s="365"/>
      <c r="I36" s="365"/>
      <c r="J36" s="365"/>
      <c r="K36" s="365"/>
      <c r="L36" s="366"/>
      <c r="O36" s="32"/>
    </row>
    <row r="37" spans="1:16" x14ac:dyDescent="0.25">
      <c r="A37" s="70"/>
      <c r="B37" s="359"/>
      <c r="C37" s="360"/>
      <c r="D37" s="363"/>
      <c r="E37" s="365"/>
      <c r="F37" s="365"/>
      <c r="G37" s="365"/>
      <c r="H37" s="365"/>
      <c r="I37" s="365"/>
      <c r="J37" s="365"/>
      <c r="K37" s="365"/>
      <c r="L37" s="366"/>
      <c r="O37" s="32"/>
    </row>
    <row r="38" spans="1:16" x14ac:dyDescent="0.25">
      <c r="A38" s="70"/>
      <c r="B38" s="359"/>
      <c r="C38" s="360"/>
      <c r="D38" s="363"/>
      <c r="E38" s="365"/>
      <c r="F38" s="365"/>
      <c r="G38" s="365"/>
      <c r="H38" s="365"/>
      <c r="I38" s="365"/>
      <c r="J38" s="365"/>
      <c r="K38" s="365"/>
      <c r="L38" s="366"/>
      <c r="O38" s="32"/>
    </row>
    <row r="39" spans="1:16" x14ac:dyDescent="0.25">
      <c r="A39" s="70"/>
      <c r="B39" s="359"/>
      <c r="C39" s="360"/>
      <c r="D39" s="363"/>
      <c r="E39" s="365"/>
      <c r="F39" s="365"/>
      <c r="G39" s="365"/>
      <c r="H39" s="365"/>
      <c r="I39" s="365"/>
      <c r="J39" s="365"/>
      <c r="K39" s="365"/>
      <c r="L39" s="366"/>
      <c r="O39" s="32"/>
    </row>
    <row r="40" spans="1:16" x14ac:dyDescent="0.25">
      <c r="A40" s="70"/>
      <c r="B40" s="359"/>
      <c r="C40" s="360"/>
      <c r="D40" s="363"/>
      <c r="E40" s="365"/>
      <c r="F40" s="365"/>
      <c r="G40" s="365"/>
      <c r="H40" s="365"/>
      <c r="I40" s="365"/>
      <c r="J40" s="365"/>
      <c r="K40" s="365"/>
      <c r="L40" s="366"/>
      <c r="O40" s="32"/>
    </row>
    <row r="41" spans="1:16" x14ac:dyDescent="0.25">
      <c r="A41" s="70"/>
      <c r="B41" s="359"/>
      <c r="C41" s="360"/>
      <c r="D41" s="363"/>
      <c r="E41" s="365"/>
      <c r="F41" s="365"/>
      <c r="G41" s="365"/>
      <c r="H41" s="365"/>
      <c r="I41" s="365"/>
      <c r="J41" s="365"/>
      <c r="K41" s="365"/>
      <c r="L41" s="366"/>
      <c r="O41" s="32"/>
    </row>
    <row r="42" spans="1:16" x14ac:dyDescent="0.25">
      <c r="A42" s="70"/>
      <c r="B42" s="359"/>
      <c r="C42" s="360"/>
      <c r="D42" s="363"/>
      <c r="E42" s="365"/>
      <c r="F42" s="365"/>
      <c r="G42" s="365"/>
      <c r="H42" s="365"/>
      <c r="I42" s="365"/>
      <c r="J42" s="365"/>
      <c r="K42" s="365"/>
      <c r="L42" s="366"/>
      <c r="O42" s="32"/>
    </row>
    <row r="43" spans="1:16" x14ac:dyDescent="0.25">
      <c r="A43" s="70"/>
      <c r="B43" s="359" t="str">
        <f>IF(Intro!$G$20="English",O43,P43)</f>
        <v>Commentaire 4</v>
      </c>
      <c r="C43" s="360"/>
      <c r="D43" s="363"/>
      <c r="E43" s="365"/>
      <c r="F43" s="365"/>
      <c r="G43" s="365"/>
      <c r="H43" s="365"/>
      <c r="I43" s="365"/>
      <c r="J43" s="365"/>
      <c r="K43" s="365"/>
      <c r="L43" s="366"/>
      <c r="O43" s="32" t="s">
        <v>99</v>
      </c>
      <c r="P43" s="3" t="s">
        <v>100</v>
      </c>
    </row>
    <row r="44" spans="1:16" x14ac:dyDescent="0.25">
      <c r="A44" s="70"/>
      <c r="B44" s="359"/>
      <c r="C44" s="360"/>
      <c r="D44" s="363"/>
      <c r="E44" s="365"/>
      <c r="F44" s="365"/>
      <c r="G44" s="365"/>
      <c r="H44" s="365"/>
      <c r="I44" s="365"/>
      <c r="J44" s="365"/>
      <c r="K44" s="365"/>
      <c r="L44" s="366"/>
      <c r="O44" s="32"/>
    </row>
    <row r="45" spans="1:16" x14ac:dyDescent="0.25">
      <c r="A45" s="70"/>
      <c r="B45" s="359"/>
      <c r="C45" s="360"/>
      <c r="D45" s="363"/>
      <c r="E45" s="365"/>
      <c r="F45" s="365"/>
      <c r="G45" s="365"/>
      <c r="H45" s="365"/>
      <c r="I45" s="365"/>
      <c r="J45" s="365"/>
      <c r="K45" s="365"/>
      <c r="L45" s="366"/>
      <c r="O45" s="32"/>
    </row>
    <row r="46" spans="1:16" x14ac:dyDescent="0.25">
      <c r="A46" s="70"/>
      <c r="B46" s="359"/>
      <c r="C46" s="360"/>
      <c r="D46" s="363"/>
      <c r="E46" s="365"/>
      <c r="F46" s="365"/>
      <c r="G46" s="365"/>
      <c r="H46" s="365"/>
      <c r="I46" s="365"/>
      <c r="J46" s="365"/>
      <c r="K46" s="365"/>
      <c r="L46" s="366"/>
      <c r="O46" s="32"/>
    </row>
    <row r="47" spans="1:16" x14ac:dyDescent="0.25">
      <c r="A47" s="70"/>
      <c r="B47" s="359"/>
      <c r="C47" s="360"/>
      <c r="D47" s="363"/>
      <c r="E47" s="365"/>
      <c r="F47" s="365"/>
      <c r="G47" s="365"/>
      <c r="H47" s="365"/>
      <c r="I47" s="365"/>
      <c r="J47" s="365"/>
      <c r="K47" s="365"/>
      <c r="L47" s="366"/>
      <c r="O47" s="32"/>
    </row>
    <row r="48" spans="1:16" x14ac:dyDescent="0.25">
      <c r="A48" s="70"/>
      <c r="B48" s="359"/>
      <c r="C48" s="360"/>
      <c r="D48" s="363"/>
      <c r="E48" s="365"/>
      <c r="F48" s="365"/>
      <c r="G48" s="365"/>
      <c r="H48" s="365"/>
      <c r="I48" s="365"/>
      <c r="J48" s="365"/>
      <c r="K48" s="365"/>
      <c r="L48" s="366"/>
      <c r="O48" s="32"/>
    </row>
    <row r="49" spans="1:16" x14ac:dyDescent="0.25">
      <c r="A49" s="70"/>
      <c r="B49" s="359"/>
      <c r="C49" s="360"/>
      <c r="D49" s="363"/>
      <c r="E49" s="365"/>
      <c r="F49" s="365"/>
      <c r="G49" s="365"/>
      <c r="H49" s="365"/>
      <c r="I49" s="365"/>
      <c r="J49" s="365"/>
      <c r="K49" s="365"/>
      <c r="L49" s="366"/>
      <c r="O49" s="32"/>
    </row>
    <row r="50" spans="1:16" x14ac:dyDescent="0.25">
      <c r="A50" s="70"/>
      <c r="B50" s="359"/>
      <c r="C50" s="360"/>
      <c r="D50" s="363"/>
      <c r="E50" s="365"/>
      <c r="F50" s="365"/>
      <c r="G50" s="365"/>
      <c r="H50" s="365"/>
      <c r="I50" s="365"/>
      <c r="J50" s="365"/>
      <c r="K50" s="365"/>
      <c r="L50" s="366"/>
      <c r="O50" s="32"/>
    </row>
    <row r="51" spans="1:16" x14ac:dyDescent="0.25">
      <c r="A51" s="70"/>
      <c r="B51" s="359"/>
      <c r="C51" s="360"/>
      <c r="D51" s="363"/>
      <c r="E51" s="365"/>
      <c r="F51" s="365"/>
      <c r="G51" s="365"/>
      <c r="H51" s="365"/>
      <c r="I51" s="365"/>
      <c r="J51" s="365"/>
      <c r="K51" s="365"/>
      <c r="L51" s="366"/>
      <c r="O51" s="32"/>
    </row>
    <row r="52" spans="1:16" x14ac:dyDescent="0.25">
      <c r="A52" s="70"/>
      <c r="B52" s="359"/>
      <c r="C52" s="360"/>
      <c r="D52" s="363"/>
      <c r="E52" s="365"/>
      <c r="F52" s="365"/>
      <c r="G52" s="365"/>
      <c r="H52" s="365"/>
      <c r="I52" s="365"/>
      <c r="J52" s="365"/>
      <c r="K52" s="365"/>
      <c r="L52" s="366"/>
      <c r="O52" s="32"/>
    </row>
    <row r="53" spans="1:16" x14ac:dyDescent="0.25">
      <c r="A53" s="70"/>
      <c r="B53" s="359" t="str">
        <f>IF(Intro!$G$20="English",O53,P53)</f>
        <v>Commentaire 5</v>
      </c>
      <c r="C53" s="360"/>
      <c r="D53" s="363"/>
      <c r="E53" s="365"/>
      <c r="F53" s="365"/>
      <c r="G53" s="365"/>
      <c r="H53" s="365"/>
      <c r="I53" s="365"/>
      <c r="J53" s="365"/>
      <c r="K53" s="365"/>
      <c r="L53" s="366"/>
      <c r="O53" s="32" t="s">
        <v>101</v>
      </c>
      <c r="P53" s="3" t="s">
        <v>102</v>
      </c>
    </row>
    <row r="54" spans="1:16" x14ac:dyDescent="0.25">
      <c r="A54" s="70"/>
      <c r="B54" s="359"/>
      <c r="C54" s="360"/>
      <c r="D54" s="363"/>
      <c r="E54" s="365"/>
      <c r="F54" s="365"/>
      <c r="G54" s="365"/>
      <c r="H54" s="365"/>
      <c r="I54" s="365"/>
      <c r="J54" s="365"/>
      <c r="K54" s="365"/>
      <c r="L54" s="366"/>
      <c r="O54" s="32"/>
    </row>
    <row r="55" spans="1:16" x14ac:dyDescent="0.25">
      <c r="A55" s="70"/>
      <c r="B55" s="359"/>
      <c r="C55" s="360"/>
      <c r="D55" s="363"/>
      <c r="E55" s="365"/>
      <c r="F55" s="365"/>
      <c r="G55" s="365"/>
      <c r="H55" s="365"/>
      <c r="I55" s="365"/>
      <c r="J55" s="365"/>
      <c r="K55" s="365"/>
      <c r="L55" s="366"/>
      <c r="O55" s="32"/>
    </row>
    <row r="56" spans="1:16" x14ac:dyDescent="0.25">
      <c r="A56" s="70"/>
      <c r="B56" s="359"/>
      <c r="C56" s="360"/>
      <c r="D56" s="363"/>
      <c r="E56" s="365"/>
      <c r="F56" s="365"/>
      <c r="G56" s="365"/>
      <c r="H56" s="365"/>
      <c r="I56" s="365"/>
      <c r="J56" s="365"/>
      <c r="K56" s="365"/>
      <c r="L56" s="366"/>
      <c r="O56" s="32"/>
    </row>
    <row r="57" spans="1:16" x14ac:dyDescent="0.25">
      <c r="A57" s="70"/>
      <c r="B57" s="359"/>
      <c r="C57" s="360"/>
      <c r="D57" s="363"/>
      <c r="E57" s="365"/>
      <c r="F57" s="365"/>
      <c r="G57" s="365"/>
      <c r="H57" s="365"/>
      <c r="I57" s="365"/>
      <c r="J57" s="365"/>
      <c r="K57" s="365"/>
      <c r="L57" s="366"/>
      <c r="O57" s="32"/>
    </row>
    <row r="58" spans="1:16" x14ac:dyDescent="0.25">
      <c r="A58" s="70"/>
      <c r="B58" s="359"/>
      <c r="C58" s="360"/>
      <c r="D58" s="363"/>
      <c r="E58" s="365"/>
      <c r="F58" s="365"/>
      <c r="G58" s="365"/>
      <c r="H58" s="365"/>
      <c r="I58" s="365"/>
      <c r="J58" s="365"/>
      <c r="K58" s="365"/>
      <c r="L58" s="366"/>
      <c r="O58" s="32"/>
    </row>
    <row r="59" spans="1:16" x14ac:dyDescent="0.25">
      <c r="A59" s="70"/>
      <c r="B59" s="359"/>
      <c r="C59" s="360"/>
      <c r="D59" s="363"/>
      <c r="E59" s="365"/>
      <c r="F59" s="365"/>
      <c r="G59" s="365"/>
      <c r="H59" s="365"/>
      <c r="I59" s="365"/>
      <c r="J59" s="365"/>
      <c r="K59" s="365"/>
      <c r="L59" s="366"/>
      <c r="O59" s="32"/>
    </row>
    <row r="60" spans="1:16" x14ac:dyDescent="0.25">
      <c r="A60" s="70"/>
      <c r="B60" s="359"/>
      <c r="C60" s="360"/>
      <c r="D60" s="363"/>
      <c r="E60" s="365"/>
      <c r="F60" s="365"/>
      <c r="G60" s="365"/>
      <c r="H60" s="365"/>
      <c r="I60" s="365"/>
      <c r="J60" s="365"/>
      <c r="K60" s="365"/>
      <c r="L60" s="366"/>
      <c r="O60" s="32"/>
    </row>
    <row r="61" spans="1:16" x14ac:dyDescent="0.25">
      <c r="A61" s="70"/>
      <c r="B61" s="359"/>
      <c r="C61" s="360"/>
      <c r="D61" s="363"/>
      <c r="E61" s="365"/>
      <c r="F61" s="365"/>
      <c r="G61" s="365"/>
      <c r="H61" s="365"/>
      <c r="I61" s="365"/>
      <c r="J61" s="365"/>
      <c r="K61" s="365"/>
      <c r="L61" s="366"/>
      <c r="O61" s="32"/>
    </row>
    <row r="62" spans="1:16" x14ac:dyDescent="0.25">
      <c r="A62" s="70"/>
      <c r="B62" s="361"/>
      <c r="C62" s="362"/>
      <c r="D62" s="364"/>
      <c r="E62" s="367"/>
      <c r="F62" s="367"/>
      <c r="G62" s="367"/>
      <c r="H62" s="367"/>
      <c r="I62" s="367"/>
      <c r="J62" s="367"/>
      <c r="K62" s="367"/>
      <c r="L62" s="368"/>
      <c r="O62" s="32"/>
    </row>
    <row r="63" spans="1:16" s="41" customFormat="1" x14ac:dyDescent="0.25">
      <c r="A63" s="70"/>
      <c r="B63" s="24"/>
      <c r="N63" s="40"/>
    </row>
  </sheetData>
  <sheetProtection algorithmName="SHA-512" hashValue="rN5yhw0J4dPCwCQsmTgWh30W5fDylaGdhwkTYbHAjqX1p7/vEulLi/8L1yXdawAIhyyJUlPD5l8Pt4IjWmIyNA==" saltValue="EuyrnwdacL8l+bTkhSU+nA=="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30B1-4461-4028-B285-EFFEB0CD3504}">
  <sheetPr>
    <tabColor rgb="FF92D050"/>
    <pageSetUpPr fitToPage="1"/>
  </sheetPr>
  <dimension ref="A1:P108"/>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7.85546875" style="3" hidden="1" customWidth="1"/>
    <col min="15" max="16" width="20.42578125" style="3" hidden="1" customWidth="1"/>
    <col min="17" max="17" width="7.85546875" style="3" customWidth="1"/>
    <col min="18" max="16384" width="9.42578125" style="3"/>
  </cols>
  <sheetData>
    <row r="1" spans="1:16" x14ac:dyDescent="0.25">
      <c r="O1" s="3" t="s">
        <v>285</v>
      </c>
      <c r="P1" s="3" t="s">
        <v>285</v>
      </c>
    </row>
    <row r="2" spans="1:16" x14ac:dyDescent="0.25">
      <c r="B2" s="23" t="str">
        <f>IF(Intro!$G$20="English",O3,P3)</f>
        <v>PROTÉGÉ</v>
      </c>
      <c r="C2" s="23"/>
      <c r="D2" s="23"/>
      <c r="O2" s="22" t="s">
        <v>61</v>
      </c>
      <c r="P2" s="22" t="s">
        <v>73</v>
      </c>
    </row>
    <row r="3" spans="1:16" x14ac:dyDescent="0.25">
      <c r="B3" s="5"/>
      <c r="C3" s="5"/>
      <c r="D3" s="5"/>
      <c r="O3" s="95" t="s">
        <v>237</v>
      </c>
      <c r="P3" s="95" t="s">
        <v>238</v>
      </c>
    </row>
    <row r="4" spans="1:16" s="8" customFormat="1" x14ac:dyDescent="0.25">
      <c r="A4" s="24"/>
      <c r="B4" s="386" t="str">
        <f>Info!B4</f>
        <v>QUESTIONNAIRE À L'INTENTION DES PRODUCTEURS ÉTRANGERS</v>
      </c>
      <c r="C4" s="386"/>
      <c r="D4" s="386"/>
      <c r="E4" s="386"/>
      <c r="F4" s="386"/>
      <c r="G4" s="386"/>
      <c r="H4" s="386"/>
      <c r="I4" s="386"/>
      <c r="J4" s="386"/>
      <c r="K4" s="386"/>
      <c r="L4" s="386"/>
      <c r="M4" s="6"/>
      <c r="N4" s="6"/>
      <c r="O4" s="9"/>
      <c r="P4" s="9"/>
    </row>
    <row r="5" spans="1:16" s="8" customFormat="1" x14ac:dyDescent="0.25">
      <c r="A5" s="24"/>
      <c r="B5" s="386" t="str">
        <f>Info!B5</f>
        <v>GC-2026-001</v>
      </c>
      <c r="C5" s="386"/>
      <c r="D5" s="386"/>
      <c r="E5" s="386"/>
      <c r="F5" s="386"/>
      <c r="G5" s="386"/>
      <c r="H5" s="386"/>
      <c r="I5" s="386"/>
      <c r="J5" s="386"/>
      <c r="K5" s="386"/>
      <c r="L5" s="386"/>
      <c r="M5" s="6"/>
      <c r="N5" s="6"/>
      <c r="O5" s="9"/>
      <c r="P5" s="9"/>
    </row>
    <row r="6" spans="1:16" s="9" customFormat="1" x14ac:dyDescent="0.25">
      <c r="A6" s="24"/>
      <c r="B6" s="386" t="str">
        <f>Info!B6</f>
        <v>PRODUITS DU BOIS - PLANCHERS DE BOIS FRANCS MASSIF ET D'INGÉNIERIE</v>
      </c>
      <c r="C6" s="386"/>
      <c r="D6" s="386"/>
      <c r="E6" s="386"/>
      <c r="F6" s="386"/>
      <c r="G6" s="386"/>
      <c r="H6" s="386"/>
      <c r="I6" s="386"/>
      <c r="J6" s="386"/>
      <c r="K6" s="386"/>
      <c r="L6" s="386"/>
      <c r="O6" s="25"/>
      <c r="P6" s="25"/>
    </row>
    <row r="7" spans="1:16" s="9" customFormat="1" x14ac:dyDescent="0.25">
      <c r="A7" s="24"/>
      <c r="B7" s="44"/>
      <c r="C7" s="44"/>
      <c r="D7" s="44"/>
      <c r="E7" s="44"/>
      <c r="F7" s="44"/>
      <c r="G7" s="44"/>
      <c r="H7" s="44"/>
      <c r="I7" s="44"/>
      <c r="J7" s="44"/>
      <c r="K7" s="44"/>
      <c r="L7" s="44"/>
      <c r="O7" s="37"/>
    </row>
    <row r="8" spans="1:16" s="9" customFormat="1" x14ac:dyDescent="0.25">
      <c r="A8" s="24"/>
      <c r="B8" s="385" t="str">
        <f>Public!B8</f>
        <v>Les questions suivantes font référence aux marchandises comme définies dans la description du produit de l'onglet Intro.</v>
      </c>
      <c r="C8" s="385"/>
      <c r="D8" s="385"/>
      <c r="E8" s="385"/>
      <c r="F8" s="385"/>
      <c r="G8" s="385"/>
      <c r="H8" s="385"/>
      <c r="I8" s="385"/>
      <c r="J8" s="385"/>
      <c r="K8" s="385"/>
      <c r="L8" s="385"/>
      <c r="O8" s="25"/>
      <c r="P8" s="25"/>
    </row>
    <row r="9" spans="1:16" s="9" customFormat="1" x14ac:dyDescent="0.25">
      <c r="A9" s="24"/>
      <c r="B9" s="385" t="str">
        <f>Public!B9</f>
        <v>Des informations sur le produit et un glossaire de termes sont disponibles dans l'onglet Info.</v>
      </c>
      <c r="C9" s="385"/>
      <c r="D9" s="385"/>
      <c r="E9" s="385"/>
      <c r="F9" s="385"/>
      <c r="G9" s="385"/>
      <c r="H9" s="385"/>
      <c r="I9" s="385"/>
      <c r="J9" s="385"/>
      <c r="K9" s="385"/>
      <c r="L9" s="385"/>
      <c r="O9" s="25"/>
    </row>
    <row r="10" spans="1:16" s="9" customFormat="1" x14ac:dyDescent="0.25">
      <c r="A10" s="24"/>
      <c r="B10" s="385" t="str">
        <f>IF(Intro!$G$20="English",O10,P10)</f>
        <v xml:space="preserve">Utilisez l'onglet AddPro si vous avez besoin de plus d'espace.
</v>
      </c>
      <c r="C10" s="385"/>
      <c r="D10" s="385"/>
      <c r="E10" s="385"/>
      <c r="F10" s="385"/>
      <c r="G10" s="385"/>
      <c r="H10" s="385"/>
      <c r="I10" s="385"/>
      <c r="J10" s="385"/>
      <c r="K10" s="385"/>
      <c r="L10" s="385"/>
      <c r="O10" s="25" t="s">
        <v>103</v>
      </c>
      <c r="P10" s="25" t="str">
        <f>"Utilisez l'onglet AddPro si vous avez besoin de plus d'espace."&amp;CHAR(10)</f>
        <v xml:space="preserve">Utilisez l'onglet AddPro si vous avez besoin de plus d'espace.
</v>
      </c>
    </row>
    <row r="11" spans="1:16" s="9" customFormat="1" x14ac:dyDescent="0.25">
      <c r="A11" s="24"/>
      <c r="B11" s="26"/>
      <c r="C11" s="26"/>
      <c r="D11" s="26"/>
      <c r="E11" s="27"/>
      <c r="F11" s="27"/>
      <c r="G11" s="27"/>
      <c r="H11" s="27"/>
      <c r="I11" s="27"/>
      <c r="J11" s="27"/>
      <c r="K11" s="27"/>
      <c r="L11" s="27"/>
      <c r="O11" s="25"/>
      <c r="P11" s="25"/>
    </row>
    <row r="12" spans="1:16" x14ac:dyDescent="0.25">
      <c r="B12" s="371" t="str">
        <f>IF(Intro!$G$20="English",O12,P12)</f>
        <v>PRODUCTION ET CAPACITÉ</v>
      </c>
      <c r="C12" s="372"/>
      <c r="D12" s="372"/>
      <c r="E12" s="372"/>
      <c r="F12" s="372"/>
      <c r="G12" s="372"/>
      <c r="H12" s="372"/>
      <c r="I12" s="372"/>
      <c r="J12" s="372"/>
      <c r="K12" s="372"/>
      <c r="L12" s="373"/>
      <c r="M12" s="39"/>
      <c r="O12" s="96" t="s">
        <v>239</v>
      </c>
      <c r="P12" s="96" t="s">
        <v>240</v>
      </c>
    </row>
    <row r="13" spans="1:16" x14ac:dyDescent="0.25">
      <c r="B13" s="332" t="s">
        <v>22</v>
      </c>
      <c r="C13" s="333"/>
      <c r="D13" s="333"/>
      <c r="E13" s="333"/>
      <c r="F13" s="333"/>
      <c r="G13" s="333"/>
      <c r="H13" s="333"/>
      <c r="I13" s="333"/>
      <c r="J13" s="333"/>
      <c r="K13" s="333"/>
      <c r="L13" s="334"/>
    </row>
    <row r="14" spans="1:16" x14ac:dyDescent="0.25">
      <c r="B14" s="28"/>
      <c r="C14" s="29"/>
      <c r="D14" s="29"/>
      <c r="E14" s="30"/>
      <c r="F14" s="30"/>
      <c r="G14" s="30"/>
      <c r="H14" s="30"/>
      <c r="I14" s="30"/>
      <c r="J14" s="30"/>
      <c r="K14" s="30"/>
      <c r="L14" s="31"/>
    </row>
    <row r="15" spans="1:16" x14ac:dyDescent="0.25">
      <c r="B15" s="302" t="str">
        <f>IF(Intro!$G$20="English",O15,P15)</f>
        <v>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v>
      </c>
      <c r="C15" s="303"/>
      <c r="D15" s="303"/>
      <c r="E15" s="303"/>
      <c r="F15" s="303"/>
      <c r="G15" s="303"/>
      <c r="H15" s="303"/>
      <c r="I15" s="303"/>
      <c r="J15" s="303"/>
      <c r="K15" s="303"/>
      <c r="L15" s="304"/>
      <c r="O15" s="32" t="s">
        <v>180</v>
      </c>
      <c r="P15" s="3" t="s">
        <v>269</v>
      </c>
    </row>
    <row r="16" spans="1:16" x14ac:dyDescent="0.25">
      <c r="B16" s="302"/>
      <c r="C16" s="303"/>
      <c r="D16" s="303"/>
      <c r="E16" s="303"/>
      <c r="F16" s="303"/>
      <c r="G16" s="303"/>
      <c r="H16" s="303"/>
      <c r="I16" s="303"/>
      <c r="J16" s="303"/>
      <c r="K16" s="303"/>
      <c r="L16" s="304"/>
      <c r="O16" s="32"/>
    </row>
    <row r="17" spans="1:16" x14ac:dyDescent="0.25">
      <c r="B17" s="302"/>
      <c r="C17" s="303"/>
      <c r="D17" s="303"/>
      <c r="E17" s="303"/>
      <c r="F17" s="303"/>
      <c r="G17" s="303"/>
      <c r="H17" s="303"/>
      <c r="I17" s="303"/>
      <c r="J17" s="303"/>
      <c r="K17" s="303"/>
      <c r="L17" s="304"/>
      <c r="O17" s="32"/>
    </row>
    <row r="18" spans="1:16" x14ac:dyDescent="0.25">
      <c r="B18" s="133"/>
      <c r="C18" s="134"/>
      <c r="D18" s="29"/>
      <c r="E18" s="30"/>
      <c r="F18" s="30"/>
      <c r="G18" s="30"/>
      <c r="H18" s="30"/>
      <c r="I18" s="30"/>
      <c r="J18" s="30"/>
      <c r="K18" s="30"/>
      <c r="L18" s="31"/>
      <c r="O18" s="32"/>
    </row>
    <row r="19" spans="1:16" x14ac:dyDescent="0.25">
      <c r="B19" s="133"/>
      <c r="C19" s="134"/>
      <c r="F19" s="29"/>
      <c r="G19" s="382">
        <f>Variables!B6</f>
        <v>2023</v>
      </c>
      <c r="H19" s="382">
        <f>G19+1</f>
        <v>2024</v>
      </c>
      <c r="I19" s="382">
        <f>H19+1</f>
        <v>2025</v>
      </c>
      <c r="J19" s="383"/>
      <c r="K19" s="384"/>
      <c r="L19" s="164"/>
      <c r="O19" s="32"/>
    </row>
    <row r="20" spans="1:16" x14ac:dyDescent="0.25">
      <c r="B20" s="133"/>
      <c r="C20" s="134"/>
      <c r="F20" s="29"/>
      <c r="G20" s="382"/>
      <c r="H20" s="382"/>
      <c r="I20" s="382"/>
      <c r="J20" s="383"/>
      <c r="K20" s="384"/>
      <c r="L20" s="164"/>
      <c r="O20" s="32"/>
    </row>
    <row r="21" spans="1:16" s="39" customFormat="1" x14ac:dyDescent="0.25">
      <c r="A21" s="62"/>
      <c r="B21" s="377" t="s">
        <v>60</v>
      </c>
      <c r="C21" s="378"/>
      <c r="D21" s="378"/>
      <c r="E21" s="378"/>
      <c r="F21" s="104" t="str">
        <f>IF(Intro!$G$20="English",Variables!$B$23,Variables!$C$23)</f>
        <v>000 pi. ca.</v>
      </c>
      <c r="G21" s="123"/>
      <c r="H21" s="123"/>
      <c r="I21" s="123"/>
      <c r="J21" s="141"/>
      <c r="K21" s="142"/>
      <c r="L21" s="164"/>
      <c r="O21" s="3"/>
      <c r="P21" s="3"/>
    </row>
    <row r="22" spans="1:16" s="39" customFormat="1" ht="28.5" customHeight="1" x14ac:dyDescent="0.25">
      <c r="A22" s="62"/>
      <c r="B22" s="377" t="str">
        <f>IF(Intro!$G$20="English",O22,P22)</f>
        <v>Production de produits fabriqués avec le même équipement autre que les marchandises</v>
      </c>
      <c r="C22" s="378"/>
      <c r="D22" s="378"/>
      <c r="E22" s="378"/>
      <c r="F22" s="104" t="str">
        <f>F21</f>
        <v>000 pi. ca.</v>
      </c>
      <c r="G22" s="124"/>
      <c r="H22" s="125"/>
      <c r="I22" s="125"/>
      <c r="J22" s="162"/>
      <c r="K22" s="163"/>
      <c r="L22" s="164"/>
      <c r="O22" s="3" t="s">
        <v>200</v>
      </c>
      <c r="P22" s="3" t="s">
        <v>201</v>
      </c>
    </row>
    <row r="23" spans="1:16" s="53" customFormat="1" x14ac:dyDescent="0.25">
      <c r="A23" s="76"/>
      <c r="B23" s="379" t="str">
        <f>IF(Intro!$G$20="English",O23,P23)</f>
        <v>Total</v>
      </c>
      <c r="C23" s="380"/>
      <c r="D23" s="381"/>
      <c r="E23" s="381"/>
      <c r="F23" s="105" t="str">
        <f>F21</f>
        <v>000 pi. ca.</v>
      </c>
      <c r="G23" s="126">
        <f>SUM(G21,G22)</f>
        <v>0</v>
      </c>
      <c r="H23" s="126">
        <f>SUM(H21,H22)</f>
        <v>0</v>
      </c>
      <c r="I23" s="126">
        <f>SUM(I21,I22)</f>
        <v>0</v>
      </c>
      <c r="J23" s="141"/>
      <c r="K23" s="142"/>
      <c r="L23" s="164"/>
      <c r="O23" s="22" t="s">
        <v>104</v>
      </c>
      <c r="P23" s="22" t="s">
        <v>104</v>
      </c>
    </row>
    <row r="24" spans="1:16" s="39" customFormat="1" x14ac:dyDescent="0.25">
      <c r="A24" s="62"/>
      <c r="B24" s="377" t="str">
        <f>IF(Intro!$G$20="English",O24,P24)</f>
        <v>Capacité pratique des usines</v>
      </c>
      <c r="C24" s="378"/>
      <c r="D24" s="381"/>
      <c r="E24" s="381"/>
      <c r="F24" s="104" t="str">
        <f>F21</f>
        <v>000 pi. ca.</v>
      </c>
      <c r="G24" s="123"/>
      <c r="H24" s="123"/>
      <c r="I24" s="123"/>
      <c r="J24" s="141"/>
      <c r="K24" s="142"/>
      <c r="L24" s="164"/>
      <c r="O24" s="3" t="s">
        <v>145</v>
      </c>
      <c r="P24" s="3" t="s">
        <v>105</v>
      </c>
    </row>
    <row r="25" spans="1:16" s="53" customFormat="1" x14ac:dyDescent="0.25">
      <c r="A25" s="76"/>
      <c r="B25" s="379" t="str">
        <f>IF(Intro!$G$20="English",O25,P25)</f>
        <v>Taux d'utilisation des capacités des marchandises</v>
      </c>
      <c r="C25" s="380"/>
      <c r="D25" s="381"/>
      <c r="E25" s="381"/>
      <c r="F25" s="105" t="s">
        <v>90</v>
      </c>
      <c r="G25" s="126" t="str">
        <f>IF(G24=0,"-",G21/G24*100)</f>
        <v>-</v>
      </c>
      <c r="H25" s="126" t="str">
        <f>IF(H24=0,"-",H21/H24*100)</f>
        <v>-</v>
      </c>
      <c r="I25" s="126" t="str">
        <f>IF(I24=0,"-",I21/I24*100)</f>
        <v>-</v>
      </c>
      <c r="J25" s="141"/>
      <c r="K25" s="142"/>
      <c r="L25" s="164"/>
      <c r="O25" s="22" t="s">
        <v>106</v>
      </c>
      <c r="P25" s="22" t="s">
        <v>107</v>
      </c>
    </row>
    <row r="26" spans="1:16" s="53" customFormat="1" x14ac:dyDescent="0.25">
      <c r="A26" s="76"/>
      <c r="B26" s="379" t="str">
        <f>IF(Intro!$G$20="English",O26,P26)</f>
        <v>Taux d'utilisation total des capacités</v>
      </c>
      <c r="C26" s="380"/>
      <c r="D26" s="381"/>
      <c r="E26" s="381"/>
      <c r="F26" s="105" t="s">
        <v>90</v>
      </c>
      <c r="G26" s="126" t="str">
        <f>IF(G24=0,"-",G23/G24*100)</f>
        <v>-</v>
      </c>
      <c r="H26" s="126" t="str">
        <f>IF(H24=0,"-",H23/H24*100)</f>
        <v>-</v>
      </c>
      <c r="I26" s="126" t="str">
        <f>IF(I24=0,"-",I23/I24*100)</f>
        <v>-</v>
      </c>
      <c r="J26" s="141"/>
      <c r="K26" s="142"/>
      <c r="L26" s="164"/>
      <c r="O26" s="22" t="s">
        <v>108</v>
      </c>
      <c r="P26" s="22" t="s">
        <v>109</v>
      </c>
    </row>
    <row r="27" spans="1:16" s="39" customFormat="1" x14ac:dyDescent="0.25">
      <c r="A27" s="62"/>
      <c r="B27" s="73"/>
      <c r="C27" s="74"/>
      <c r="D27" s="74"/>
      <c r="E27" s="74"/>
      <c r="F27" s="74"/>
      <c r="G27" s="74"/>
      <c r="H27" s="74"/>
      <c r="I27" s="74"/>
      <c r="J27" s="74"/>
      <c r="K27" s="74"/>
      <c r="L27" s="75"/>
      <c r="O27" s="3"/>
      <c r="P27" s="3"/>
    </row>
    <row r="28" spans="1:16" s="22" customFormat="1" x14ac:dyDescent="0.25">
      <c r="A28" s="21"/>
      <c r="B28" s="335" t="s">
        <v>23</v>
      </c>
      <c r="C28" s="336"/>
      <c r="D28" s="336"/>
      <c r="E28" s="336"/>
      <c r="F28" s="336"/>
      <c r="G28" s="336"/>
      <c r="H28" s="336"/>
      <c r="I28" s="336"/>
      <c r="J28" s="336"/>
      <c r="K28" s="336"/>
      <c r="L28" s="337"/>
      <c r="M28" s="71"/>
    </row>
    <row r="29" spans="1:16" s="39" customFormat="1" x14ac:dyDescent="0.25">
      <c r="A29" s="62"/>
      <c r="B29" s="72"/>
      <c r="C29" s="63"/>
      <c r="D29" s="63"/>
      <c r="E29" s="63"/>
      <c r="F29" s="63"/>
      <c r="G29" s="63"/>
      <c r="H29" s="63"/>
      <c r="I29" s="63"/>
      <c r="J29" s="63"/>
      <c r="K29" s="63"/>
      <c r="L29" s="64"/>
      <c r="O29" s="3"/>
      <c r="P29" s="3"/>
    </row>
    <row r="30" spans="1:16" s="39" customFormat="1" x14ac:dyDescent="0.25">
      <c r="A30" s="62"/>
      <c r="B30" s="264" t="str">
        <f>IF(Intro!$G$20="English",O30,P30)</f>
        <v xml:space="preserve">Fournissez des détails sur la façon dont votre entreprise détermine la capacité pratique des usines. </v>
      </c>
      <c r="C30" s="265"/>
      <c r="D30" s="265"/>
      <c r="E30" s="265"/>
      <c r="F30" s="265"/>
      <c r="G30" s="265"/>
      <c r="H30" s="265"/>
      <c r="I30" s="265"/>
      <c r="J30" s="265"/>
      <c r="K30" s="265"/>
      <c r="L30" s="266"/>
      <c r="O30" s="3" t="s">
        <v>53</v>
      </c>
      <c r="P30" s="3" t="s">
        <v>54</v>
      </c>
    </row>
    <row r="31" spans="1:16" s="39" customFormat="1" x14ac:dyDescent="0.25">
      <c r="A31" s="62"/>
      <c r="B31" s="72"/>
      <c r="C31" s="63"/>
      <c r="D31" s="63"/>
      <c r="E31" s="63"/>
      <c r="F31" s="63"/>
      <c r="G31" s="63"/>
      <c r="H31" s="63"/>
      <c r="I31" s="63"/>
      <c r="J31" s="63"/>
      <c r="K31" s="63"/>
      <c r="L31" s="64"/>
      <c r="O31" s="3"/>
      <c r="P31" s="3"/>
    </row>
    <row r="32" spans="1:16" s="22" customFormat="1" x14ac:dyDescent="0.25">
      <c r="A32" s="21"/>
      <c r="B32" s="342"/>
      <c r="C32" s="343"/>
      <c r="D32" s="343"/>
      <c r="E32" s="343"/>
      <c r="F32" s="343"/>
      <c r="G32" s="343"/>
      <c r="H32" s="343"/>
      <c r="I32" s="343"/>
      <c r="J32" s="343"/>
      <c r="K32" s="343"/>
      <c r="L32" s="344"/>
      <c r="M32" s="39"/>
    </row>
    <row r="33" spans="1:16" s="22" customFormat="1" x14ac:dyDescent="0.25">
      <c r="A33" s="21"/>
      <c r="B33" s="342"/>
      <c r="C33" s="343"/>
      <c r="D33" s="343"/>
      <c r="E33" s="343"/>
      <c r="F33" s="343"/>
      <c r="G33" s="343"/>
      <c r="H33" s="343"/>
      <c r="I33" s="343"/>
      <c r="J33" s="343"/>
      <c r="K33" s="343"/>
      <c r="L33" s="344"/>
      <c r="M33" s="39"/>
    </row>
    <row r="34" spans="1:16" s="22" customFormat="1" x14ac:dyDescent="0.25">
      <c r="A34" s="21"/>
      <c r="B34" s="342"/>
      <c r="C34" s="343"/>
      <c r="D34" s="343"/>
      <c r="E34" s="343"/>
      <c r="F34" s="343"/>
      <c r="G34" s="343"/>
      <c r="H34" s="343"/>
      <c r="I34" s="343"/>
      <c r="J34" s="343"/>
      <c r="K34" s="343"/>
      <c r="L34" s="344"/>
      <c r="M34" s="39"/>
    </row>
    <row r="35" spans="1:16" s="22" customFormat="1" x14ac:dyDescent="0.25">
      <c r="A35" s="21"/>
      <c r="B35" s="342"/>
      <c r="C35" s="343"/>
      <c r="D35" s="343"/>
      <c r="E35" s="343"/>
      <c r="F35" s="343"/>
      <c r="G35" s="343"/>
      <c r="H35" s="343"/>
      <c r="I35" s="343"/>
      <c r="J35" s="343"/>
      <c r="K35" s="343"/>
      <c r="L35" s="344"/>
      <c r="M35" s="39"/>
    </row>
    <row r="36" spans="1:16" s="22" customFormat="1" x14ac:dyDescent="0.25">
      <c r="A36" s="21"/>
      <c r="B36" s="342"/>
      <c r="C36" s="343"/>
      <c r="D36" s="343"/>
      <c r="E36" s="343"/>
      <c r="F36" s="343"/>
      <c r="G36" s="343"/>
      <c r="H36" s="343"/>
      <c r="I36" s="343"/>
      <c r="J36" s="343"/>
      <c r="K36" s="343"/>
      <c r="L36" s="344"/>
      <c r="M36" s="39"/>
    </row>
    <row r="37" spans="1:16" s="22" customFormat="1" x14ac:dyDescent="0.25">
      <c r="A37" s="21"/>
      <c r="B37" s="342"/>
      <c r="C37" s="343"/>
      <c r="D37" s="343"/>
      <c r="E37" s="343"/>
      <c r="F37" s="343"/>
      <c r="G37" s="343"/>
      <c r="H37" s="343"/>
      <c r="I37" s="343"/>
      <c r="J37" s="343"/>
      <c r="K37" s="343"/>
      <c r="L37" s="344"/>
      <c r="M37" s="39"/>
    </row>
    <row r="38" spans="1:16" s="22" customFormat="1" x14ac:dyDescent="0.25">
      <c r="A38" s="21"/>
      <c r="B38" s="342"/>
      <c r="C38" s="343"/>
      <c r="D38" s="343"/>
      <c r="E38" s="343"/>
      <c r="F38" s="343"/>
      <c r="G38" s="343"/>
      <c r="H38" s="343"/>
      <c r="I38" s="343"/>
      <c r="J38" s="343"/>
      <c r="K38" s="343"/>
      <c r="L38" s="344"/>
      <c r="M38" s="39"/>
    </row>
    <row r="39" spans="1:16" s="22" customFormat="1" x14ac:dyDescent="0.25">
      <c r="A39" s="21"/>
      <c r="B39" s="342"/>
      <c r="C39" s="343"/>
      <c r="D39" s="343"/>
      <c r="E39" s="343"/>
      <c r="F39" s="343"/>
      <c r="G39" s="343"/>
      <c r="H39" s="343"/>
      <c r="I39" s="343"/>
      <c r="J39" s="343"/>
      <c r="K39" s="343"/>
      <c r="L39" s="344"/>
      <c r="M39" s="39"/>
    </row>
    <row r="40" spans="1:16" s="39" customFormat="1" x14ac:dyDescent="0.25">
      <c r="A40" s="62"/>
      <c r="B40" s="73"/>
      <c r="C40" s="74"/>
      <c r="D40" s="74"/>
      <c r="E40" s="74"/>
      <c r="F40" s="74"/>
      <c r="G40" s="74"/>
      <c r="H40" s="74"/>
      <c r="I40" s="74"/>
      <c r="J40" s="74"/>
      <c r="K40" s="74"/>
      <c r="L40" s="75"/>
      <c r="O40" s="3"/>
      <c r="P40" s="3"/>
    </row>
    <row r="41" spans="1:16" s="22" customFormat="1" x14ac:dyDescent="0.25">
      <c r="A41" s="21"/>
      <c r="B41" s="335" t="s">
        <v>24</v>
      </c>
      <c r="C41" s="336"/>
      <c r="D41" s="336"/>
      <c r="E41" s="336"/>
      <c r="F41" s="336"/>
      <c r="G41" s="336"/>
      <c r="H41" s="336"/>
      <c r="I41" s="336"/>
      <c r="J41" s="336"/>
      <c r="K41" s="336"/>
      <c r="L41" s="337"/>
      <c r="M41" s="71"/>
    </row>
    <row r="42" spans="1:16" s="39" customFormat="1" x14ac:dyDescent="0.25">
      <c r="A42" s="62"/>
      <c r="B42" s="72"/>
      <c r="C42" s="63"/>
      <c r="D42" s="63"/>
      <c r="E42" s="63"/>
      <c r="F42" s="63"/>
      <c r="G42" s="63"/>
      <c r="H42" s="63"/>
      <c r="I42" s="63"/>
      <c r="J42" s="63"/>
      <c r="K42" s="63"/>
      <c r="L42" s="64"/>
      <c r="O42" s="3"/>
      <c r="P42" s="3"/>
    </row>
    <row r="43" spans="1:16" s="39" customFormat="1" x14ac:dyDescent="0.25">
      <c r="A43" s="62"/>
      <c r="B43" s="264" t="str">
        <f>IF(Intro!$G$20="English",O43,P43)</f>
        <v>Si l'un ou l'autre des taux d'utilisation de la capacité, tel que calculé, est supérieur à 100 %, expliquez.</v>
      </c>
      <c r="C43" s="265"/>
      <c r="D43" s="265"/>
      <c r="E43" s="265"/>
      <c r="F43" s="265"/>
      <c r="G43" s="265"/>
      <c r="H43" s="265"/>
      <c r="I43" s="265"/>
      <c r="J43" s="265"/>
      <c r="K43" s="265"/>
      <c r="L43" s="266"/>
      <c r="O43" s="3" t="s">
        <v>110</v>
      </c>
      <c r="P43" s="3" t="s">
        <v>266</v>
      </c>
    </row>
    <row r="44" spans="1:16" s="39" customFormat="1" x14ac:dyDescent="0.25">
      <c r="A44" s="62"/>
      <c r="B44" s="72"/>
      <c r="C44" s="63"/>
      <c r="D44" s="63"/>
      <c r="E44" s="63"/>
      <c r="F44" s="63"/>
      <c r="G44" s="63"/>
      <c r="H44" s="63"/>
      <c r="I44" s="63"/>
      <c r="J44" s="63"/>
      <c r="K44" s="63"/>
      <c r="L44" s="64"/>
      <c r="O44" s="3"/>
      <c r="P44" s="3"/>
    </row>
    <row r="45" spans="1:16" s="22" customFormat="1" x14ac:dyDescent="0.25">
      <c r="A45" s="21"/>
      <c r="B45" s="342"/>
      <c r="C45" s="343"/>
      <c r="D45" s="343"/>
      <c r="E45" s="343"/>
      <c r="F45" s="343"/>
      <c r="G45" s="343"/>
      <c r="H45" s="343"/>
      <c r="I45" s="343"/>
      <c r="J45" s="343"/>
      <c r="K45" s="343"/>
      <c r="L45" s="344"/>
      <c r="M45" s="39"/>
    </row>
    <row r="46" spans="1:16" s="22" customFormat="1" x14ac:dyDescent="0.25">
      <c r="A46" s="21"/>
      <c r="B46" s="342"/>
      <c r="C46" s="343"/>
      <c r="D46" s="343"/>
      <c r="E46" s="343"/>
      <c r="F46" s="343"/>
      <c r="G46" s="343"/>
      <c r="H46" s="343"/>
      <c r="I46" s="343"/>
      <c r="J46" s="343"/>
      <c r="K46" s="343"/>
      <c r="L46" s="344"/>
      <c r="M46" s="39"/>
    </row>
    <row r="47" spans="1:16" s="22" customFormat="1" x14ac:dyDescent="0.25">
      <c r="A47" s="21"/>
      <c r="B47" s="342"/>
      <c r="C47" s="343"/>
      <c r="D47" s="343"/>
      <c r="E47" s="343"/>
      <c r="F47" s="343"/>
      <c r="G47" s="343"/>
      <c r="H47" s="343"/>
      <c r="I47" s="343"/>
      <c r="J47" s="343"/>
      <c r="K47" s="343"/>
      <c r="L47" s="344"/>
      <c r="M47" s="39"/>
    </row>
    <row r="48" spans="1:16" s="22" customFormat="1" x14ac:dyDescent="0.25">
      <c r="A48" s="21"/>
      <c r="B48" s="342"/>
      <c r="C48" s="343"/>
      <c r="D48" s="343"/>
      <c r="E48" s="343"/>
      <c r="F48" s="343"/>
      <c r="G48" s="343"/>
      <c r="H48" s="343"/>
      <c r="I48" s="343"/>
      <c r="J48" s="343"/>
      <c r="K48" s="343"/>
      <c r="L48" s="344"/>
      <c r="M48" s="39"/>
    </row>
    <row r="49" spans="1:16" s="22" customFormat="1" x14ac:dyDescent="0.25">
      <c r="A49" s="21"/>
      <c r="B49" s="342"/>
      <c r="C49" s="343"/>
      <c r="D49" s="343"/>
      <c r="E49" s="343"/>
      <c r="F49" s="343"/>
      <c r="G49" s="343"/>
      <c r="H49" s="343"/>
      <c r="I49" s="343"/>
      <c r="J49" s="343"/>
      <c r="K49" s="343"/>
      <c r="L49" s="344"/>
      <c r="M49" s="39"/>
    </row>
    <row r="50" spans="1:16" s="22" customFormat="1" x14ac:dyDescent="0.25">
      <c r="A50" s="21"/>
      <c r="B50" s="342"/>
      <c r="C50" s="343"/>
      <c r="D50" s="343"/>
      <c r="E50" s="343"/>
      <c r="F50" s="343"/>
      <c r="G50" s="343"/>
      <c r="H50" s="343"/>
      <c r="I50" s="343"/>
      <c r="J50" s="343"/>
      <c r="K50" s="343"/>
      <c r="L50" s="344"/>
      <c r="M50" s="39"/>
    </row>
    <row r="51" spans="1:16" s="22" customFormat="1" x14ac:dyDescent="0.25">
      <c r="A51" s="21"/>
      <c r="B51" s="342"/>
      <c r="C51" s="343"/>
      <c r="D51" s="343"/>
      <c r="E51" s="343"/>
      <c r="F51" s="343"/>
      <c r="G51" s="343"/>
      <c r="H51" s="343"/>
      <c r="I51" s="343"/>
      <c r="J51" s="343"/>
      <c r="K51" s="343"/>
      <c r="L51" s="344"/>
      <c r="M51" s="39"/>
    </row>
    <row r="52" spans="1:16" s="22" customFormat="1" x14ac:dyDescent="0.25">
      <c r="A52" s="21"/>
      <c r="B52" s="342"/>
      <c r="C52" s="343"/>
      <c r="D52" s="343"/>
      <c r="E52" s="343"/>
      <c r="F52" s="343"/>
      <c r="G52" s="343"/>
      <c r="H52" s="343"/>
      <c r="I52" s="343"/>
      <c r="J52" s="343"/>
      <c r="K52" s="343"/>
      <c r="L52" s="344"/>
      <c r="M52" s="39"/>
    </row>
    <row r="53" spans="1:16" s="39" customFormat="1" x14ac:dyDescent="0.25">
      <c r="A53" s="62"/>
      <c r="B53" s="73"/>
      <c r="C53" s="74"/>
      <c r="D53" s="74"/>
      <c r="E53" s="74"/>
      <c r="F53" s="74"/>
      <c r="G53" s="74"/>
      <c r="H53" s="74"/>
      <c r="I53" s="74"/>
      <c r="J53" s="74"/>
      <c r="K53" s="74"/>
      <c r="L53" s="75"/>
      <c r="O53" s="3"/>
      <c r="P53" s="3"/>
    </row>
    <row r="54" spans="1:16" s="22" customFormat="1" x14ac:dyDescent="0.25">
      <c r="A54" s="21"/>
      <c r="B54" s="335" t="s">
        <v>25</v>
      </c>
      <c r="C54" s="336"/>
      <c r="D54" s="336"/>
      <c r="E54" s="336"/>
      <c r="F54" s="336"/>
      <c r="G54" s="336"/>
      <c r="H54" s="336"/>
      <c r="I54" s="336"/>
      <c r="J54" s="336"/>
      <c r="K54" s="336"/>
      <c r="L54" s="337"/>
      <c r="M54" s="71"/>
    </row>
    <row r="55" spans="1:16" s="39" customFormat="1" x14ac:dyDescent="0.25">
      <c r="A55" s="62"/>
      <c r="B55" s="72"/>
      <c r="C55" s="63"/>
      <c r="D55" s="63"/>
      <c r="E55" s="63"/>
      <c r="F55" s="63"/>
      <c r="G55" s="63"/>
      <c r="H55" s="63"/>
      <c r="I55" s="63"/>
      <c r="J55" s="63"/>
      <c r="K55" s="63"/>
      <c r="L55" s="64"/>
      <c r="O55" s="3"/>
      <c r="P55" s="3"/>
    </row>
    <row r="56" spans="1:16" s="39" customFormat="1" x14ac:dyDescent="0.25">
      <c r="A56" s="62"/>
      <c r="B56" s="264" t="str">
        <f>IF(Intro!$G$20="English",O56,P56)</f>
        <v>Si la capacité pratique de l’usine a changé depuis le 1er janvier 2023, expliquez comment cela a été réalisé.</v>
      </c>
      <c r="C56" s="265"/>
      <c r="D56" s="265"/>
      <c r="E56" s="265"/>
      <c r="F56" s="265"/>
      <c r="G56" s="265"/>
      <c r="H56" s="265"/>
      <c r="I56" s="265"/>
      <c r="J56" s="265"/>
      <c r="K56" s="265"/>
      <c r="L56" s="266"/>
      <c r="O56" s="3" t="str">
        <f>"If practical plant capacity has changed since January 1, "&amp;Variables!$B$6&amp;", explain how this was achieved."</f>
        <v>If practical plant capacity has changed since January 1, 2023, explain how this was achieved.</v>
      </c>
      <c r="P56" s="3" t="str">
        <f>"Si la capacité pratique de l’usine a changé depuis le 1er janvier "&amp;Variables!B6&amp;", expliquez comment cela a été réalisé."</f>
        <v>Si la capacité pratique de l’usine a changé depuis le 1er janvier 2023, expliquez comment cela a été réalisé.</v>
      </c>
    </row>
    <row r="57" spans="1:16" s="39" customFormat="1" x14ac:dyDescent="0.25">
      <c r="A57" s="62"/>
      <c r="B57" s="72"/>
      <c r="C57" s="63"/>
      <c r="D57" s="63"/>
      <c r="E57" s="63"/>
      <c r="F57" s="63"/>
      <c r="G57" s="63"/>
      <c r="H57" s="63"/>
      <c r="I57" s="63"/>
      <c r="J57" s="63"/>
      <c r="K57" s="63"/>
      <c r="L57" s="64"/>
      <c r="O57" s="3"/>
      <c r="P57" s="3"/>
    </row>
    <row r="58" spans="1:16" s="22" customFormat="1" x14ac:dyDescent="0.25">
      <c r="A58" s="21"/>
      <c r="B58" s="342"/>
      <c r="C58" s="343"/>
      <c r="D58" s="343"/>
      <c r="E58" s="343"/>
      <c r="F58" s="343"/>
      <c r="G58" s="343"/>
      <c r="H58" s="343"/>
      <c r="I58" s="343"/>
      <c r="J58" s="343"/>
      <c r="K58" s="343"/>
      <c r="L58" s="344"/>
      <c r="M58" s="39"/>
    </row>
    <row r="59" spans="1:16" s="22" customFormat="1" x14ac:dyDescent="0.25">
      <c r="A59" s="21"/>
      <c r="B59" s="342"/>
      <c r="C59" s="343"/>
      <c r="D59" s="343"/>
      <c r="E59" s="343"/>
      <c r="F59" s="343"/>
      <c r="G59" s="343"/>
      <c r="H59" s="343"/>
      <c r="I59" s="343"/>
      <c r="J59" s="343"/>
      <c r="K59" s="343"/>
      <c r="L59" s="344"/>
      <c r="M59" s="39"/>
    </row>
    <row r="60" spans="1:16" s="22" customFormat="1" x14ac:dyDescent="0.25">
      <c r="A60" s="21"/>
      <c r="B60" s="342"/>
      <c r="C60" s="343"/>
      <c r="D60" s="343"/>
      <c r="E60" s="343"/>
      <c r="F60" s="343"/>
      <c r="G60" s="343"/>
      <c r="H60" s="343"/>
      <c r="I60" s="343"/>
      <c r="J60" s="343"/>
      <c r="K60" s="343"/>
      <c r="L60" s="344"/>
      <c r="M60" s="39"/>
    </row>
    <row r="61" spans="1:16" s="22" customFormat="1" x14ac:dyDescent="0.25">
      <c r="A61" s="21"/>
      <c r="B61" s="342"/>
      <c r="C61" s="343"/>
      <c r="D61" s="343"/>
      <c r="E61" s="343"/>
      <c r="F61" s="343"/>
      <c r="G61" s="343"/>
      <c r="H61" s="343"/>
      <c r="I61" s="343"/>
      <c r="J61" s="343"/>
      <c r="K61" s="343"/>
      <c r="L61" s="344"/>
      <c r="M61" s="39"/>
    </row>
    <row r="62" spans="1:16" s="22" customFormat="1" x14ac:dyDescent="0.25">
      <c r="A62" s="21"/>
      <c r="B62" s="342"/>
      <c r="C62" s="343"/>
      <c r="D62" s="343"/>
      <c r="E62" s="343"/>
      <c r="F62" s="343"/>
      <c r="G62" s="343"/>
      <c r="H62" s="343"/>
      <c r="I62" s="343"/>
      <c r="J62" s="343"/>
      <c r="K62" s="343"/>
      <c r="L62" s="344"/>
      <c r="M62" s="39"/>
    </row>
    <row r="63" spans="1:16" s="22" customFormat="1" x14ac:dyDescent="0.25">
      <c r="A63" s="21"/>
      <c r="B63" s="342"/>
      <c r="C63" s="343"/>
      <c r="D63" s="343"/>
      <c r="E63" s="343"/>
      <c r="F63" s="343"/>
      <c r="G63" s="343"/>
      <c r="H63" s="343"/>
      <c r="I63" s="343"/>
      <c r="J63" s="343"/>
      <c r="K63" s="343"/>
      <c r="L63" s="344"/>
      <c r="M63" s="39"/>
    </row>
    <row r="64" spans="1:16" s="22" customFormat="1" x14ac:dyDescent="0.25">
      <c r="A64" s="21"/>
      <c r="B64" s="342"/>
      <c r="C64" s="343"/>
      <c r="D64" s="343"/>
      <c r="E64" s="343"/>
      <c r="F64" s="343"/>
      <c r="G64" s="343"/>
      <c r="H64" s="343"/>
      <c r="I64" s="343"/>
      <c r="J64" s="343"/>
      <c r="K64" s="343"/>
      <c r="L64" s="344"/>
      <c r="M64" s="39"/>
    </row>
    <row r="65" spans="1:16" s="22" customFormat="1" x14ac:dyDescent="0.25">
      <c r="A65" s="21"/>
      <c r="B65" s="342"/>
      <c r="C65" s="343"/>
      <c r="D65" s="343"/>
      <c r="E65" s="343"/>
      <c r="F65" s="343"/>
      <c r="G65" s="343"/>
      <c r="H65" s="343"/>
      <c r="I65" s="343"/>
      <c r="J65" s="343"/>
      <c r="K65" s="343"/>
      <c r="L65" s="344"/>
      <c r="M65" s="39"/>
    </row>
    <row r="66" spans="1:16" s="39" customFormat="1" x14ac:dyDescent="0.25">
      <c r="A66" s="62"/>
      <c r="B66" s="73"/>
      <c r="C66" s="74"/>
      <c r="D66" s="74"/>
      <c r="E66" s="74"/>
      <c r="F66" s="74"/>
      <c r="G66" s="74"/>
      <c r="H66" s="74"/>
      <c r="I66" s="74"/>
      <c r="J66" s="74"/>
      <c r="K66" s="74"/>
      <c r="L66" s="75"/>
      <c r="O66" s="3"/>
      <c r="P66" s="3"/>
    </row>
    <row r="67" spans="1:16" s="22" customFormat="1" x14ac:dyDescent="0.25">
      <c r="A67" s="21"/>
      <c r="B67" s="335" t="s">
        <v>26</v>
      </c>
      <c r="C67" s="336"/>
      <c r="D67" s="336"/>
      <c r="E67" s="336"/>
      <c r="F67" s="336"/>
      <c r="G67" s="336"/>
      <c r="H67" s="336"/>
      <c r="I67" s="336"/>
      <c r="J67" s="336"/>
      <c r="K67" s="336"/>
      <c r="L67" s="337"/>
      <c r="M67" s="71"/>
      <c r="N67" s="140" t="s">
        <v>308</v>
      </c>
    </row>
    <row r="68" spans="1:16" s="39" customFormat="1" x14ac:dyDescent="0.25">
      <c r="A68" s="62"/>
      <c r="B68" s="72"/>
      <c r="C68" s="63"/>
      <c r="D68" s="63"/>
      <c r="E68" s="63"/>
      <c r="F68" s="63"/>
      <c r="G68" s="63"/>
      <c r="H68" s="63"/>
      <c r="I68" s="63"/>
      <c r="J68" s="63"/>
      <c r="K68" s="63"/>
      <c r="L68" s="64"/>
      <c r="O68" s="3"/>
      <c r="P68" s="3"/>
    </row>
    <row r="69" spans="1:16" s="39" customFormat="1" ht="14.25" customHeight="1" x14ac:dyDescent="0.25">
      <c r="A69" s="62"/>
      <c r="B69" s="302" t="str">
        <f>IF(Intro!$G$20="English",O69,P69)</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69" s="303"/>
      <c r="D69" s="303"/>
      <c r="E69" s="303"/>
      <c r="F69" s="303"/>
      <c r="G69" s="303"/>
      <c r="H69" s="303"/>
      <c r="I69" s="303"/>
      <c r="J69" s="303"/>
      <c r="K69" s="303"/>
      <c r="L69" s="304"/>
      <c r="O69" s="3" t="s">
        <v>158</v>
      </c>
      <c r="P69" s="3" t="s">
        <v>111</v>
      </c>
    </row>
    <row r="70" spans="1:16" s="39" customFormat="1" x14ac:dyDescent="0.25">
      <c r="A70" s="62"/>
      <c r="B70" s="302"/>
      <c r="C70" s="303"/>
      <c r="D70" s="303"/>
      <c r="E70" s="303"/>
      <c r="F70" s="303"/>
      <c r="G70" s="303"/>
      <c r="H70" s="303"/>
      <c r="I70" s="303"/>
      <c r="J70" s="303"/>
      <c r="K70" s="303"/>
      <c r="L70" s="304"/>
      <c r="O70" s="3"/>
      <c r="P70" s="3"/>
    </row>
    <row r="71" spans="1:16" s="39" customFormat="1" x14ac:dyDescent="0.25">
      <c r="A71" s="62"/>
      <c r="B71" s="72"/>
      <c r="C71" s="63"/>
      <c r="D71" s="63"/>
      <c r="E71" s="63"/>
      <c r="F71" s="63"/>
      <c r="G71" s="63"/>
      <c r="H71" s="63"/>
      <c r="I71" s="63"/>
      <c r="J71" s="63"/>
      <c r="K71" s="63"/>
      <c r="L71" s="64"/>
      <c r="O71" s="3"/>
      <c r="P71" s="3"/>
    </row>
    <row r="72" spans="1:16" s="22" customFormat="1" x14ac:dyDescent="0.25">
      <c r="A72" s="21"/>
      <c r="B72" s="342"/>
      <c r="C72" s="343"/>
      <c r="D72" s="343"/>
      <c r="E72" s="343"/>
      <c r="F72" s="343"/>
      <c r="G72" s="343"/>
      <c r="H72" s="343"/>
      <c r="I72" s="343"/>
      <c r="J72" s="343"/>
      <c r="K72" s="343"/>
      <c r="L72" s="344"/>
      <c r="M72" s="39"/>
    </row>
    <row r="73" spans="1:16" s="22" customFormat="1" x14ac:dyDescent="0.25">
      <c r="A73" s="21"/>
      <c r="B73" s="342"/>
      <c r="C73" s="343"/>
      <c r="D73" s="343"/>
      <c r="E73" s="343"/>
      <c r="F73" s="343"/>
      <c r="G73" s="343"/>
      <c r="H73" s="343"/>
      <c r="I73" s="343"/>
      <c r="J73" s="343"/>
      <c r="K73" s="343"/>
      <c r="L73" s="344"/>
      <c r="M73" s="39"/>
    </row>
    <row r="74" spans="1:16" s="22" customFormat="1" x14ac:dyDescent="0.25">
      <c r="A74" s="21"/>
      <c r="B74" s="342"/>
      <c r="C74" s="343"/>
      <c r="D74" s="343"/>
      <c r="E74" s="343"/>
      <c r="F74" s="343"/>
      <c r="G74" s="343"/>
      <c r="H74" s="343"/>
      <c r="I74" s="343"/>
      <c r="J74" s="343"/>
      <c r="K74" s="343"/>
      <c r="L74" s="344"/>
      <c r="M74" s="39"/>
    </row>
    <row r="75" spans="1:16" s="22" customFormat="1" x14ac:dyDescent="0.25">
      <c r="A75" s="21"/>
      <c r="B75" s="342"/>
      <c r="C75" s="343"/>
      <c r="D75" s="343"/>
      <c r="E75" s="343"/>
      <c r="F75" s="343"/>
      <c r="G75" s="343"/>
      <c r="H75" s="343"/>
      <c r="I75" s="343"/>
      <c r="J75" s="343"/>
      <c r="K75" s="343"/>
      <c r="L75" s="344"/>
      <c r="M75" s="39"/>
    </row>
    <row r="76" spans="1:16" s="22" customFormat="1" x14ac:dyDescent="0.25">
      <c r="A76" s="21"/>
      <c r="B76" s="342"/>
      <c r="C76" s="343"/>
      <c r="D76" s="343"/>
      <c r="E76" s="343"/>
      <c r="F76" s="343"/>
      <c r="G76" s="343"/>
      <c r="H76" s="343"/>
      <c r="I76" s="343"/>
      <c r="J76" s="343"/>
      <c r="K76" s="343"/>
      <c r="L76" s="344"/>
      <c r="M76" s="39"/>
    </row>
    <row r="77" spans="1:16" s="22" customFormat="1" x14ac:dyDescent="0.25">
      <c r="A77" s="21"/>
      <c r="B77" s="342"/>
      <c r="C77" s="343"/>
      <c r="D77" s="343"/>
      <c r="E77" s="343"/>
      <c r="F77" s="343"/>
      <c r="G77" s="343"/>
      <c r="H77" s="343"/>
      <c r="I77" s="343"/>
      <c r="J77" s="343"/>
      <c r="K77" s="343"/>
      <c r="L77" s="344"/>
      <c r="M77" s="39"/>
    </row>
    <row r="78" spans="1:16" s="22" customFormat="1" x14ac:dyDescent="0.25">
      <c r="A78" s="21"/>
      <c r="B78" s="342"/>
      <c r="C78" s="343"/>
      <c r="D78" s="343"/>
      <c r="E78" s="343"/>
      <c r="F78" s="343"/>
      <c r="G78" s="343"/>
      <c r="H78" s="343"/>
      <c r="I78" s="343"/>
      <c r="J78" s="343"/>
      <c r="K78" s="343"/>
      <c r="L78" s="344"/>
      <c r="M78" s="39"/>
    </row>
    <row r="79" spans="1:16" s="22" customFormat="1" x14ac:dyDescent="0.25">
      <c r="A79" s="21"/>
      <c r="B79" s="342"/>
      <c r="C79" s="343"/>
      <c r="D79" s="343"/>
      <c r="E79" s="343"/>
      <c r="F79" s="343"/>
      <c r="G79" s="343"/>
      <c r="H79" s="343"/>
      <c r="I79" s="343"/>
      <c r="J79" s="343"/>
      <c r="K79" s="343"/>
      <c r="L79" s="344"/>
      <c r="M79" s="39"/>
    </row>
    <row r="80" spans="1:16" s="39" customFormat="1" x14ac:dyDescent="0.25">
      <c r="A80" s="62"/>
      <c r="B80" s="73"/>
      <c r="C80" s="74"/>
      <c r="D80" s="74"/>
      <c r="E80" s="74"/>
      <c r="F80" s="74"/>
      <c r="G80" s="74"/>
      <c r="H80" s="74"/>
      <c r="I80" s="74"/>
      <c r="J80" s="74"/>
      <c r="K80" s="74"/>
      <c r="L80" s="75"/>
      <c r="O80" s="3"/>
      <c r="P80" s="3"/>
    </row>
    <row r="81" spans="1:16" s="22" customFormat="1" x14ac:dyDescent="0.25">
      <c r="A81" s="21"/>
      <c r="B81" s="335" t="s">
        <v>27</v>
      </c>
      <c r="C81" s="336"/>
      <c r="D81" s="336"/>
      <c r="E81" s="336"/>
      <c r="F81" s="336"/>
      <c r="G81" s="336"/>
      <c r="H81" s="336"/>
      <c r="I81" s="336"/>
      <c r="J81" s="336"/>
      <c r="K81" s="336"/>
      <c r="L81" s="337"/>
      <c r="M81" s="71"/>
    </row>
    <row r="82" spans="1:16" s="39" customFormat="1" x14ac:dyDescent="0.25">
      <c r="A82" s="62"/>
      <c r="B82" s="72"/>
      <c r="C82" s="63"/>
      <c r="D82" s="63"/>
      <c r="E82" s="63"/>
      <c r="F82" s="63"/>
      <c r="G82" s="63"/>
      <c r="H82" s="63"/>
      <c r="I82" s="63"/>
      <c r="J82" s="63"/>
      <c r="K82" s="63"/>
      <c r="L82" s="64"/>
      <c r="O82" s="3"/>
      <c r="P82" s="3"/>
    </row>
    <row r="83" spans="1:16" s="39" customFormat="1" ht="14.25" customHeight="1" x14ac:dyDescent="0.25">
      <c r="A83" s="62"/>
      <c r="B83" s="374" t="str">
        <f>IF(Intro!$G$20="English",O83,P83)</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83" s="375"/>
      <c r="D83" s="375"/>
      <c r="E83" s="375"/>
      <c r="F83" s="375"/>
      <c r="G83" s="375"/>
      <c r="H83" s="375"/>
      <c r="I83" s="375"/>
      <c r="J83" s="375"/>
      <c r="K83" s="375"/>
      <c r="L83" s="376"/>
      <c r="O83" s="3" t="s">
        <v>159</v>
      </c>
      <c r="P83" s="3" t="s">
        <v>112</v>
      </c>
    </row>
    <row r="84" spans="1:16" s="39" customFormat="1" x14ac:dyDescent="0.25">
      <c r="A84" s="62"/>
      <c r="B84" s="374"/>
      <c r="C84" s="375"/>
      <c r="D84" s="375"/>
      <c r="E84" s="375"/>
      <c r="F84" s="375"/>
      <c r="G84" s="375"/>
      <c r="H84" s="375"/>
      <c r="I84" s="375"/>
      <c r="J84" s="375"/>
      <c r="K84" s="375"/>
      <c r="L84" s="376"/>
      <c r="O84" s="3"/>
      <c r="P84" s="3"/>
    </row>
    <row r="85" spans="1:16" s="39" customFormat="1" x14ac:dyDescent="0.25">
      <c r="A85" s="62"/>
      <c r="B85" s="72"/>
      <c r="C85" s="63"/>
      <c r="D85" s="63"/>
      <c r="E85" s="63"/>
      <c r="F85" s="63"/>
      <c r="G85" s="63"/>
      <c r="H85" s="63"/>
      <c r="I85" s="63"/>
      <c r="J85" s="63"/>
      <c r="K85" s="63"/>
      <c r="L85" s="64"/>
      <c r="O85" s="3"/>
      <c r="P85" s="3"/>
    </row>
    <row r="86" spans="1:16" s="22" customFormat="1" x14ac:dyDescent="0.25">
      <c r="A86" s="21"/>
      <c r="B86" s="342"/>
      <c r="C86" s="343"/>
      <c r="D86" s="343"/>
      <c r="E86" s="343"/>
      <c r="F86" s="343"/>
      <c r="G86" s="343"/>
      <c r="H86" s="343"/>
      <c r="I86" s="343"/>
      <c r="J86" s="343"/>
      <c r="K86" s="343"/>
      <c r="L86" s="344"/>
      <c r="M86" s="39"/>
    </row>
    <row r="87" spans="1:16" s="22" customFormat="1" x14ac:dyDescent="0.25">
      <c r="A87" s="21"/>
      <c r="B87" s="342"/>
      <c r="C87" s="343"/>
      <c r="D87" s="343"/>
      <c r="E87" s="343"/>
      <c r="F87" s="343"/>
      <c r="G87" s="343"/>
      <c r="H87" s="343"/>
      <c r="I87" s="343"/>
      <c r="J87" s="343"/>
      <c r="K87" s="343"/>
      <c r="L87" s="344"/>
      <c r="M87" s="39"/>
    </row>
    <row r="88" spans="1:16" s="22" customFormat="1" x14ac:dyDescent="0.25">
      <c r="A88" s="21"/>
      <c r="B88" s="342"/>
      <c r="C88" s="343"/>
      <c r="D88" s="343"/>
      <c r="E88" s="343"/>
      <c r="F88" s="343"/>
      <c r="G88" s="343"/>
      <c r="H88" s="343"/>
      <c r="I88" s="343"/>
      <c r="J88" s="343"/>
      <c r="K88" s="343"/>
      <c r="L88" s="344"/>
      <c r="M88" s="39"/>
    </row>
    <row r="89" spans="1:16" s="22" customFormat="1" x14ac:dyDescent="0.25">
      <c r="A89" s="21"/>
      <c r="B89" s="342"/>
      <c r="C89" s="343"/>
      <c r="D89" s="343"/>
      <c r="E89" s="343"/>
      <c r="F89" s="343"/>
      <c r="G89" s="343"/>
      <c r="H89" s="343"/>
      <c r="I89" s="343"/>
      <c r="J89" s="343"/>
      <c r="K89" s="343"/>
      <c r="L89" s="344"/>
      <c r="M89" s="39"/>
    </row>
    <row r="90" spans="1:16" s="22" customFormat="1" x14ac:dyDescent="0.25">
      <c r="A90" s="21"/>
      <c r="B90" s="342"/>
      <c r="C90" s="343"/>
      <c r="D90" s="343"/>
      <c r="E90" s="343"/>
      <c r="F90" s="343"/>
      <c r="G90" s="343"/>
      <c r="H90" s="343"/>
      <c r="I90" s="343"/>
      <c r="J90" s="343"/>
      <c r="K90" s="343"/>
      <c r="L90" s="344"/>
      <c r="M90" s="39"/>
    </row>
    <row r="91" spans="1:16" s="22" customFormat="1" x14ac:dyDescent="0.25">
      <c r="A91" s="21"/>
      <c r="B91" s="342"/>
      <c r="C91" s="343"/>
      <c r="D91" s="343"/>
      <c r="E91" s="343"/>
      <c r="F91" s="343"/>
      <c r="G91" s="343"/>
      <c r="H91" s="343"/>
      <c r="I91" s="343"/>
      <c r="J91" s="343"/>
      <c r="K91" s="343"/>
      <c r="L91" s="344"/>
      <c r="M91" s="39"/>
    </row>
    <row r="92" spans="1:16" s="22" customFormat="1" x14ac:dyDescent="0.25">
      <c r="A92" s="21"/>
      <c r="B92" s="342"/>
      <c r="C92" s="343"/>
      <c r="D92" s="343"/>
      <c r="E92" s="343"/>
      <c r="F92" s="343"/>
      <c r="G92" s="343"/>
      <c r="H92" s="343"/>
      <c r="I92" s="343"/>
      <c r="J92" s="343"/>
      <c r="K92" s="343"/>
      <c r="L92" s="344"/>
      <c r="M92" s="39"/>
    </row>
    <row r="93" spans="1:16" s="22" customFormat="1" x14ac:dyDescent="0.25">
      <c r="A93" s="21"/>
      <c r="B93" s="342"/>
      <c r="C93" s="343"/>
      <c r="D93" s="343"/>
      <c r="E93" s="343"/>
      <c r="F93" s="343"/>
      <c r="G93" s="343"/>
      <c r="H93" s="343"/>
      <c r="I93" s="343"/>
      <c r="J93" s="343"/>
      <c r="K93" s="343"/>
      <c r="L93" s="344"/>
      <c r="M93" s="39"/>
    </row>
    <row r="94" spans="1:16" s="39" customFormat="1" x14ac:dyDescent="0.25">
      <c r="A94" s="62"/>
      <c r="B94" s="73"/>
      <c r="C94" s="74"/>
      <c r="D94" s="74"/>
      <c r="E94" s="74"/>
      <c r="F94" s="74"/>
      <c r="G94" s="74"/>
      <c r="H94" s="74"/>
      <c r="I94" s="74"/>
      <c r="J94" s="74"/>
      <c r="K94" s="74"/>
      <c r="L94" s="75"/>
      <c r="O94" s="3"/>
      <c r="P94" s="3"/>
    </row>
    <row r="95" spans="1:16" s="22" customFormat="1" x14ac:dyDescent="0.25">
      <c r="A95" s="21"/>
      <c r="B95" s="335" t="s">
        <v>30</v>
      </c>
      <c r="C95" s="336"/>
      <c r="D95" s="336"/>
      <c r="E95" s="336"/>
      <c r="F95" s="336"/>
      <c r="G95" s="336"/>
      <c r="H95" s="336"/>
      <c r="I95" s="336"/>
      <c r="J95" s="336"/>
      <c r="K95" s="336"/>
      <c r="L95" s="337"/>
      <c r="M95" s="71"/>
    </row>
    <row r="96" spans="1:16" s="39" customFormat="1" x14ac:dyDescent="0.25">
      <c r="A96" s="62"/>
      <c r="B96" s="72"/>
      <c r="C96" s="63"/>
      <c r="D96" s="63"/>
      <c r="E96" s="63"/>
      <c r="F96" s="63"/>
      <c r="G96" s="63"/>
      <c r="H96" s="63"/>
      <c r="I96" s="63"/>
      <c r="J96" s="63"/>
      <c r="K96" s="63"/>
      <c r="L96" s="64"/>
      <c r="O96" s="3"/>
      <c r="P96" s="3"/>
    </row>
    <row r="97" spans="1:16" s="39" customFormat="1" ht="14.25" customHeight="1" x14ac:dyDescent="0.25">
      <c r="A97" s="62"/>
      <c r="B97" s="302" t="str">
        <f>IF(Intro!$G$20="English",O97,P97)</f>
        <v>Décrivez les plans de votre entreprise visant à modifier la gamme de produits fabriqués sur le même équipement au cours des deux prochaines années. Fournissez les motifs et les hypothèses sous-tendant ces objectifs et ces stratégies.</v>
      </c>
      <c r="C97" s="303"/>
      <c r="D97" s="303"/>
      <c r="E97" s="303"/>
      <c r="F97" s="303"/>
      <c r="G97" s="303"/>
      <c r="H97" s="303"/>
      <c r="I97" s="303"/>
      <c r="J97" s="303"/>
      <c r="K97" s="303"/>
      <c r="L97" s="304"/>
      <c r="O97" s="3" t="s">
        <v>160</v>
      </c>
      <c r="P97" s="3" t="s">
        <v>113</v>
      </c>
    </row>
    <row r="98" spans="1:16" s="39" customFormat="1" x14ac:dyDescent="0.25">
      <c r="A98" s="62"/>
      <c r="B98" s="302"/>
      <c r="C98" s="303"/>
      <c r="D98" s="303"/>
      <c r="E98" s="303"/>
      <c r="F98" s="303"/>
      <c r="G98" s="303"/>
      <c r="H98" s="303"/>
      <c r="I98" s="303"/>
      <c r="J98" s="303"/>
      <c r="K98" s="303"/>
      <c r="L98" s="304"/>
      <c r="O98" s="3"/>
      <c r="P98" s="3"/>
    </row>
    <row r="99" spans="1:16" s="39" customFormat="1" x14ac:dyDescent="0.25">
      <c r="A99" s="62"/>
      <c r="B99" s="72"/>
      <c r="C99" s="63"/>
      <c r="D99" s="63"/>
      <c r="E99" s="63"/>
      <c r="F99" s="63"/>
      <c r="G99" s="63"/>
      <c r="H99" s="63"/>
      <c r="I99" s="63"/>
      <c r="J99" s="63"/>
      <c r="K99" s="63"/>
      <c r="L99" s="64"/>
      <c r="O99" s="3"/>
      <c r="P99" s="3"/>
    </row>
    <row r="100" spans="1:16" s="22" customFormat="1" x14ac:dyDescent="0.25">
      <c r="A100" s="21"/>
      <c r="B100" s="342"/>
      <c r="C100" s="343"/>
      <c r="D100" s="343"/>
      <c r="E100" s="343"/>
      <c r="F100" s="343"/>
      <c r="G100" s="343"/>
      <c r="H100" s="343"/>
      <c r="I100" s="343"/>
      <c r="J100" s="343"/>
      <c r="K100" s="343"/>
      <c r="L100" s="344"/>
      <c r="M100" s="39"/>
    </row>
    <row r="101" spans="1:16" s="22" customFormat="1" x14ac:dyDescent="0.25">
      <c r="A101" s="21"/>
      <c r="B101" s="342"/>
      <c r="C101" s="343"/>
      <c r="D101" s="343"/>
      <c r="E101" s="343"/>
      <c r="F101" s="343"/>
      <c r="G101" s="343"/>
      <c r="H101" s="343"/>
      <c r="I101" s="343"/>
      <c r="J101" s="343"/>
      <c r="K101" s="343"/>
      <c r="L101" s="344"/>
      <c r="M101" s="39"/>
    </row>
    <row r="102" spans="1:16" s="22" customFormat="1" x14ac:dyDescent="0.25">
      <c r="A102" s="21"/>
      <c r="B102" s="342"/>
      <c r="C102" s="343"/>
      <c r="D102" s="343"/>
      <c r="E102" s="343"/>
      <c r="F102" s="343"/>
      <c r="G102" s="343"/>
      <c r="H102" s="343"/>
      <c r="I102" s="343"/>
      <c r="J102" s="343"/>
      <c r="K102" s="343"/>
      <c r="L102" s="344"/>
      <c r="M102" s="39"/>
    </row>
    <row r="103" spans="1:16" s="22" customFormat="1" x14ac:dyDescent="0.25">
      <c r="A103" s="21"/>
      <c r="B103" s="342"/>
      <c r="C103" s="343"/>
      <c r="D103" s="343"/>
      <c r="E103" s="343"/>
      <c r="F103" s="343"/>
      <c r="G103" s="343"/>
      <c r="H103" s="343"/>
      <c r="I103" s="343"/>
      <c r="J103" s="343"/>
      <c r="K103" s="343"/>
      <c r="L103" s="344"/>
      <c r="M103" s="39"/>
    </row>
    <row r="104" spans="1:16" s="22" customFormat="1" x14ac:dyDescent="0.25">
      <c r="A104" s="21"/>
      <c r="B104" s="342"/>
      <c r="C104" s="343"/>
      <c r="D104" s="343"/>
      <c r="E104" s="343"/>
      <c r="F104" s="343"/>
      <c r="G104" s="343"/>
      <c r="H104" s="343"/>
      <c r="I104" s="343"/>
      <c r="J104" s="343"/>
      <c r="K104" s="343"/>
      <c r="L104" s="344"/>
      <c r="M104" s="39"/>
    </row>
    <row r="105" spans="1:16" s="22" customFormat="1" x14ac:dyDescent="0.25">
      <c r="A105" s="21"/>
      <c r="B105" s="342"/>
      <c r="C105" s="343"/>
      <c r="D105" s="343"/>
      <c r="E105" s="343"/>
      <c r="F105" s="343"/>
      <c r="G105" s="343"/>
      <c r="H105" s="343"/>
      <c r="I105" s="343"/>
      <c r="J105" s="343"/>
      <c r="K105" s="343"/>
      <c r="L105" s="344"/>
      <c r="M105" s="39"/>
    </row>
    <row r="106" spans="1:16" s="22" customFormat="1" x14ac:dyDescent="0.25">
      <c r="A106" s="21"/>
      <c r="B106" s="342"/>
      <c r="C106" s="343"/>
      <c r="D106" s="343"/>
      <c r="E106" s="343"/>
      <c r="F106" s="343"/>
      <c r="G106" s="343"/>
      <c r="H106" s="343"/>
      <c r="I106" s="343"/>
      <c r="J106" s="343"/>
      <c r="K106" s="343"/>
      <c r="L106" s="344"/>
      <c r="M106" s="39"/>
    </row>
    <row r="107" spans="1:16" s="22" customFormat="1" x14ac:dyDescent="0.25">
      <c r="A107" s="21"/>
      <c r="B107" s="342"/>
      <c r="C107" s="343"/>
      <c r="D107" s="343"/>
      <c r="E107" s="343"/>
      <c r="F107" s="343"/>
      <c r="G107" s="343"/>
      <c r="H107" s="343"/>
      <c r="I107" s="343"/>
      <c r="J107" s="343"/>
      <c r="K107" s="343"/>
      <c r="L107" s="344"/>
      <c r="M107" s="39"/>
    </row>
    <row r="108" spans="1:16" s="39" customFormat="1" x14ac:dyDescent="0.25">
      <c r="A108" s="62"/>
      <c r="B108" s="73"/>
      <c r="C108" s="74"/>
      <c r="D108" s="74"/>
      <c r="E108" s="74"/>
      <c r="F108" s="74"/>
      <c r="G108" s="74"/>
      <c r="H108" s="74"/>
      <c r="I108" s="74"/>
      <c r="J108" s="74"/>
      <c r="K108" s="74"/>
      <c r="L108" s="75"/>
      <c r="O108" s="3"/>
      <c r="P108" s="3"/>
    </row>
  </sheetData>
  <sheetProtection algorithmName="SHA-512" hashValue="y2AZ+TFN7a/ss5jrS4LBhtR7msjE5WtEkNRN1kUMMGGZvnrrgZjshm3iPxVfu2zvLT70wppdHlojvx59nQd1Cg==" saltValue="3f/hMfh4IzggDTBMDP9vjw==" spinCount="100000" sheet="1" objects="1" scenarios="1" selectLockedCells="1"/>
  <mergeCells count="38">
    <mergeCell ref="B10:L10"/>
    <mergeCell ref="B4:L4"/>
    <mergeCell ref="B5:L5"/>
    <mergeCell ref="B6:L6"/>
    <mergeCell ref="B8:L8"/>
    <mergeCell ref="B9:L9"/>
    <mergeCell ref="B12:L12"/>
    <mergeCell ref="B13:L13"/>
    <mergeCell ref="B15:L17"/>
    <mergeCell ref="G19:G20"/>
    <mergeCell ref="H19:H20"/>
    <mergeCell ref="I19:I20"/>
    <mergeCell ref="J19:J20"/>
    <mergeCell ref="K19:K20"/>
    <mergeCell ref="B45:L52"/>
    <mergeCell ref="B21:E21"/>
    <mergeCell ref="B22:E22"/>
    <mergeCell ref="B23:E23"/>
    <mergeCell ref="B24:E24"/>
    <mergeCell ref="B25:E25"/>
    <mergeCell ref="B26:E26"/>
    <mergeCell ref="B28:L28"/>
    <mergeCell ref="B30:L30"/>
    <mergeCell ref="B32:L39"/>
    <mergeCell ref="B41:L41"/>
    <mergeCell ref="B43:L43"/>
    <mergeCell ref="B100:L107"/>
    <mergeCell ref="B54:L54"/>
    <mergeCell ref="B56:L56"/>
    <mergeCell ref="B58:L65"/>
    <mergeCell ref="B67:L67"/>
    <mergeCell ref="B69:L70"/>
    <mergeCell ref="B72:L79"/>
    <mergeCell ref="B81:L81"/>
    <mergeCell ref="B83:L84"/>
    <mergeCell ref="B86:L93"/>
    <mergeCell ref="B95:L95"/>
    <mergeCell ref="B97:L98"/>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1:K22 G24:K24" xr:uid="{253D27E9-8A59-4E30-965C-9BA5CAFECDCE}">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2 B45 B58 B72 B86 B100" xr:uid="{908C4957-E758-4218-A77F-031FF6A4B83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5:K26 G23:K23" xr:uid="{6825C024-FBF1-4BE6-B09F-308286EA9533}">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107D-C874-4F1B-AA28-B492564F1A20}">
  <sheetPr>
    <tabColor rgb="FF92D050"/>
    <pageSetUpPr fitToPage="1"/>
  </sheetPr>
  <dimension ref="A1:P202"/>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hidden="1" customWidth="1"/>
    <col min="15" max="16" width="30.5703125" style="3" hidden="1" customWidth="1"/>
    <col min="17" max="17" width="9.42578125" style="3" customWidth="1"/>
    <col min="18" max="16384" width="9.42578125" style="3"/>
  </cols>
  <sheetData>
    <row r="1" spans="1:16" x14ac:dyDescent="0.25">
      <c r="O1" s="3" t="s">
        <v>285</v>
      </c>
      <c r="P1" s="3" t="s">
        <v>285</v>
      </c>
    </row>
    <row r="2" spans="1:16" x14ac:dyDescent="0.25">
      <c r="B2" s="23" t="str">
        <f>'Pro 1'!B2</f>
        <v>PROTÉGÉ</v>
      </c>
      <c r="C2" s="23"/>
      <c r="D2" s="23"/>
      <c r="O2" s="22" t="s">
        <v>61</v>
      </c>
      <c r="P2" s="22" t="s">
        <v>73</v>
      </c>
    </row>
    <row r="3" spans="1:16" x14ac:dyDescent="0.25">
      <c r="B3" s="5"/>
      <c r="C3" s="5"/>
      <c r="D3" s="5"/>
      <c r="O3" s="8"/>
      <c r="P3" s="8"/>
    </row>
    <row r="4" spans="1:16" s="8" customFormat="1" x14ac:dyDescent="0.25">
      <c r="A4" s="24"/>
      <c r="B4" s="307" t="str">
        <f>Info!B4</f>
        <v>QUESTIONNAIRE À L'INTENTION DES PRODUCTEURS ÉTRANGERS</v>
      </c>
      <c r="C4" s="308"/>
      <c r="D4" s="308"/>
      <c r="E4" s="308"/>
      <c r="F4" s="308"/>
      <c r="G4" s="308"/>
      <c r="H4" s="308"/>
      <c r="I4" s="308"/>
      <c r="J4" s="308"/>
      <c r="K4" s="308"/>
      <c r="L4" s="309"/>
      <c r="M4" s="10"/>
      <c r="N4" s="10"/>
      <c r="O4" s="9"/>
      <c r="P4" s="9"/>
    </row>
    <row r="5" spans="1:16" s="8" customFormat="1" x14ac:dyDescent="0.25">
      <c r="A5" s="24"/>
      <c r="B5" s="310" t="str">
        <f>Info!B5</f>
        <v>GC-2026-001</v>
      </c>
      <c r="C5" s="311"/>
      <c r="D5" s="311"/>
      <c r="E5" s="311"/>
      <c r="F5" s="311"/>
      <c r="G5" s="311"/>
      <c r="H5" s="311"/>
      <c r="I5" s="311"/>
      <c r="J5" s="311"/>
      <c r="K5" s="311"/>
      <c r="L5" s="312"/>
      <c r="M5" s="10"/>
      <c r="N5" s="10"/>
      <c r="O5" s="9"/>
      <c r="P5" s="9"/>
    </row>
    <row r="6" spans="1:16" s="9" customFormat="1" x14ac:dyDescent="0.25">
      <c r="A6" s="24"/>
      <c r="B6" s="310" t="str">
        <f>Info!B6</f>
        <v>PRODUITS DU BOIS - PLANCHERS DE BOIS FRANCS MASSIF ET D'INGÉNIERIE</v>
      </c>
      <c r="C6" s="311"/>
      <c r="D6" s="311"/>
      <c r="E6" s="311"/>
      <c r="F6" s="311"/>
      <c r="G6" s="311"/>
      <c r="H6" s="311"/>
      <c r="I6" s="311"/>
      <c r="J6" s="311"/>
      <c r="K6" s="311"/>
      <c r="L6" s="312"/>
      <c r="O6" s="25"/>
      <c r="P6" s="25"/>
    </row>
    <row r="7" spans="1:16" s="9" customFormat="1" x14ac:dyDescent="0.25">
      <c r="A7" s="24"/>
      <c r="B7" s="114"/>
      <c r="C7" s="115"/>
      <c r="D7" s="115"/>
      <c r="E7" s="115"/>
      <c r="F7" s="115"/>
      <c r="G7" s="115"/>
      <c r="H7" s="115"/>
      <c r="I7" s="115"/>
      <c r="J7" s="115"/>
      <c r="K7" s="115"/>
      <c r="L7" s="116"/>
      <c r="O7" s="37"/>
    </row>
    <row r="8" spans="1:16" s="9" customFormat="1" x14ac:dyDescent="0.25">
      <c r="A8" s="24"/>
      <c r="B8" s="350" t="str">
        <f>Public!B8</f>
        <v>Les questions suivantes font référence aux marchandises comme définies dans la description du produit de l'onglet Intro.</v>
      </c>
      <c r="C8" s="351"/>
      <c r="D8" s="351"/>
      <c r="E8" s="351"/>
      <c r="F8" s="351"/>
      <c r="G8" s="351"/>
      <c r="H8" s="351"/>
      <c r="I8" s="351"/>
      <c r="J8" s="351"/>
      <c r="K8" s="351"/>
      <c r="L8" s="352"/>
      <c r="O8" s="25"/>
      <c r="P8" s="25"/>
    </row>
    <row r="9" spans="1:16" s="9" customFormat="1" x14ac:dyDescent="0.25">
      <c r="A9" s="24"/>
      <c r="B9" s="350" t="str">
        <f>Public!B9</f>
        <v>Des informations sur le produit et un glossaire de termes sont disponibles dans l'onglet Info.</v>
      </c>
      <c r="C9" s="351"/>
      <c r="D9" s="351"/>
      <c r="E9" s="351"/>
      <c r="F9" s="351"/>
      <c r="G9" s="351"/>
      <c r="H9" s="351"/>
      <c r="I9" s="351"/>
      <c r="J9" s="351"/>
      <c r="K9" s="351"/>
      <c r="L9" s="352"/>
      <c r="O9" s="25"/>
    </row>
    <row r="10" spans="1:16" s="9" customFormat="1" x14ac:dyDescent="0.25">
      <c r="A10" s="24"/>
      <c r="B10" s="350" t="str">
        <f>'Pro 1'!B10</f>
        <v xml:space="preserve">Utilisez l'onglet AddPro si vous avez besoin de plus d'espace.
</v>
      </c>
      <c r="C10" s="351"/>
      <c r="D10" s="351"/>
      <c r="E10" s="351"/>
      <c r="F10" s="351"/>
      <c r="G10" s="351"/>
      <c r="H10" s="351"/>
      <c r="I10" s="351"/>
      <c r="J10" s="351"/>
      <c r="K10" s="351"/>
      <c r="L10" s="352"/>
      <c r="O10" s="25"/>
      <c r="P10" s="25"/>
    </row>
    <row r="11" spans="1:16" s="9" customFormat="1" x14ac:dyDescent="0.25">
      <c r="A11" s="24"/>
      <c r="B11" s="137"/>
      <c r="C11" s="138"/>
      <c r="D11" s="138"/>
      <c r="E11" s="115"/>
      <c r="F11" s="115"/>
      <c r="G11" s="115"/>
      <c r="H11" s="115"/>
      <c r="I11" s="115"/>
      <c r="J11" s="115"/>
      <c r="K11" s="115"/>
      <c r="L11" s="116"/>
      <c r="O11" s="25"/>
      <c r="P11" s="25"/>
    </row>
    <row r="12" spans="1:16" s="9" customFormat="1" x14ac:dyDescent="0.25">
      <c r="A12" s="24"/>
      <c r="B12" s="350" t="str">
        <f>IF(Intro!$G$20="English",O12,P12)</f>
        <v>Pour les questions de cet onglet, notez ce qui suit :</v>
      </c>
      <c r="C12" s="351"/>
      <c r="D12" s="351"/>
      <c r="E12" s="351"/>
      <c r="F12" s="351"/>
      <c r="G12" s="351"/>
      <c r="H12" s="351"/>
      <c r="I12" s="351"/>
      <c r="J12" s="351"/>
      <c r="K12" s="351"/>
      <c r="L12" s="352"/>
      <c r="O12" s="25" t="s">
        <v>114</v>
      </c>
      <c r="P12" s="25" t="s">
        <v>115</v>
      </c>
    </row>
    <row r="13" spans="1:16" s="9" customFormat="1" x14ac:dyDescent="0.25">
      <c r="A13" s="24"/>
      <c r="B13" s="350" t="str">
        <f>IF(Intro!$G$20="English",O13,P13)</f>
        <v>• Indiquez seulement les ventes effectuées à partir de la production de votre entreprise.</v>
      </c>
      <c r="C13" s="351"/>
      <c r="D13" s="351"/>
      <c r="E13" s="351"/>
      <c r="F13" s="351"/>
      <c r="G13" s="351"/>
      <c r="H13" s="351"/>
      <c r="I13" s="351"/>
      <c r="J13" s="351"/>
      <c r="K13" s="351"/>
      <c r="L13" s="352"/>
      <c r="O13" s="25" t="s">
        <v>189</v>
      </c>
      <c r="P13" s="25" t="s">
        <v>193</v>
      </c>
    </row>
    <row r="14" spans="1:16" s="9" customFormat="1" x14ac:dyDescent="0.25">
      <c r="A14" s="24"/>
      <c r="B14" s="350" t="str">
        <f>IF(Intro!$G$20="English",O14,P14)</f>
        <v>• Déclarez toutes les ventes aux entreprises associées canadiennes et étrangères.</v>
      </c>
      <c r="C14" s="351"/>
      <c r="D14" s="351"/>
      <c r="E14" s="351"/>
      <c r="F14" s="351"/>
      <c r="G14" s="351"/>
      <c r="H14" s="351"/>
      <c r="I14" s="351"/>
      <c r="J14" s="351"/>
      <c r="K14" s="351"/>
      <c r="L14" s="352"/>
      <c r="O14" s="25" t="s">
        <v>190</v>
      </c>
      <c r="P14" s="25" t="s">
        <v>194</v>
      </c>
    </row>
    <row r="15" spans="1:16" s="9" customFormat="1" x14ac:dyDescent="0.25">
      <c r="A15" s="24"/>
      <c r="B15" s="350" t="str">
        <f>IF(Intro!$G$20="English",O15,P15)</f>
        <v>• Déclarez toutes les ventes à compter de la date de l’expédition au client ou à son entrepôt.</v>
      </c>
      <c r="C15" s="351"/>
      <c r="D15" s="351"/>
      <c r="E15" s="351"/>
      <c r="F15" s="351"/>
      <c r="G15" s="351"/>
      <c r="H15" s="351"/>
      <c r="I15" s="351"/>
      <c r="J15" s="351"/>
      <c r="K15" s="351"/>
      <c r="L15" s="352"/>
      <c r="O15" s="25" t="s">
        <v>191</v>
      </c>
      <c r="P15" s="25" t="s">
        <v>195</v>
      </c>
    </row>
    <row r="16" spans="1:16" s="9" customFormat="1" x14ac:dyDescent="0.25">
      <c r="A16" s="24"/>
      <c r="B16" s="350" t="str">
        <f>IF(Intro!$G$20="English",O16,P16)</f>
        <v>• Déclarez toutes les valeurs en dollars canadiens.</v>
      </c>
      <c r="C16" s="351"/>
      <c r="D16" s="351"/>
      <c r="E16" s="351"/>
      <c r="F16" s="351"/>
      <c r="G16" s="351"/>
      <c r="H16" s="351"/>
      <c r="I16" s="351"/>
      <c r="J16" s="351"/>
      <c r="K16" s="351"/>
      <c r="L16" s="352"/>
      <c r="O16" s="25" t="s">
        <v>192</v>
      </c>
      <c r="P16" s="25" t="s">
        <v>196</v>
      </c>
    </row>
    <row r="17" spans="1:16" s="9" customFormat="1" x14ac:dyDescent="0.25">
      <c r="A17" s="24"/>
      <c r="B17" s="353" t="str">
        <f>IF(Intro!$G$20="English",O17,P17)</f>
        <v>• Déclarez la valeur des ventes comme la valeur de vente nette rendue (voir définition dans le Glossaire).</v>
      </c>
      <c r="C17" s="354"/>
      <c r="D17" s="354"/>
      <c r="E17" s="354"/>
      <c r="F17" s="354"/>
      <c r="G17" s="354"/>
      <c r="H17" s="354"/>
      <c r="I17" s="354"/>
      <c r="J17" s="354"/>
      <c r="K17" s="354"/>
      <c r="L17" s="355"/>
      <c r="O17" s="25" t="s">
        <v>241</v>
      </c>
      <c r="P17" s="25" t="s">
        <v>267</v>
      </c>
    </row>
    <row r="18" spans="1:16" s="9" customFormat="1" x14ac:dyDescent="0.25">
      <c r="A18" s="24"/>
      <c r="B18" s="26"/>
      <c r="C18" s="26"/>
      <c r="D18" s="26"/>
      <c r="E18" s="27"/>
      <c r="F18" s="27"/>
      <c r="G18" s="27"/>
      <c r="H18" s="27"/>
      <c r="I18" s="27"/>
      <c r="J18" s="27"/>
      <c r="K18" s="27"/>
      <c r="L18" s="27"/>
      <c r="O18" s="25"/>
      <c r="P18" s="25"/>
    </row>
    <row r="19" spans="1:16" x14ac:dyDescent="0.25">
      <c r="B19" s="371" t="str">
        <f>UPPER(IF(Intro!$G$20="English",O19,P19))</f>
        <v>VENTES ET STOCKS</v>
      </c>
      <c r="C19" s="372"/>
      <c r="D19" s="372"/>
      <c r="E19" s="372"/>
      <c r="F19" s="372"/>
      <c r="G19" s="372"/>
      <c r="H19" s="372"/>
      <c r="I19" s="372"/>
      <c r="J19" s="372"/>
      <c r="K19" s="372"/>
      <c r="L19" s="373"/>
      <c r="O19" s="96" t="s">
        <v>242</v>
      </c>
      <c r="P19" s="96" t="s">
        <v>243</v>
      </c>
    </row>
    <row r="20" spans="1:16" x14ac:dyDescent="0.25">
      <c r="B20" s="332" t="s">
        <v>22</v>
      </c>
      <c r="C20" s="333"/>
      <c r="D20" s="333"/>
      <c r="E20" s="333"/>
      <c r="F20" s="333"/>
      <c r="G20" s="333"/>
      <c r="H20" s="333"/>
      <c r="I20" s="333"/>
      <c r="J20" s="333"/>
      <c r="K20" s="333"/>
      <c r="L20" s="334"/>
    </row>
    <row r="21" spans="1:16" x14ac:dyDescent="0.25">
      <c r="B21" s="28"/>
      <c r="C21" s="29"/>
      <c r="D21" s="29"/>
      <c r="E21" s="30"/>
      <c r="F21" s="30"/>
      <c r="G21" s="30"/>
      <c r="H21" s="30"/>
      <c r="I21" s="30"/>
      <c r="J21" s="30"/>
      <c r="K21" s="30"/>
      <c r="L21" s="31"/>
      <c r="N21" s="113" t="s">
        <v>309</v>
      </c>
    </row>
    <row r="22" spans="1:16" x14ac:dyDescent="0.25">
      <c r="B22" s="264" t="str">
        <f>IF(Intro!$G$20="English",O22,P22)</f>
        <v>Fournissez les estimations suivantes en pourcentage:</v>
      </c>
      <c r="C22" s="265"/>
      <c r="D22" s="265"/>
      <c r="E22" s="265"/>
      <c r="F22" s="265"/>
      <c r="G22" s="265"/>
      <c r="H22" s="265"/>
      <c r="I22" s="265"/>
      <c r="J22" s="265"/>
      <c r="K22" s="265"/>
      <c r="L22" s="266"/>
      <c r="O22" s="32" t="s">
        <v>55</v>
      </c>
      <c r="P22" s="113" t="s">
        <v>56</v>
      </c>
    </row>
    <row r="23" spans="1:16" x14ac:dyDescent="0.25">
      <c r="B23" s="133"/>
      <c r="C23" s="134"/>
      <c r="D23" s="45"/>
      <c r="E23" s="45"/>
      <c r="F23" s="45"/>
      <c r="G23" s="29"/>
      <c r="H23" s="112">
        <f>Variables!$B$6+2</f>
        <v>2025</v>
      </c>
      <c r="I23" s="65"/>
      <c r="J23" s="65"/>
      <c r="K23" s="65"/>
      <c r="L23" s="66"/>
      <c r="O23" s="32"/>
      <c r="P23" s="113"/>
    </row>
    <row r="24" spans="1:16" x14ac:dyDescent="0.25">
      <c r="B24" s="260" t="str">
        <f>IF(Intro!$G$20="English",O24,P24)</f>
        <v>Le volume des ventes des marchandises de votre entreprise divisé par le volume des ventes totales de votre entreprise</v>
      </c>
      <c r="C24" s="261"/>
      <c r="D24" s="261"/>
      <c r="E24" s="261"/>
      <c r="F24" s="261"/>
      <c r="G24" s="418" t="s">
        <v>90</v>
      </c>
      <c r="H24" s="441"/>
      <c r="I24" s="65"/>
      <c r="J24" s="65"/>
      <c r="K24" s="65"/>
      <c r="L24" s="66"/>
      <c r="O24" s="3" t="s">
        <v>288</v>
      </c>
      <c r="P24" s="113" t="s">
        <v>295</v>
      </c>
    </row>
    <row r="25" spans="1:16" x14ac:dyDescent="0.25">
      <c r="B25" s="260"/>
      <c r="C25" s="261"/>
      <c r="D25" s="261"/>
      <c r="E25" s="261"/>
      <c r="F25" s="261"/>
      <c r="G25" s="440"/>
      <c r="H25" s="441"/>
      <c r="I25" s="65"/>
      <c r="J25" s="65"/>
      <c r="K25" s="65"/>
      <c r="L25" s="66"/>
      <c r="P25" s="113"/>
    </row>
    <row r="26" spans="1:16" x14ac:dyDescent="0.25">
      <c r="B26" s="260" t="str">
        <f>IF(Intro!$G$20="English",O26,P26)</f>
        <v>La valeur des ventes des marchandises de votre entreprise divisée par la valeur des ventes totales de votre entreprise</v>
      </c>
      <c r="C26" s="261"/>
      <c r="D26" s="261"/>
      <c r="E26" s="261"/>
      <c r="F26" s="261"/>
      <c r="G26" s="418" t="s">
        <v>90</v>
      </c>
      <c r="H26" s="441"/>
      <c r="I26" s="65"/>
      <c r="J26" s="65"/>
      <c r="K26" s="65"/>
      <c r="L26" s="66"/>
      <c r="O26" s="3" t="s">
        <v>289</v>
      </c>
      <c r="P26" s="113" t="s">
        <v>292</v>
      </c>
    </row>
    <row r="27" spans="1:16" x14ac:dyDescent="0.25">
      <c r="B27" s="288"/>
      <c r="C27" s="289"/>
      <c r="D27" s="289"/>
      <c r="E27" s="289"/>
      <c r="F27" s="289"/>
      <c r="G27" s="418"/>
      <c r="H27" s="441"/>
      <c r="I27" s="65"/>
      <c r="J27" s="65"/>
      <c r="K27" s="65"/>
      <c r="L27" s="66"/>
      <c r="P27" s="113"/>
    </row>
    <row r="28" spans="1:16" x14ac:dyDescent="0.25">
      <c r="B28" s="260" t="str">
        <f>IF(Intro!$G$20="English",O28,P28)</f>
        <v>Le volume de production des marchandises par votre entreprise divisé par le volume total de production des marchandises de votre pays</v>
      </c>
      <c r="C28" s="261"/>
      <c r="D28" s="261"/>
      <c r="E28" s="261"/>
      <c r="F28" s="261"/>
      <c r="G28" s="418" t="s">
        <v>90</v>
      </c>
      <c r="H28" s="441"/>
      <c r="I28" s="65"/>
      <c r="J28" s="65"/>
      <c r="K28" s="65"/>
      <c r="L28" s="66"/>
      <c r="O28" s="3" t="s">
        <v>290</v>
      </c>
      <c r="P28" s="113" t="s">
        <v>293</v>
      </c>
    </row>
    <row r="29" spans="1:16" x14ac:dyDescent="0.25">
      <c r="B29" s="288"/>
      <c r="C29" s="289"/>
      <c r="D29" s="289"/>
      <c r="E29" s="289"/>
      <c r="F29" s="289"/>
      <c r="G29" s="418"/>
      <c r="H29" s="441"/>
      <c r="I29" s="65"/>
      <c r="J29" s="65"/>
      <c r="K29" s="65"/>
      <c r="L29" s="66"/>
      <c r="P29" s="113"/>
    </row>
    <row r="30" spans="1:16" x14ac:dyDescent="0.25">
      <c r="B30" s="260" t="str">
        <f>IF(Intro!$G$20="English",O30,P30)</f>
        <v>Le volume total des exportations des marchandises au Canada par votre entreprise divisé par le volume total des exportations des marchandises au Canada par votre pays</v>
      </c>
      <c r="C30" s="261"/>
      <c r="D30" s="261"/>
      <c r="E30" s="261"/>
      <c r="F30" s="261"/>
      <c r="G30" s="418" t="s">
        <v>90</v>
      </c>
      <c r="H30" s="441"/>
      <c r="I30" s="65"/>
      <c r="J30" s="65"/>
      <c r="K30" s="65"/>
      <c r="L30" s="66"/>
      <c r="O30" s="3" t="s">
        <v>291</v>
      </c>
      <c r="P30" s="113" t="s">
        <v>294</v>
      </c>
    </row>
    <row r="31" spans="1:16" x14ac:dyDescent="0.25">
      <c r="B31" s="288"/>
      <c r="C31" s="289"/>
      <c r="D31" s="289"/>
      <c r="E31" s="289"/>
      <c r="F31" s="289"/>
      <c r="G31" s="440"/>
      <c r="H31" s="441"/>
      <c r="I31" s="65"/>
      <c r="J31" s="65"/>
      <c r="K31" s="65"/>
      <c r="L31" s="66"/>
    </row>
    <row r="32" spans="1:16" x14ac:dyDescent="0.25">
      <c r="B32" s="67"/>
      <c r="C32" s="68"/>
      <c r="D32" s="68"/>
      <c r="E32" s="68"/>
      <c r="F32" s="68"/>
      <c r="G32" s="68"/>
      <c r="H32" s="68"/>
      <c r="I32" s="68"/>
      <c r="J32" s="68"/>
      <c r="K32" s="68"/>
      <c r="L32" s="69"/>
    </row>
    <row r="33" spans="2:16" x14ac:dyDescent="0.25">
      <c r="B33" s="335" t="s">
        <v>23</v>
      </c>
      <c r="C33" s="336"/>
      <c r="D33" s="336"/>
      <c r="E33" s="336"/>
      <c r="F33" s="336"/>
      <c r="G33" s="336"/>
      <c r="H33" s="336"/>
      <c r="I33" s="336"/>
      <c r="J33" s="336"/>
      <c r="K33" s="336"/>
      <c r="L33" s="337"/>
    </row>
    <row r="34" spans="2:16" x14ac:dyDescent="0.25">
      <c r="B34" s="28"/>
      <c r="C34" s="29"/>
      <c r="D34" s="29"/>
      <c r="E34" s="30"/>
      <c r="F34" s="30"/>
      <c r="G34" s="30"/>
      <c r="H34" s="30"/>
      <c r="I34" s="30"/>
      <c r="J34" s="30"/>
      <c r="K34" s="30"/>
      <c r="L34" s="31"/>
    </row>
    <row r="35" spans="2:16" x14ac:dyDescent="0.25">
      <c r="B35" s="264" t="str">
        <f>IF(Intro!$G$20="English",O35,P35)</f>
        <v>Remplir le tableau suivant pour les ventes et les stocks des marchandises par votre entreprise.</v>
      </c>
      <c r="C35" s="265"/>
      <c r="D35" s="265"/>
      <c r="E35" s="265"/>
      <c r="F35" s="265"/>
      <c r="G35" s="265"/>
      <c r="H35" s="265"/>
      <c r="I35" s="265"/>
      <c r="J35" s="265"/>
      <c r="K35" s="265"/>
      <c r="L35" s="266"/>
      <c r="O35" s="32" t="s">
        <v>322</v>
      </c>
      <c r="P35" s="3" t="s">
        <v>270</v>
      </c>
    </row>
    <row r="36" spans="2:16" x14ac:dyDescent="0.25">
      <c r="B36" s="133"/>
      <c r="C36" s="134"/>
      <c r="D36" s="29"/>
      <c r="E36" s="30"/>
      <c r="F36" s="30"/>
      <c r="G36" s="30"/>
      <c r="H36" s="30"/>
      <c r="I36" s="30"/>
      <c r="J36" s="30"/>
      <c r="K36" s="30"/>
      <c r="L36" s="31"/>
      <c r="O36" s="32"/>
    </row>
    <row r="37" spans="2:16" x14ac:dyDescent="0.25">
      <c r="B37" s="133"/>
      <c r="C37" s="134"/>
      <c r="D37" s="29"/>
      <c r="E37" s="45"/>
      <c r="G37" s="408">
        <f>Variables!$B$6</f>
        <v>2023</v>
      </c>
      <c r="H37" s="408">
        <f>G37+1</f>
        <v>2024</v>
      </c>
      <c r="I37" s="408">
        <f>H37+1</f>
        <v>2025</v>
      </c>
      <c r="J37" s="442"/>
      <c r="K37" s="443"/>
      <c r="L37" s="66"/>
      <c r="O37" s="32"/>
    </row>
    <row r="38" spans="2:16" x14ac:dyDescent="0.25">
      <c r="B38" s="133"/>
      <c r="C38" s="134"/>
      <c r="D38" s="29"/>
      <c r="E38" s="45"/>
      <c r="G38" s="409"/>
      <c r="H38" s="409"/>
      <c r="I38" s="409"/>
      <c r="J38" s="442"/>
      <c r="K38" s="443"/>
      <c r="L38" s="66"/>
      <c r="O38" s="32"/>
    </row>
    <row r="39" spans="2:16" ht="15" thickBot="1" x14ac:dyDescent="0.3">
      <c r="B39" s="260" t="str">
        <f>IF(Intro!$G$20="English",O39,P39)</f>
        <v>Stock d'ouverture</v>
      </c>
      <c r="C39" s="261"/>
      <c r="D39" s="435" t="str">
        <f>IF(Intro!$G$20="English",Variables!$B$23,Variables!$C$23)</f>
        <v>000 pi. ca.</v>
      </c>
      <c r="E39" s="435"/>
      <c r="F39" s="435"/>
      <c r="G39" s="119"/>
      <c r="H39" s="122">
        <f>G55</f>
        <v>0</v>
      </c>
      <c r="I39" s="122">
        <f>H55</f>
        <v>0</v>
      </c>
      <c r="J39" s="143"/>
      <c r="K39" s="144"/>
      <c r="L39" s="66"/>
      <c r="O39" s="3" t="s">
        <v>116</v>
      </c>
      <c r="P39" s="3" t="s">
        <v>117</v>
      </c>
    </row>
    <row r="40" spans="2:16" x14ac:dyDescent="0.25">
      <c r="B40" s="430" t="str">
        <f>IF(Intro!$G$20="English",O40,P40)</f>
        <v>Ventes dans le pays de production</v>
      </c>
      <c r="C40" s="431"/>
      <c r="D40" s="434" t="str">
        <f>IF(Intro!$G$20="English",Variables!$B$23,Variables!$C$23)</f>
        <v>000 pi. ca.</v>
      </c>
      <c r="E40" s="434"/>
      <c r="F40" s="434"/>
      <c r="G40" s="120"/>
      <c r="H40" s="120"/>
      <c r="I40" s="120"/>
      <c r="J40" s="143"/>
      <c r="K40" s="144"/>
      <c r="L40" s="66"/>
      <c r="O40" s="3" t="s">
        <v>181</v>
      </c>
      <c r="P40" s="3" t="s">
        <v>34</v>
      </c>
    </row>
    <row r="41" spans="2:16" x14ac:dyDescent="0.25">
      <c r="B41" s="260"/>
      <c r="C41" s="261"/>
      <c r="D41" s="435" t="str">
        <f>IF(Intro!G$20="English",O41,P41)</f>
        <v>à l'usine (CAD)</v>
      </c>
      <c r="E41" s="435"/>
      <c r="F41" s="435"/>
      <c r="G41" s="119"/>
      <c r="H41" s="119"/>
      <c r="I41" s="119"/>
      <c r="J41" s="143"/>
      <c r="K41" s="144"/>
      <c r="L41" s="66"/>
      <c r="O41" s="3" t="s">
        <v>262</v>
      </c>
      <c r="P41" s="3" t="s">
        <v>263</v>
      </c>
    </row>
    <row r="42" spans="2:16" ht="15" thickBot="1" x14ac:dyDescent="0.3">
      <c r="B42" s="432"/>
      <c r="C42" s="433"/>
      <c r="D42" s="436" t="str">
        <f>"$ / "&amp;IF(Intro!$G$20="English",Variables!$B$24,Variables!$C$24)</f>
        <v>$ / 000 pi. ca.</v>
      </c>
      <c r="E42" s="436"/>
      <c r="F42" s="436"/>
      <c r="G42" s="152" t="str">
        <f>IF(G40=0,"-",G41/G40)</f>
        <v>-</v>
      </c>
      <c r="H42" s="152" t="str">
        <f>IF(H40=0,"-",H41/H40)</f>
        <v>-</v>
      </c>
      <c r="I42" s="152" t="str">
        <f>IF(I40=0,"-",I41/I40)</f>
        <v>-</v>
      </c>
      <c r="J42" s="143"/>
      <c r="K42" s="144"/>
      <c r="L42" s="66"/>
    </row>
    <row r="43" spans="2:16" x14ac:dyDescent="0.25">
      <c r="B43" s="430" t="str">
        <f>IF(Intro!$G$20="English",O43,P43)</f>
        <v>Ventes à l'exportation au Canada</v>
      </c>
      <c r="C43" s="431"/>
      <c r="D43" s="434" t="str">
        <f>IF(Intro!$G$20="English",Variables!$B$23,Variables!$C$23)</f>
        <v>000 pi. ca.</v>
      </c>
      <c r="E43" s="434"/>
      <c r="F43" s="434"/>
      <c r="G43" s="120"/>
      <c r="H43" s="120"/>
      <c r="I43" s="120"/>
      <c r="J43" s="143"/>
      <c r="K43" s="144"/>
      <c r="L43" s="66"/>
      <c r="O43" s="3" t="s">
        <v>133</v>
      </c>
      <c r="P43" s="3" t="s">
        <v>134</v>
      </c>
    </row>
    <row r="44" spans="2:16" x14ac:dyDescent="0.25">
      <c r="B44" s="260"/>
      <c r="C44" s="261"/>
      <c r="D44" s="435" t="str">
        <f>IF(Intro!G$20="English",O44,P44)</f>
        <v>FOB pays d'exportation (CAD)</v>
      </c>
      <c r="E44" s="435"/>
      <c r="F44" s="435"/>
      <c r="G44" s="119"/>
      <c r="H44" s="119"/>
      <c r="I44" s="119"/>
      <c r="J44" s="143"/>
      <c r="K44" s="144"/>
      <c r="L44" s="66"/>
      <c r="O44" s="3" t="s">
        <v>264</v>
      </c>
      <c r="P44" s="3" t="s">
        <v>265</v>
      </c>
    </row>
    <row r="45" spans="2:16" ht="15" thickBot="1" x14ac:dyDescent="0.3">
      <c r="B45" s="432"/>
      <c r="C45" s="433"/>
      <c r="D45" s="436" t="str">
        <f>"$ / "&amp;IF(Intro!$G$20="English",Variables!$B$24,Variables!$C$24)</f>
        <v>$ / 000 pi. ca.</v>
      </c>
      <c r="E45" s="436"/>
      <c r="F45" s="436"/>
      <c r="G45" s="152" t="str">
        <f>IF(G43=0,"-",G44/G43)</f>
        <v>-</v>
      </c>
      <c r="H45" s="152" t="str">
        <f>IF(H43=0,"-",H44/H43)</f>
        <v>-</v>
      </c>
      <c r="I45" s="152" t="str">
        <f>IF(I43=0,"-",I44/I43)</f>
        <v>-</v>
      </c>
      <c r="J45" s="143"/>
      <c r="K45" s="144"/>
      <c r="L45" s="66"/>
    </row>
    <row r="46" spans="2:16" x14ac:dyDescent="0.25">
      <c r="B46" s="430" t="str">
        <f>IF(Intro!$G$20="English",O46,P46)</f>
        <v>Ventes à l'exportation aux États-Unis d'Amérique</v>
      </c>
      <c r="C46" s="431"/>
      <c r="D46" s="434" t="str">
        <f>IF(Intro!$G$20="English",Variables!$B$23,Variables!$C$23)</f>
        <v>000 pi. ca.</v>
      </c>
      <c r="E46" s="434"/>
      <c r="F46" s="434"/>
      <c r="G46" s="120"/>
      <c r="H46" s="120"/>
      <c r="I46" s="120"/>
      <c r="J46" s="143"/>
      <c r="K46" s="144"/>
      <c r="L46" s="66"/>
      <c r="O46" s="3" t="s">
        <v>250</v>
      </c>
      <c r="P46" s="3" t="s">
        <v>251</v>
      </c>
    </row>
    <row r="47" spans="2:16" x14ac:dyDescent="0.25">
      <c r="B47" s="260"/>
      <c r="C47" s="261"/>
      <c r="D47" s="435" t="str">
        <f>D44</f>
        <v>FOB pays d'exportation (CAD)</v>
      </c>
      <c r="E47" s="435"/>
      <c r="F47" s="435"/>
      <c r="G47" s="119"/>
      <c r="H47" s="119"/>
      <c r="I47" s="119"/>
      <c r="J47" s="143"/>
      <c r="K47" s="144"/>
      <c r="L47" s="66"/>
    </row>
    <row r="48" spans="2:16" ht="15" thickBot="1" x14ac:dyDescent="0.3">
      <c r="B48" s="432"/>
      <c r="C48" s="433"/>
      <c r="D48" s="436" t="str">
        <f>"$ / "&amp;IF(Intro!$G$20="English",Variables!$B$24,Variables!$C$24)</f>
        <v>$ / 000 pi. ca.</v>
      </c>
      <c r="E48" s="436"/>
      <c r="F48" s="436"/>
      <c r="G48" s="152" t="str">
        <f>IF(G46=0,"-",G47/G46)</f>
        <v>-</v>
      </c>
      <c r="H48" s="152" t="str">
        <f>IF(H46=0,"-",H47/H46)</f>
        <v>-</v>
      </c>
      <c r="I48" s="152" t="str">
        <f>IF(I46=0,"-",I47/I46)</f>
        <v>-</v>
      </c>
      <c r="J48" s="143"/>
      <c r="K48" s="144"/>
      <c r="L48" s="66"/>
    </row>
    <row r="49" spans="1:16" x14ac:dyDescent="0.25">
      <c r="B49" s="430" t="str">
        <f>IF(Intro!$G$20="English",O49,P49)</f>
        <v>Ventes à l'exportation vers l'Union européenne</v>
      </c>
      <c r="C49" s="431"/>
      <c r="D49" s="434" t="str">
        <f>IF(Intro!$G$20="English",Variables!$B$23,Variables!$C$23)</f>
        <v>000 pi. ca.</v>
      </c>
      <c r="E49" s="434"/>
      <c r="F49" s="434"/>
      <c r="G49" s="120"/>
      <c r="H49" s="120"/>
      <c r="I49" s="120"/>
      <c r="J49" s="143"/>
      <c r="K49" s="144"/>
      <c r="L49" s="66"/>
      <c r="O49" s="3" t="s">
        <v>318</v>
      </c>
      <c r="P49" s="3" t="s">
        <v>325</v>
      </c>
    </row>
    <row r="50" spans="1:16" x14ac:dyDescent="0.25">
      <c r="B50" s="260"/>
      <c r="C50" s="261"/>
      <c r="D50" s="435" t="str">
        <f>D44</f>
        <v>FOB pays d'exportation (CAD)</v>
      </c>
      <c r="E50" s="435"/>
      <c r="F50" s="435"/>
      <c r="G50" s="119"/>
      <c r="H50" s="119"/>
      <c r="I50" s="119"/>
      <c r="J50" s="143"/>
      <c r="K50" s="144"/>
      <c r="L50" s="66"/>
    </row>
    <row r="51" spans="1:16" ht="15" thickBot="1" x14ac:dyDescent="0.3">
      <c r="B51" s="432"/>
      <c r="C51" s="433"/>
      <c r="D51" s="436" t="str">
        <f>"$ / "&amp;IF(Intro!$G$20="English",Variables!$B$24,Variables!$C$24)</f>
        <v>$ / 000 pi. ca.</v>
      </c>
      <c r="E51" s="436"/>
      <c r="F51" s="436"/>
      <c r="G51" s="152" t="str">
        <f>IF(G49=0,"-",G50/G49)</f>
        <v>-</v>
      </c>
      <c r="H51" s="152" t="str">
        <f>IF(H49=0,"-",H50/H49)</f>
        <v>-</v>
      </c>
      <c r="I51" s="152" t="str">
        <f>IF(I49=0,"-",I50/I49)</f>
        <v>-</v>
      </c>
      <c r="J51" s="143"/>
      <c r="K51" s="144"/>
      <c r="L51" s="66"/>
    </row>
    <row r="52" spans="1:16" x14ac:dyDescent="0.25">
      <c r="B52" s="430" t="str">
        <f>IF(Intro!$G$20="English",O52,P52)</f>
        <v>Ventes à l'exportation vers tous les autres pays</v>
      </c>
      <c r="C52" s="431"/>
      <c r="D52" s="434" t="str">
        <f>IF(Intro!$G$20="English",Variables!$B$23,Variables!$C$23)</f>
        <v>000 pi. ca.</v>
      </c>
      <c r="E52" s="434"/>
      <c r="F52" s="434"/>
      <c r="G52" s="120"/>
      <c r="H52" s="120"/>
      <c r="I52" s="120"/>
      <c r="J52" s="143"/>
      <c r="K52" s="144"/>
      <c r="L52" s="66"/>
      <c r="M52" s="113"/>
      <c r="N52" s="113"/>
      <c r="O52" s="3" t="s">
        <v>136</v>
      </c>
      <c r="P52" s="3" t="s">
        <v>135</v>
      </c>
    </row>
    <row r="53" spans="1:16" x14ac:dyDescent="0.25">
      <c r="B53" s="260"/>
      <c r="C53" s="261"/>
      <c r="D53" s="435" t="str">
        <f>D44</f>
        <v>FOB pays d'exportation (CAD)</v>
      </c>
      <c r="E53" s="435"/>
      <c r="F53" s="435"/>
      <c r="G53" s="119"/>
      <c r="H53" s="119"/>
      <c r="I53" s="119"/>
      <c r="J53" s="143"/>
      <c r="K53" s="144"/>
      <c r="L53" s="66"/>
    </row>
    <row r="54" spans="1:16" ht="15" thickBot="1" x14ac:dyDescent="0.3">
      <c r="B54" s="432"/>
      <c r="C54" s="433"/>
      <c r="D54" s="436" t="str">
        <f>"$ / "&amp;IF(Intro!$G$20="English",Variables!$B$24,Variables!$C$24)</f>
        <v>$ / 000 pi. ca.</v>
      </c>
      <c r="E54" s="436"/>
      <c r="F54" s="436"/>
      <c r="G54" s="152" t="str">
        <f>IF(G52=0,"-",G53/G52)</f>
        <v>-</v>
      </c>
      <c r="H54" s="152" t="str">
        <f>IF(H52=0,"-",H53/H52)</f>
        <v>-</v>
      </c>
      <c r="I54" s="152" t="str">
        <f>IF(I52=0,"-",I53/I52)</f>
        <v>-</v>
      </c>
      <c r="J54" s="143"/>
      <c r="K54" s="144"/>
      <c r="L54" s="66"/>
    </row>
    <row r="55" spans="1:16" x14ac:dyDescent="0.25">
      <c r="B55" s="437" t="str">
        <f>IF(Intro!$G$20="English",O55,P55)</f>
        <v>Stock de clôture</v>
      </c>
      <c r="C55" s="438"/>
      <c r="D55" s="439" t="str">
        <f>IF(Intro!$G$20="English",Variables!$B$23,Variables!$C$23)</f>
        <v>000 pi. ca.</v>
      </c>
      <c r="E55" s="439"/>
      <c r="F55" s="439"/>
      <c r="G55" s="121"/>
      <c r="H55" s="121"/>
      <c r="I55" s="121"/>
      <c r="J55" s="143"/>
      <c r="K55" s="144"/>
      <c r="L55" s="66"/>
      <c r="O55" s="3" t="s">
        <v>118</v>
      </c>
      <c r="P55" s="3" t="s">
        <v>275</v>
      </c>
    </row>
    <row r="56" spans="1:16" x14ac:dyDescent="0.25">
      <c r="B56" s="135"/>
      <c r="C56" s="136"/>
      <c r="D56" s="127"/>
      <c r="E56" s="127"/>
      <c r="F56" s="127"/>
      <c r="G56" s="127"/>
      <c r="H56" s="127"/>
      <c r="I56" s="127"/>
      <c r="J56" s="127"/>
      <c r="K56" s="127"/>
      <c r="L56" s="66"/>
    </row>
    <row r="57" spans="1:16" ht="14.1" customHeight="1" x14ac:dyDescent="0.25">
      <c r="B57" s="302" t="str">
        <f>IF(Intro!$G$20="English",O57,P57)</f>
        <v>Précisez tous les autres pays:</v>
      </c>
      <c r="C57" s="303"/>
      <c r="D57" s="424"/>
      <c r="E57" s="425"/>
      <c r="F57" s="425"/>
      <c r="G57" s="425"/>
      <c r="H57" s="425"/>
      <c r="I57" s="425"/>
      <c r="J57" s="425"/>
      <c r="K57" s="426"/>
      <c r="L57" s="66"/>
      <c r="O57" s="3" t="s">
        <v>296</v>
      </c>
      <c r="P57" s="3" t="s">
        <v>297</v>
      </c>
    </row>
    <row r="58" spans="1:16" ht="14.1" customHeight="1" x14ac:dyDescent="0.25">
      <c r="B58" s="148"/>
      <c r="C58" s="149"/>
      <c r="D58" s="427"/>
      <c r="E58" s="428"/>
      <c r="F58" s="428"/>
      <c r="G58" s="428"/>
      <c r="H58" s="428"/>
      <c r="I58" s="428"/>
      <c r="J58" s="428"/>
      <c r="K58" s="429"/>
      <c r="L58" s="66"/>
    </row>
    <row r="59" spans="1:16" x14ac:dyDescent="0.25">
      <c r="B59" s="67"/>
      <c r="C59" s="68"/>
      <c r="D59" s="68"/>
      <c r="E59" s="68"/>
      <c r="F59" s="68"/>
      <c r="G59" s="68"/>
      <c r="H59" s="68"/>
      <c r="I59" s="68"/>
      <c r="J59" s="68"/>
      <c r="K59" s="68"/>
      <c r="L59" s="69"/>
    </row>
    <row r="60" spans="1:16" s="22" customFormat="1" x14ac:dyDescent="0.25">
      <c r="A60" s="21"/>
      <c r="B60" s="335" t="s">
        <v>24</v>
      </c>
      <c r="C60" s="336"/>
      <c r="D60" s="336"/>
      <c r="E60" s="336"/>
      <c r="F60" s="336"/>
      <c r="G60" s="336"/>
      <c r="H60" s="336"/>
      <c r="I60" s="336"/>
      <c r="J60" s="336"/>
      <c r="K60" s="336"/>
      <c r="L60" s="337"/>
      <c r="M60" s="71"/>
      <c r="O60" s="3"/>
    </row>
    <row r="61" spans="1:16" x14ac:dyDescent="0.25">
      <c r="B61" s="61"/>
      <c r="C61" s="45"/>
      <c r="D61" s="45"/>
      <c r="E61" s="45"/>
      <c r="F61" s="45"/>
      <c r="G61" s="45"/>
      <c r="H61" s="45"/>
      <c r="I61" s="45"/>
      <c r="J61" s="45"/>
      <c r="K61" s="45"/>
      <c r="L61" s="16"/>
    </row>
    <row r="62" spans="1:16" x14ac:dyDescent="0.25">
      <c r="B62" s="302" t="str">
        <f>IF(Intro!$G$20="English",O62,P62)</f>
        <v>En utilisant les données fournies à la question 1 sur l'onglet Pro 1 avec les données fournies à la question 2 ci-dessus, le questionnaire calcule le stock de clôture comme suit :</v>
      </c>
      <c r="C62" s="303"/>
      <c r="D62" s="303"/>
      <c r="E62" s="303"/>
      <c r="F62" s="303"/>
      <c r="G62" s="303"/>
      <c r="H62" s="303"/>
      <c r="I62" s="303"/>
      <c r="J62" s="303"/>
      <c r="K62" s="303"/>
      <c r="L62" s="304"/>
      <c r="O62" s="3" t="s">
        <v>138</v>
      </c>
      <c r="P62" s="3" t="s">
        <v>276</v>
      </c>
    </row>
    <row r="63" spans="1:16" x14ac:dyDescent="0.25">
      <c r="B63" s="61"/>
      <c r="C63" s="45"/>
      <c r="D63" s="45"/>
      <c r="E63" s="45"/>
      <c r="F63" s="45"/>
      <c r="G63" s="45"/>
      <c r="H63" s="45"/>
      <c r="I63" s="45"/>
      <c r="J63" s="45"/>
      <c r="K63" s="45"/>
      <c r="L63" s="16"/>
    </row>
    <row r="64" spans="1:16" x14ac:dyDescent="0.25">
      <c r="B64" s="133"/>
      <c r="C64" s="134"/>
      <c r="D64" s="29"/>
      <c r="F64" s="45"/>
      <c r="G64" s="408">
        <f>Variables!$B$6</f>
        <v>2023</v>
      </c>
      <c r="H64" s="408">
        <f>G64+1</f>
        <v>2024</v>
      </c>
      <c r="I64" s="408">
        <f>H64+1</f>
        <v>2025</v>
      </c>
      <c r="J64" s="422"/>
      <c r="K64" s="423"/>
      <c r="L64" s="66"/>
      <c r="O64" s="32"/>
    </row>
    <row r="65" spans="1:16" x14ac:dyDescent="0.25">
      <c r="B65" s="133"/>
      <c r="C65" s="134"/>
      <c r="D65" s="29"/>
      <c r="F65" s="45"/>
      <c r="G65" s="409"/>
      <c r="H65" s="409"/>
      <c r="I65" s="409"/>
      <c r="J65" s="422"/>
      <c r="K65" s="423"/>
      <c r="L65" s="66"/>
      <c r="O65" s="32"/>
    </row>
    <row r="66" spans="1:16" x14ac:dyDescent="0.25">
      <c r="B66" s="415" t="str">
        <f>B55</f>
        <v>Stock de clôture</v>
      </c>
      <c r="C66" s="416"/>
      <c r="D66" s="416"/>
      <c r="E66" s="417"/>
      <c r="F66" s="139" t="str">
        <f>IF(Intro!$G$20="English",Variables!$B$23,Variables!$C$23)</f>
        <v>000 pi. ca.</v>
      </c>
      <c r="G66" s="122">
        <f>G39+'Pro 1'!G21-G40-G43-G46-G49-G52</f>
        <v>0</v>
      </c>
      <c r="H66" s="122">
        <f>H39+'Pro 1'!H21-H40-H43-H46-H49-H52</f>
        <v>0</v>
      </c>
      <c r="I66" s="122">
        <f>I39+'Pro 1'!I21-I40-I43-I46-I49-I52</f>
        <v>0</v>
      </c>
      <c r="J66" s="143"/>
      <c r="K66" s="144"/>
      <c r="L66" s="66"/>
    </row>
    <row r="67" spans="1:16" ht="14.1" customHeight="1" x14ac:dyDescent="0.25">
      <c r="B67" s="415" t="str">
        <f>IF(Intro!$G$20="English",O67,P67)</f>
        <v>Différence entre le stock de clôture à la question 2 ci-dessus et le stock de clôture calculé</v>
      </c>
      <c r="C67" s="416"/>
      <c r="D67" s="416"/>
      <c r="E67" s="417"/>
      <c r="F67" s="418" t="str">
        <f>IF(Intro!$G$20="English",Variables!$B$23,Variables!$C$23)</f>
        <v>000 pi. ca.</v>
      </c>
      <c r="G67" s="419">
        <f>G55-G66</f>
        <v>0</v>
      </c>
      <c r="H67" s="419">
        <f>H55-H66</f>
        <v>0</v>
      </c>
      <c r="I67" s="419">
        <f>I55-I66</f>
        <v>0</v>
      </c>
      <c r="J67" s="410"/>
      <c r="K67" s="411"/>
      <c r="L67" s="66"/>
      <c r="O67" s="3" t="s">
        <v>161</v>
      </c>
      <c r="P67" s="3" t="s">
        <v>197</v>
      </c>
    </row>
    <row r="68" spans="1:16" x14ac:dyDescent="0.25">
      <c r="B68" s="415"/>
      <c r="C68" s="416"/>
      <c r="D68" s="416"/>
      <c r="E68" s="417"/>
      <c r="F68" s="418"/>
      <c r="G68" s="420"/>
      <c r="H68" s="420"/>
      <c r="I68" s="420"/>
      <c r="J68" s="410"/>
      <c r="K68" s="411"/>
      <c r="L68" s="66"/>
    </row>
    <row r="69" spans="1:16" x14ac:dyDescent="0.25">
      <c r="B69" s="415"/>
      <c r="C69" s="416"/>
      <c r="D69" s="416"/>
      <c r="E69" s="417"/>
      <c r="F69" s="418"/>
      <c r="G69" s="420"/>
      <c r="H69" s="420"/>
      <c r="I69" s="420"/>
      <c r="J69" s="410"/>
      <c r="K69" s="411"/>
      <c r="L69" s="66"/>
    </row>
    <row r="70" spans="1:16" x14ac:dyDescent="0.25">
      <c r="B70" s="415"/>
      <c r="C70" s="416"/>
      <c r="D70" s="416"/>
      <c r="E70" s="417"/>
      <c r="F70" s="418"/>
      <c r="G70" s="421"/>
      <c r="H70" s="421"/>
      <c r="I70" s="421"/>
      <c r="J70" s="410"/>
      <c r="K70" s="411"/>
      <c r="L70" s="66"/>
    </row>
    <row r="71" spans="1:16" x14ac:dyDescent="0.25">
      <c r="B71" s="61"/>
      <c r="C71" s="45"/>
      <c r="D71" s="45"/>
      <c r="E71" s="45"/>
      <c r="F71" s="45"/>
      <c r="G71" s="45"/>
      <c r="H71" s="45"/>
      <c r="I71" s="45"/>
      <c r="J71" s="45"/>
      <c r="K71" s="45"/>
      <c r="L71" s="16"/>
    </row>
    <row r="72" spans="1:16" x14ac:dyDescent="0.25">
      <c r="B72" s="339" t="str">
        <f>IF(Intro!$G$20="English",O72,P72)</f>
        <v>Si le volume du stock de clôture à la question 2 ci-dessus diffère du stock de clôture calculé, donnez la raison.</v>
      </c>
      <c r="C72" s="340"/>
      <c r="D72" s="340"/>
      <c r="E72" s="340"/>
      <c r="F72" s="340"/>
      <c r="G72" s="340"/>
      <c r="H72" s="340"/>
      <c r="I72" s="340"/>
      <c r="J72" s="340"/>
      <c r="K72" s="340"/>
      <c r="L72" s="341"/>
      <c r="O72" s="38" t="s">
        <v>182</v>
      </c>
      <c r="P72" s="3" t="s">
        <v>198</v>
      </c>
    </row>
    <row r="73" spans="1:16" x14ac:dyDescent="0.25">
      <c r="B73" s="61"/>
      <c r="C73" s="45"/>
      <c r="D73" s="45"/>
      <c r="E73" s="45"/>
      <c r="F73" s="45"/>
      <c r="G73" s="45"/>
      <c r="H73" s="45"/>
      <c r="I73" s="45"/>
      <c r="J73" s="45"/>
      <c r="K73" s="45"/>
      <c r="L73" s="16"/>
    </row>
    <row r="74" spans="1:16" s="22" customFormat="1" x14ac:dyDescent="0.25">
      <c r="A74" s="21"/>
      <c r="B74" s="342"/>
      <c r="C74" s="343"/>
      <c r="D74" s="343"/>
      <c r="E74" s="343"/>
      <c r="F74" s="343"/>
      <c r="G74" s="343"/>
      <c r="H74" s="343"/>
      <c r="I74" s="343"/>
      <c r="J74" s="343"/>
      <c r="K74" s="343"/>
      <c r="L74" s="344"/>
      <c r="M74" s="39"/>
    </row>
    <row r="75" spans="1:16" s="22" customFormat="1" x14ac:dyDescent="0.25">
      <c r="A75" s="21"/>
      <c r="B75" s="342"/>
      <c r="C75" s="343"/>
      <c r="D75" s="343"/>
      <c r="E75" s="343"/>
      <c r="F75" s="343"/>
      <c r="G75" s="343"/>
      <c r="H75" s="343"/>
      <c r="I75" s="343"/>
      <c r="J75" s="343"/>
      <c r="K75" s="343"/>
      <c r="L75" s="344"/>
      <c r="M75" s="39"/>
    </row>
    <row r="76" spans="1:16" s="22" customFormat="1" x14ac:dyDescent="0.25">
      <c r="A76" s="21"/>
      <c r="B76" s="342"/>
      <c r="C76" s="343"/>
      <c r="D76" s="343"/>
      <c r="E76" s="343"/>
      <c r="F76" s="343"/>
      <c r="G76" s="343"/>
      <c r="H76" s="343"/>
      <c r="I76" s="343"/>
      <c r="J76" s="343"/>
      <c r="K76" s="343"/>
      <c r="L76" s="344"/>
      <c r="M76" s="39"/>
    </row>
    <row r="77" spans="1:16" s="22" customFormat="1" x14ac:dyDescent="0.25">
      <c r="A77" s="21"/>
      <c r="B77" s="342"/>
      <c r="C77" s="343"/>
      <c r="D77" s="343"/>
      <c r="E77" s="343"/>
      <c r="F77" s="343"/>
      <c r="G77" s="343"/>
      <c r="H77" s="343"/>
      <c r="I77" s="343"/>
      <c r="J77" s="343"/>
      <c r="K77" s="343"/>
      <c r="L77" s="344"/>
      <c r="M77" s="39"/>
    </row>
    <row r="78" spans="1:16" s="22" customFormat="1" x14ac:dyDescent="0.25">
      <c r="A78" s="21"/>
      <c r="B78" s="342"/>
      <c r="C78" s="343"/>
      <c r="D78" s="343"/>
      <c r="E78" s="343"/>
      <c r="F78" s="343"/>
      <c r="G78" s="343"/>
      <c r="H78" s="343"/>
      <c r="I78" s="343"/>
      <c r="J78" s="343"/>
      <c r="K78" s="343"/>
      <c r="L78" s="344"/>
      <c r="M78" s="39"/>
    </row>
    <row r="79" spans="1:16" s="22" customFormat="1" x14ac:dyDescent="0.25">
      <c r="A79" s="21"/>
      <c r="B79" s="342"/>
      <c r="C79" s="343"/>
      <c r="D79" s="343"/>
      <c r="E79" s="343"/>
      <c r="F79" s="343"/>
      <c r="G79" s="343"/>
      <c r="H79" s="343"/>
      <c r="I79" s="343"/>
      <c r="J79" s="343"/>
      <c r="K79" s="343"/>
      <c r="L79" s="344"/>
      <c r="M79" s="39"/>
    </row>
    <row r="80" spans="1:16" s="22" customFormat="1" x14ac:dyDescent="0.25">
      <c r="A80" s="21"/>
      <c r="B80" s="342"/>
      <c r="C80" s="343"/>
      <c r="D80" s="343"/>
      <c r="E80" s="343"/>
      <c r="F80" s="343"/>
      <c r="G80" s="343"/>
      <c r="H80" s="343"/>
      <c r="I80" s="343"/>
      <c r="J80" s="343"/>
      <c r="K80" s="343"/>
      <c r="L80" s="344"/>
      <c r="M80" s="39"/>
    </row>
    <row r="81" spans="1:16" s="22" customFormat="1" x14ac:dyDescent="0.25">
      <c r="A81" s="21"/>
      <c r="B81" s="342"/>
      <c r="C81" s="343"/>
      <c r="D81" s="343"/>
      <c r="E81" s="343"/>
      <c r="F81" s="343"/>
      <c r="G81" s="343"/>
      <c r="H81" s="343"/>
      <c r="I81" s="343"/>
      <c r="J81" s="343"/>
      <c r="K81" s="343"/>
      <c r="L81" s="344"/>
      <c r="M81" s="39"/>
    </row>
    <row r="82" spans="1:16" x14ac:dyDescent="0.25">
      <c r="B82" s="67"/>
      <c r="C82" s="68"/>
      <c r="D82" s="68"/>
      <c r="E82" s="68"/>
      <c r="F82" s="68"/>
      <c r="G82" s="68"/>
      <c r="H82" s="68"/>
      <c r="I82" s="68"/>
      <c r="J82" s="68"/>
      <c r="K82" s="68"/>
      <c r="L82" s="69"/>
    </row>
    <row r="83" spans="1:16" s="22" customFormat="1" x14ac:dyDescent="0.25">
      <c r="A83" s="21"/>
      <c r="B83" s="335" t="s">
        <v>25</v>
      </c>
      <c r="C83" s="336"/>
      <c r="D83" s="336"/>
      <c r="E83" s="336"/>
      <c r="F83" s="336"/>
      <c r="G83" s="336"/>
      <c r="H83" s="336"/>
      <c r="I83" s="336"/>
      <c r="J83" s="336"/>
      <c r="K83" s="336"/>
      <c r="L83" s="337"/>
      <c r="M83" s="71"/>
    </row>
    <row r="84" spans="1:16" x14ac:dyDescent="0.25">
      <c r="B84" s="61"/>
      <c r="C84" s="45"/>
      <c r="D84" s="45"/>
      <c r="E84" s="45"/>
      <c r="F84" s="45"/>
      <c r="G84" s="45"/>
      <c r="H84" s="45"/>
      <c r="I84" s="45"/>
      <c r="J84" s="45"/>
      <c r="K84" s="45"/>
      <c r="L84" s="16"/>
    </row>
    <row r="85" spans="1:16" x14ac:dyDescent="0.25">
      <c r="B85" s="264" t="str">
        <f>IF(Intro!$G$20="English",O85,P85)</f>
        <v>Expliquez tous changements sur les activités d'exportation des marchandises de votre entreprise, depuis le 1er janvier 2023.</v>
      </c>
      <c r="C85" s="265"/>
      <c r="D85" s="265"/>
      <c r="E85" s="265"/>
      <c r="F85" s="265"/>
      <c r="G85" s="265"/>
      <c r="H85" s="265"/>
      <c r="I85" s="265"/>
      <c r="J85" s="265"/>
      <c r="K85" s="265"/>
      <c r="L85" s="266"/>
      <c r="O85" s="3" t="str">
        <f>"Explain any changes to your firm's export activity of the goods since January 1, "&amp;Variables!B6&amp;"."</f>
        <v>Explain any changes to your firm's export activity of the goods since January 1, 2023.</v>
      </c>
      <c r="P85"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86" spans="1:16" x14ac:dyDescent="0.25">
      <c r="B86" s="61"/>
      <c r="C86" s="45"/>
      <c r="D86" s="45"/>
      <c r="E86" s="45"/>
      <c r="F86" s="45"/>
      <c r="G86" s="45"/>
      <c r="H86" s="45"/>
      <c r="I86" s="45"/>
      <c r="J86" s="45"/>
      <c r="K86" s="45"/>
      <c r="L86" s="16"/>
    </row>
    <row r="87" spans="1:16" s="22" customFormat="1" x14ac:dyDescent="0.25">
      <c r="A87" s="21"/>
      <c r="B87" s="342"/>
      <c r="C87" s="343"/>
      <c r="D87" s="343"/>
      <c r="E87" s="343"/>
      <c r="F87" s="343"/>
      <c r="G87" s="343"/>
      <c r="H87" s="343"/>
      <c r="I87" s="343"/>
      <c r="J87" s="343"/>
      <c r="K87" s="343"/>
      <c r="L87" s="344"/>
      <c r="M87" s="39"/>
    </row>
    <row r="88" spans="1:16" s="22" customFormat="1" x14ac:dyDescent="0.25">
      <c r="A88" s="21"/>
      <c r="B88" s="342"/>
      <c r="C88" s="343"/>
      <c r="D88" s="343"/>
      <c r="E88" s="343"/>
      <c r="F88" s="343"/>
      <c r="G88" s="343"/>
      <c r="H88" s="343"/>
      <c r="I88" s="343"/>
      <c r="J88" s="343"/>
      <c r="K88" s="343"/>
      <c r="L88" s="344"/>
      <c r="M88" s="39"/>
    </row>
    <row r="89" spans="1:16" s="22" customFormat="1" x14ac:dyDescent="0.25">
      <c r="A89" s="21"/>
      <c r="B89" s="342"/>
      <c r="C89" s="343"/>
      <c r="D89" s="343"/>
      <c r="E89" s="343"/>
      <c r="F89" s="343"/>
      <c r="G89" s="343"/>
      <c r="H89" s="343"/>
      <c r="I89" s="343"/>
      <c r="J89" s="343"/>
      <c r="K89" s="343"/>
      <c r="L89" s="344"/>
      <c r="M89" s="39"/>
    </row>
    <row r="90" spans="1:16" s="22" customFormat="1" x14ac:dyDescent="0.25">
      <c r="A90" s="21"/>
      <c r="B90" s="342"/>
      <c r="C90" s="343"/>
      <c r="D90" s="343"/>
      <c r="E90" s="343"/>
      <c r="F90" s="343"/>
      <c r="G90" s="343"/>
      <c r="H90" s="343"/>
      <c r="I90" s="343"/>
      <c r="J90" s="343"/>
      <c r="K90" s="343"/>
      <c r="L90" s="344"/>
      <c r="M90" s="39"/>
    </row>
    <row r="91" spans="1:16" s="22" customFormat="1" x14ac:dyDescent="0.25">
      <c r="A91" s="21"/>
      <c r="B91" s="342"/>
      <c r="C91" s="343"/>
      <c r="D91" s="343"/>
      <c r="E91" s="343"/>
      <c r="F91" s="343"/>
      <c r="G91" s="343"/>
      <c r="H91" s="343"/>
      <c r="I91" s="343"/>
      <c r="J91" s="343"/>
      <c r="K91" s="343"/>
      <c r="L91" s="344"/>
      <c r="M91" s="39"/>
    </row>
    <row r="92" spans="1:16" s="22" customFormat="1" x14ac:dyDescent="0.25">
      <c r="A92" s="21"/>
      <c r="B92" s="342"/>
      <c r="C92" s="343"/>
      <c r="D92" s="343"/>
      <c r="E92" s="343"/>
      <c r="F92" s="343"/>
      <c r="G92" s="343"/>
      <c r="H92" s="343"/>
      <c r="I92" s="343"/>
      <c r="J92" s="343"/>
      <c r="K92" s="343"/>
      <c r="L92" s="344"/>
      <c r="M92" s="39"/>
    </row>
    <row r="93" spans="1:16" s="22" customFormat="1" x14ac:dyDescent="0.25">
      <c r="A93" s="21"/>
      <c r="B93" s="342"/>
      <c r="C93" s="343"/>
      <c r="D93" s="343"/>
      <c r="E93" s="343"/>
      <c r="F93" s="343"/>
      <c r="G93" s="343"/>
      <c r="H93" s="343"/>
      <c r="I93" s="343"/>
      <c r="J93" s="343"/>
      <c r="K93" s="343"/>
      <c r="L93" s="344"/>
      <c r="M93" s="39"/>
    </row>
    <row r="94" spans="1:16" s="22" customFormat="1" x14ac:dyDescent="0.25">
      <c r="A94" s="21"/>
      <c r="B94" s="342"/>
      <c r="C94" s="343"/>
      <c r="D94" s="343"/>
      <c r="E94" s="343"/>
      <c r="F94" s="343"/>
      <c r="G94" s="343"/>
      <c r="H94" s="343"/>
      <c r="I94" s="343"/>
      <c r="J94" s="343"/>
      <c r="K94" s="343"/>
      <c r="L94" s="344"/>
      <c r="M94" s="39"/>
    </row>
    <row r="95" spans="1:16" x14ac:dyDescent="0.25">
      <c r="B95" s="67"/>
      <c r="C95" s="68"/>
      <c r="D95" s="68"/>
      <c r="E95" s="68"/>
      <c r="F95" s="68"/>
      <c r="G95" s="68"/>
      <c r="H95" s="68"/>
      <c r="I95" s="68"/>
      <c r="J95" s="68"/>
      <c r="K95" s="68"/>
      <c r="L95" s="69"/>
    </row>
    <row r="96" spans="1:16" s="22" customFormat="1" x14ac:dyDescent="0.25">
      <c r="A96" s="21"/>
      <c r="B96" s="335" t="s">
        <v>26</v>
      </c>
      <c r="C96" s="336"/>
      <c r="D96" s="336"/>
      <c r="E96" s="336"/>
      <c r="F96" s="336"/>
      <c r="G96" s="336"/>
      <c r="H96" s="336"/>
      <c r="I96" s="336"/>
      <c r="J96" s="336"/>
      <c r="K96" s="336"/>
      <c r="L96" s="337"/>
      <c r="M96" s="71"/>
      <c r="O96" s="3"/>
    </row>
    <row r="97" spans="1:16" x14ac:dyDescent="0.25">
      <c r="B97" s="61"/>
      <c r="C97" s="45"/>
      <c r="D97" s="45"/>
      <c r="E97" s="45"/>
      <c r="F97" s="45"/>
      <c r="G97" s="45"/>
      <c r="H97" s="45"/>
      <c r="I97" s="45"/>
      <c r="J97" s="45"/>
      <c r="K97" s="45"/>
      <c r="L97" s="16"/>
    </row>
    <row r="98" spans="1:16" ht="20.25" customHeight="1" x14ac:dyDescent="0.25">
      <c r="B98" s="339" t="str">
        <f>IF(Intro!$G$20="English",O98,P98)</f>
        <v>Indiquez les volumes du stock des marchandises finies produites pour le marché canadien.</v>
      </c>
      <c r="C98" s="340"/>
      <c r="D98" s="340" t="e">
        <f>IF(#REF!="English",P98,Q98)</f>
        <v>#REF!</v>
      </c>
      <c r="E98" s="340" t="e">
        <f>IF(#REF!="English",Q98,R98)</f>
        <v>#REF!</v>
      </c>
      <c r="F98" s="340" t="e">
        <f>IF(#REF!="English",R98,S98)</f>
        <v>#REF!</v>
      </c>
      <c r="G98" s="340" t="e">
        <f>IF(#REF!="English",S98,T98)</f>
        <v>#REF!</v>
      </c>
      <c r="H98" s="340" t="e">
        <f>IF(#REF!="English",T98,U98)</f>
        <v>#REF!</v>
      </c>
      <c r="I98" s="340" t="e">
        <f>IF(#REF!="English",U98,V98)</f>
        <v>#REF!</v>
      </c>
      <c r="J98" s="340" t="e">
        <f>IF(#REF!="English",V98,W98)</f>
        <v>#REF!</v>
      </c>
      <c r="K98" s="340" t="e">
        <f>IF(#REF!="English",W98,X98)</f>
        <v>#REF!</v>
      </c>
      <c r="L98" s="341" t="e">
        <f>IF(#REF!="English",X98,Y98)</f>
        <v>#REF!</v>
      </c>
      <c r="O98" s="3" t="s">
        <v>252</v>
      </c>
      <c r="P98" s="3" t="s">
        <v>253</v>
      </c>
    </row>
    <row r="99" spans="1:16" x14ac:dyDescent="0.25">
      <c r="B99" s="61"/>
      <c r="C99" s="45"/>
      <c r="D99" s="45"/>
      <c r="E99" s="45"/>
      <c r="F99" s="45"/>
      <c r="G99" s="412" t="str">
        <f>IF(Intro!$G$20="English",O99,P99)</f>
        <v>31 décembre</v>
      </c>
      <c r="H99" s="413"/>
      <c r="I99" s="414"/>
      <c r="J99" s="165"/>
      <c r="K99" s="165"/>
      <c r="L99" s="166"/>
      <c r="O99" s="153" t="s">
        <v>314</v>
      </c>
      <c r="P99" s="153" t="s">
        <v>315</v>
      </c>
    </row>
    <row r="100" spans="1:16" x14ac:dyDescent="0.25">
      <c r="B100" s="133"/>
      <c r="C100" s="134"/>
      <c r="D100" s="29"/>
      <c r="F100" s="45"/>
      <c r="G100" s="408">
        <f>Variables!$B$6</f>
        <v>2023</v>
      </c>
      <c r="H100" s="408">
        <f>G100+1</f>
        <v>2024</v>
      </c>
      <c r="I100" s="408">
        <f>H100+1</f>
        <v>2025</v>
      </c>
      <c r="J100" s="383"/>
      <c r="K100" s="384"/>
      <c r="L100" s="164"/>
      <c r="O100" s="32"/>
    </row>
    <row r="101" spans="1:16" x14ac:dyDescent="0.25">
      <c r="B101" s="133"/>
      <c r="C101" s="134"/>
      <c r="D101" s="29"/>
      <c r="F101" s="45"/>
      <c r="G101" s="409"/>
      <c r="H101" s="409"/>
      <c r="I101" s="409"/>
      <c r="J101" s="383"/>
      <c r="K101" s="384"/>
      <c r="L101" s="164"/>
      <c r="O101" s="32"/>
    </row>
    <row r="102" spans="1:16" ht="14.25" customHeight="1" x14ac:dyDescent="0.25">
      <c r="B102" s="397" t="str">
        <f>IF(Intro!$G$20="English",O102,P102)</f>
        <v>Stock de clôture pour le marché canadien</v>
      </c>
      <c r="C102" s="398"/>
      <c r="D102" s="398"/>
      <c r="E102" s="399"/>
      <c r="F102" s="403" t="str">
        <f>IF(Intro!$G$20="English",Variables!$B$23,Variables!$C$23)</f>
        <v>000 pi. ca.</v>
      </c>
      <c r="G102" s="405"/>
      <c r="H102" s="405"/>
      <c r="I102" s="405"/>
      <c r="J102" s="407"/>
      <c r="K102" s="395"/>
      <c r="L102" s="164"/>
      <c r="O102" s="3" t="s">
        <v>137</v>
      </c>
      <c r="P102" s="3" t="s">
        <v>199</v>
      </c>
    </row>
    <row r="103" spans="1:16" x14ac:dyDescent="0.25">
      <c r="B103" s="400"/>
      <c r="C103" s="401"/>
      <c r="D103" s="401"/>
      <c r="E103" s="402"/>
      <c r="F103" s="404"/>
      <c r="G103" s="406"/>
      <c r="H103" s="406"/>
      <c r="I103" s="406"/>
      <c r="J103" s="407"/>
      <c r="K103" s="395"/>
      <c r="L103" s="164"/>
    </row>
    <row r="104" spans="1:16" x14ac:dyDescent="0.25">
      <c r="B104" s="67"/>
      <c r="C104" s="68"/>
      <c r="D104" s="68"/>
      <c r="E104" s="68"/>
      <c r="F104" s="68"/>
      <c r="G104" s="68"/>
      <c r="H104" s="68"/>
      <c r="I104" s="68"/>
      <c r="J104" s="68"/>
      <c r="K104" s="68"/>
      <c r="L104" s="69"/>
    </row>
    <row r="105" spans="1:16" s="22" customFormat="1" x14ac:dyDescent="0.25">
      <c r="A105" s="21"/>
      <c r="B105" s="335" t="s">
        <v>27</v>
      </c>
      <c r="C105" s="336"/>
      <c r="D105" s="336"/>
      <c r="E105" s="336"/>
      <c r="F105" s="336"/>
      <c r="G105" s="336"/>
      <c r="H105" s="336"/>
      <c r="I105" s="336"/>
      <c r="J105" s="336"/>
      <c r="K105" s="336"/>
      <c r="L105" s="337"/>
      <c r="M105" s="71"/>
      <c r="O105" s="3"/>
    </row>
    <row r="106" spans="1:16" x14ac:dyDescent="0.25">
      <c r="B106" s="61"/>
      <c r="C106" s="45"/>
      <c r="D106" s="45"/>
      <c r="E106" s="45"/>
      <c r="F106" s="45"/>
      <c r="G106" s="45"/>
      <c r="H106" s="45"/>
      <c r="I106" s="45"/>
      <c r="J106" s="45"/>
      <c r="K106" s="45"/>
      <c r="L106" s="16"/>
    </row>
    <row r="107" spans="1:16" x14ac:dyDescent="0.25">
      <c r="B107" s="339" t="str">
        <f>IF(Intro!$G$20="English",O107,P107)</f>
        <v>Indiquez les volumes du stock des marchandises finies produites détenues au Canada.</v>
      </c>
      <c r="C107" s="340"/>
      <c r="D107" s="340" t="e">
        <f>IF(#REF!="English",P107,Q107)</f>
        <v>#REF!</v>
      </c>
      <c r="E107" s="340" t="e">
        <f>IF(#REF!="English",Q107,R107)</f>
        <v>#REF!</v>
      </c>
      <c r="F107" s="340" t="e">
        <f>IF(#REF!="English",R107,S107)</f>
        <v>#REF!</v>
      </c>
      <c r="G107" s="340" t="e">
        <f>IF(#REF!="English",S107,T107)</f>
        <v>#REF!</v>
      </c>
      <c r="H107" s="340" t="e">
        <f>IF(#REF!="English",T107,U107)</f>
        <v>#REF!</v>
      </c>
      <c r="I107" s="340" t="e">
        <f>IF(#REF!="English",U107,V107)</f>
        <v>#REF!</v>
      </c>
      <c r="J107" s="340" t="e">
        <f>IF(#REF!="English",V107,W107)</f>
        <v>#REF!</v>
      </c>
      <c r="K107" s="340" t="e">
        <f>IF(#REF!="English",W107,X107)</f>
        <v>#REF!</v>
      </c>
      <c r="L107" s="341" t="e">
        <f>IF(#REF!="English",X107,Y107)</f>
        <v>#REF!</v>
      </c>
      <c r="O107" s="3" t="s">
        <v>320</v>
      </c>
      <c r="P107" s="129" t="s">
        <v>321</v>
      </c>
    </row>
    <row r="108" spans="1:16" x14ac:dyDescent="0.25">
      <c r="B108" s="61"/>
      <c r="C108" s="45"/>
      <c r="D108" s="45"/>
      <c r="E108" s="45"/>
      <c r="F108" s="45"/>
      <c r="G108" s="412" t="str">
        <f>IF(Intro!$G$20="English",O108,P108)</f>
        <v>31 décembre</v>
      </c>
      <c r="H108" s="413"/>
      <c r="I108" s="414"/>
      <c r="J108" s="165"/>
      <c r="K108" s="165"/>
      <c r="L108" s="166"/>
      <c r="O108" s="153" t="s">
        <v>314</v>
      </c>
      <c r="P108" s="153" t="s">
        <v>315</v>
      </c>
    </row>
    <row r="109" spans="1:16" x14ac:dyDescent="0.25">
      <c r="B109" s="146"/>
      <c r="C109" s="147"/>
      <c r="D109" s="29"/>
      <c r="F109" s="45"/>
      <c r="G109" s="408">
        <f>Variables!$B$6</f>
        <v>2023</v>
      </c>
      <c r="H109" s="408">
        <f>G109+1</f>
        <v>2024</v>
      </c>
      <c r="I109" s="408">
        <f>H109+1</f>
        <v>2025</v>
      </c>
      <c r="J109" s="383"/>
      <c r="K109" s="384"/>
      <c r="L109" s="164"/>
      <c r="O109" s="32"/>
    </row>
    <row r="110" spans="1:16" x14ac:dyDescent="0.25">
      <c r="B110" s="146"/>
      <c r="C110" s="147"/>
      <c r="D110" s="29"/>
      <c r="F110" s="45"/>
      <c r="G110" s="409"/>
      <c r="H110" s="409"/>
      <c r="I110" s="409"/>
      <c r="J110" s="383"/>
      <c r="K110" s="384"/>
      <c r="L110" s="164"/>
      <c r="O110" s="32"/>
    </row>
    <row r="111" spans="1:16" ht="14.25" customHeight="1" x14ac:dyDescent="0.25">
      <c r="B111" s="397" t="str">
        <f>IF(Intro!$G$20="English",O111,P111)</f>
        <v>Stock de clôture détenu au Canada</v>
      </c>
      <c r="C111" s="398"/>
      <c r="D111" s="398"/>
      <c r="E111" s="399"/>
      <c r="F111" s="403" t="str">
        <f>IF(Intro!$G$20="English",Variables!$B$23,Variables!$C$23)</f>
        <v>000 pi. ca.</v>
      </c>
      <c r="G111" s="405"/>
      <c r="H111" s="405"/>
      <c r="I111" s="405"/>
      <c r="J111" s="407"/>
      <c r="K111" s="395"/>
      <c r="L111" s="164"/>
      <c r="O111" s="3" t="s">
        <v>324</v>
      </c>
      <c r="P111" s="3" t="s">
        <v>326</v>
      </c>
    </row>
    <row r="112" spans="1:16" x14ac:dyDescent="0.25">
      <c r="B112" s="400"/>
      <c r="C112" s="401"/>
      <c r="D112" s="401"/>
      <c r="E112" s="402"/>
      <c r="F112" s="404"/>
      <c r="G112" s="406"/>
      <c r="H112" s="406"/>
      <c r="I112" s="406"/>
      <c r="J112" s="407"/>
      <c r="K112" s="395"/>
      <c r="L112" s="164"/>
    </row>
    <row r="113" spans="1:16" x14ac:dyDescent="0.25">
      <c r="B113" s="67"/>
      <c r="C113" s="68"/>
      <c r="D113" s="68"/>
      <c r="E113" s="68"/>
      <c r="F113" s="68"/>
      <c r="G113" s="68"/>
      <c r="H113" s="68"/>
      <c r="I113" s="68"/>
      <c r="J113" s="68"/>
      <c r="K113" s="68"/>
      <c r="L113" s="69"/>
    </row>
    <row r="114" spans="1:16" s="22" customFormat="1" x14ac:dyDescent="0.25">
      <c r="A114" s="21"/>
      <c r="B114" s="335" t="s">
        <v>30</v>
      </c>
      <c r="C114" s="336"/>
      <c r="D114" s="336"/>
      <c r="E114" s="336"/>
      <c r="F114" s="336"/>
      <c r="G114" s="336"/>
      <c r="H114" s="336"/>
      <c r="I114" s="336"/>
      <c r="J114" s="336"/>
      <c r="K114" s="336"/>
      <c r="L114" s="337"/>
      <c r="M114" s="71"/>
      <c r="N114" s="113" t="s">
        <v>310</v>
      </c>
    </row>
    <row r="115" spans="1:16" s="39" customFormat="1" x14ac:dyDescent="0.25">
      <c r="A115" s="62"/>
      <c r="B115" s="72"/>
      <c r="C115" s="63"/>
      <c r="D115" s="63"/>
      <c r="E115" s="63"/>
      <c r="F115" s="63"/>
      <c r="G115" s="63"/>
      <c r="H115" s="63"/>
      <c r="I115" s="63"/>
      <c r="J115" s="63"/>
      <c r="K115" s="63"/>
      <c r="L115" s="64"/>
    </row>
    <row r="116" spans="1:16" s="39" customFormat="1" ht="29.45" customHeight="1" x14ac:dyDescent="0.25">
      <c r="A116" s="62"/>
      <c r="B116" s="264" t="str">
        <f>IF(Intro!$G$20="English",O116,P116)</f>
        <v>Donnez le nom et l'adresse des 10 plus importants importateurs canadiens, en terme de valeurs, à qui votre entreprise a vendu des marchandises depuis le 1er janvier 2023.</v>
      </c>
      <c r="C116" s="265"/>
      <c r="D116" s="265"/>
      <c r="E116" s="265"/>
      <c r="F116" s="265"/>
      <c r="G116" s="265"/>
      <c r="H116" s="265"/>
      <c r="I116" s="265"/>
      <c r="J116" s="265"/>
      <c r="K116" s="265"/>
      <c r="L116" s="266"/>
      <c r="O116"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16" s="113"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17" spans="1:16" s="39" customFormat="1" x14ac:dyDescent="0.25">
      <c r="A117" s="62"/>
      <c r="B117" s="72"/>
      <c r="C117" s="63"/>
      <c r="D117" s="63"/>
      <c r="E117" s="63"/>
      <c r="F117" s="63"/>
      <c r="G117" s="63"/>
      <c r="H117" s="63"/>
      <c r="I117" s="63"/>
      <c r="J117" s="63"/>
      <c r="K117" s="63"/>
      <c r="L117" s="64"/>
      <c r="O117" s="3" t="s">
        <v>44</v>
      </c>
      <c r="P117" s="3" t="s">
        <v>46</v>
      </c>
    </row>
    <row r="118" spans="1:16" x14ac:dyDescent="0.25">
      <c r="B118" s="101"/>
      <c r="C118" s="396" t="str">
        <f>IF(Intro!$G$20="English",O117,P117)</f>
        <v xml:space="preserve">Dénomination sociale de l'entreprise </v>
      </c>
      <c r="D118" s="396"/>
      <c r="E118" s="396"/>
      <c r="F118" s="396"/>
      <c r="G118" s="396" t="str">
        <f>IF(Intro!$G$20="English",O118,P118)</f>
        <v>Adresse de l'entreprise</v>
      </c>
      <c r="H118" s="396"/>
      <c r="I118" s="396"/>
      <c r="J118" s="396"/>
      <c r="K118" s="396"/>
      <c r="L118" s="64"/>
      <c r="O118" s="3" t="s">
        <v>9</v>
      </c>
      <c r="P118" s="3" t="s">
        <v>10</v>
      </c>
    </row>
    <row r="119" spans="1:16" x14ac:dyDescent="0.25">
      <c r="B119" s="387">
        <v>1</v>
      </c>
      <c r="C119" s="389"/>
      <c r="D119" s="390"/>
      <c r="E119" s="390"/>
      <c r="F119" s="391"/>
      <c r="G119" s="389"/>
      <c r="H119" s="390"/>
      <c r="I119" s="390"/>
      <c r="J119" s="390"/>
      <c r="K119" s="391"/>
      <c r="L119" s="64"/>
    </row>
    <row r="120" spans="1:16" x14ac:dyDescent="0.25">
      <c r="B120" s="388"/>
      <c r="C120" s="392"/>
      <c r="D120" s="393"/>
      <c r="E120" s="393"/>
      <c r="F120" s="394"/>
      <c r="G120" s="392"/>
      <c r="H120" s="393"/>
      <c r="I120" s="393"/>
      <c r="J120" s="393"/>
      <c r="K120" s="394"/>
      <c r="L120" s="64"/>
    </row>
    <row r="121" spans="1:16" x14ac:dyDescent="0.25">
      <c r="B121" s="387">
        <v>2</v>
      </c>
      <c r="C121" s="389"/>
      <c r="D121" s="390"/>
      <c r="E121" s="390"/>
      <c r="F121" s="391"/>
      <c r="G121" s="389"/>
      <c r="H121" s="390"/>
      <c r="I121" s="390"/>
      <c r="J121" s="390"/>
      <c r="K121" s="391"/>
      <c r="L121" s="64"/>
    </row>
    <row r="122" spans="1:16" x14ac:dyDescent="0.25">
      <c r="B122" s="388"/>
      <c r="C122" s="392"/>
      <c r="D122" s="393"/>
      <c r="E122" s="393"/>
      <c r="F122" s="394"/>
      <c r="G122" s="392"/>
      <c r="H122" s="393"/>
      <c r="I122" s="393"/>
      <c r="J122" s="393"/>
      <c r="K122" s="394"/>
      <c r="L122" s="64"/>
    </row>
    <row r="123" spans="1:16" x14ac:dyDescent="0.25">
      <c r="B123" s="387">
        <v>3</v>
      </c>
      <c r="C123" s="389"/>
      <c r="D123" s="390"/>
      <c r="E123" s="390"/>
      <c r="F123" s="391"/>
      <c r="G123" s="389"/>
      <c r="H123" s="390"/>
      <c r="I123" s="390"/>
      <c r="J123" s="390"/>
      <c r="K123" s="391"/>
      <c r="L123" s="64"/>
    </row>
    <row r="124" spans="1:16" x14ac:dyDescent="0.25">
      <c r="B124" s="388"/>
      <c r="C124" s="392"/>
      <c r="D124" s="393"/>
      <c r="E124" s="393"/>
      <c r="F124" s="394"/>
      <c r="G124" s="392"/>
      <c r="H124" s="393"/>
      <c r="I124" s="393"/>
      <c r="J124" s="393"/>
      <c r="K124" s="394"/>
      <c r="L124" s="64"/>
    </row>
    <row r="125" spans="1:16" x14ac:dyDescent="0.25">
      <c r="B125" s="387">
        <v>4</v>
      </c>
      <c r="C125" s="389"/>
      <c r="D125" s="390"/>
      <c r="E125" s="390"/>
      <c r="F125" s="391"/>
      <c r="G125" s="389"/>
      <c r="H125" s="390"/>
      <c r="I125" s="390"/>
      <c r="J125" s="390"/>
      <c r="K125" s="391"/>
      <c r="L125" s="64"/>
    </row>
    <row r="126" spans="1:16" x14ac:dyDescent="0.25">
      <c r="B126" s="388"/>
      <c r="C126" s="392"/>
      <c r="D126" s="393"/>
      <c r="E126" s="393"/>
      <c r="F126" s="394"/>
      <c r="G126" s="392"/>
      <c r="H126" s="393"/>
      <c r="I126" s="393"/>
      <c r="J126" s="393"/>
      <c r="K126" s="394"/>
      <c r="L126" s="64"/>
    </row>
    <row r="127" spans="1:16" x14ac:dyDescent="0.25">
      <c r="B127" s="387">
        <v>5</v>
      </c>
      <c r="C127" s="389"/>
      <c r="D127" s="390"/>
      <c r="E127" s="390"/>
      <c r="F127" s="391"/>
      <c r="G127" s="389"/>
      <c r="H127" s="390"/>
      <c r="I127" s="390"/>
      <c r="J127" s="390"/>
      <c r="K127" s="391"/>
      <c r="L127" s="64"/>
    </row>
    <row r="128" spans="1:16" x14ac:dyDescent="0.25">
      <c r="B128" s="388"/>
      <c r="C128" s="392"/>
      <c r="D128" s="393"/>
      <c r="E128" s="393"/>
      <c r="F128" s="394"/>
      <c r="G128" s="392"/>
      <c r="H128" s="393"/>
      <c r="I128" s="393"/>
      <c r="J128" s="393"/>
      <c r="K128" s="394"/>
      <c r="L128" s="64"/>
    </row>
    <row r="129" spans="1:16" x14ac:dyDescent="0.25">
      <c r="B129" s="387">
        <v>6</v>
      </c>
      <c r="C129" s="389"/>
      <c r="D129" s="390"/>
      <c r="E129" s="390"/>
      <c r="F129" s="391"/>
      <c r="G129" s="389"/>
      <c r="H129" s="390"/>
      <c r="I129" s="390"/>
      <c r="J129" s="390"/>
      <c r="K129" s="391"/>
      <c r="L129" s="64"/>
    </row>
    <row r="130" spans="1:16" x14ac:dyDescent="0.25">
      <c r="B130" s="388"/>
      <c r="C130" s="392"/>
      <c r="D130" s="393"/>
      <c r="E130" s="393"/>
      <c r="F130" s="394"/>
      <c r="G130" s="392"/>
      <c r="H130" s="393"/>
      <c r="I130" s="393"/>
      <c r="J130" s="393"/>
      <c r="K130" s="394"/>
      <c r="L130" s="64"/>
    </row>
    <row r="131" spans="1:16" x14ac:dyDescent="0.25">
      <c r="B131" s="387">
        <v>7</v>
      </c>
      <c r="C131" s="389"/>
      <c r="D131" s="390"/>
      <c r="E131" s="390"/>
      <c r="F131" s="391"/>
      <c r="G131" s="389"/>
      <c r="H131" s="390"/>
      <c r="I131" s="390"/>
      <c r="J131" s="390"/>
      <c r="K131" s="391"/>
      <c r="L131" s="64"/>
    </row>
    <row r="132" spans="1:16" x14ac:dyDescent="0.25">
      <c r="B132" s="388"/>
      <c r="C132" s="392"/>
      <c r="D132" s="393"/>
      <c r="E132" s="393"/>
      <c r="F132" s="394"/>
      <c r="G132" s="392"/>
      <c r="H132" s="393"/>
      <c r="I132" s="393"/>
      <c r="J132" s="393"/>
      <c r="K132" s="394"/>
      <c r="L132" s="64"/>
    </row>
    <row r="133" spans="1:16" x14ac:dyDescent="0.25">
      <c r="B133" s="387">
        <v>8</v>
      </c>
      <c r="C133" s="389"/>
      <c r="D133" s="390"/>
      <c r="E133" s="390"/>
      <c r="F133" s="391"/>
      <c r="G133" s="389"/>
      <c r="H133" s="390"/>
      <c r="I133" s="390"/>
      <c r="J133" s="390"/>
      <c r="K133" s="391"/>
      <c r="L133" s="64"/>
    </row>
    <row r="134" spans="1:16" x14ac:dyDescent="0.25">
      <c r="B134" s="388"/>
      <c r="C134" s="392"/>
      <c r="D134" s="393"/>
      <c r="E134" s="393"/>
      <c r="F134" s="394"/>
      <c r="G134" s="392"/>
      <c r="H134" s="393"/>
      <c r="I134" s="393"/>
      <c r="J134" s="393"/>
      <c r="K134" s="394"/>
      <c r="L134" s="64"/>
    </row>
    <row r="135" spans="1:16" x14ac:dyDescent="0.25">
      <c r="B135" s="387">
        <v>9</v>
      </c>
      <c r="C135" s="389"/>
      <c r="D135" s="390"/>
      <c r="E135" s="390"/>
      <c r="F135" s="391"/>
      <c r="G135" s="389"/>
      <c r="H135" s="390"/>
      <c r="I135" s="390"/>
      <c r="J135" s="390"/>
      <c r="K135" s="391"/>
      <c r="L135" s="64"/>
    </row>
    <row r="136" spans="1:16" x14ac:dyDescent="0.25">
      <c r="B136" s="388"/>
      <c r="C136" s="392"/>
      <c r="D136" s="393"/>
      <c r="E136" s="393"/>
      <c r="F136" s="394"/>
      <c r="G136" s="392"/>
      <c r="H136" s="393"/>
      <c r="I136" s="393"/>
      <c r="J136" s="393"/>
      <c r="K136" s="394"/>
      <c r="L136" s="64"/>
    </row>
    <row r="137" spans="1:16" x14ac:dyDescent="0.25">
      <c r="B137" s="387">
        <v>10</v>
      </c>
      <c r="C137" s="389"/>
      <c r="D137" s="390"/>
      <c r="E137" s="390"/>
      <c r="F137" s="391"/>
      <c r="G137" s="389"/>
      <c r="H137" s="390"/>
      <c r="I137" s="390"/>
      <c r="J137" s="390"/>
      <c r="K137" s="391"/>
      <c r="L137" s="64"/>
    </row>
    <row r="138" spans="1:16" x14ac:dyDescent="0.25">
      <c r="B138" s="388"/>
      <c r="C138" s="392"/>
      <c r="D138" s="393"/>
      <c r="E138" s="393"/>
      <c r="F138" s="394"/>
      <c r="G138" s="392"/>
      <c r="H138" s="393"/>
      <c r="I138" s="393"/>
      <c r="J138" s="393"/>
      <c r="K138" s="394"/>
      <c r="L138" s="64"/>
    </row>
    <row r="139" spans="1:16" s="39" customFormat="1" x14ac:dyDescent="0.25">
      <c r="A139" s="62"/>
      <c r="B139" s="73"/>
      <c r="C139" s="74"/>
      <c r="D139" s="74"/>
      <c r="E139" s="74"/>
      <c r="F139" s="74"/>
      <c r="G139" s="74"/>
      <c r="H139" s="74"/>
      <c r="I139" s="74"/>
      <c r="J139" s="74"/>
      <c r="K139" s="74"/>
      <c r="L139" s="75"/>
    </row>
    <row r="140" spans="1:16" s="22" customFormat="1" x14ac:dyDescent="0.25">
      <c r="A140" s="21"/>
      <c r="B140" s="335" t="s">
        <v>31</v>
      </c>
      <c r="C140" s="336"/>
      <c r="D140" s="336"/>
      <c r="E140" s="336"/>
      <c r="F140" s="336"/>
      <c r="G140" s="336"/>
      <c r="H140" s="336"/>
      <c r="I140" s="336"/>
      <c r="J140" s="336"/>
      <c r="K140" s="336"/>
      <c r="L140" s="337"/>
      <c r="M140" s="71"/>
    </row>
    <row r="141" spans="1:16" x14ac:dyDescent="0.25">
      <c r="B141" s="61"/>
      <c r="C141" s="45"/>
      <c r="D141" s="45"/>
      <c r="E141" s="45"/>
      <c r="F141" s="45"/>
      <c r="G141" s="45"/>
      <c r="H141" s="45"/>
      <c r="I141" s="45"/>
      <c r="J141" s="45"/>
      <c r="K141" s="45"/>
      <c r="L141" s="16"/>
    </row>
    <row r="142" spans="1:16" x14ac:dyDescent="0.25">
      <c r="B142" s="264" t="str">
        <f>IF(Intro!$G$20="English",O142,P142)</f>
        <v>Expliquez combien de fois votre entreprise a mené à bien un processus de certification pour un acheteur canadien depuis le 1er janvier 2023. Si votre firme a échoué un processus de certification, indiquez les raisons.</v>
      </c>
      <c r="C142" s="265"/>
      <c r="D142" s="265"/>
      <c r="E142" s="265"/>
      <c r="F142" s="265"/>
      <c r="G142" s="265"/>
      <c r="H142" s="265"/>
      <c r="I142" s="265"/>
      <c r="J142" s="265"/>
      <c r="K142" s="265"/>
      <c r="L142" s="266"/>
      <c r="O142"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42"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43" spans="1:16" x14ac:dyDescent="0.25">
      <c r="B143" s="264"/>
      <c r="C143" s="265"/>
      <c r="D143" s="265"/>
      <c r="E143" s="265"/>
      <c r="F143" s="265"/>
      <c r="G143" s="265"/>
      <c r="H143" s="265"/>
      <c r="I143" s="265"/>
      <c r="J143" s="265"/>
      <c r="K143" s="265"/>
      <c r="L143" s="266"/>
    </row>
    <row r="144" spans="1:16" x14ac:dyDescent="0.25">
      <c r="B144" s="61"/>
      <c r="C144" s="45"/>
      <c r="D144" s="45"/>
      <c r="E144" s="45"/>
      <c r="F144" s="45"/>
      <c r="G144" s="45"/>
      <c r="H144" s="45"/>
      <c r="I144" s="45"/>
      <c r="J144" s="45"/>
      <c r="K144" s="45"/>
      <c r="L144" s="16"/>
    </row>
    <row r="145" spans="1:16" s="22" customFormat="1" x14ac:dyDescent="0.25">
      <c r="A145" s="21"/>
      <c r="B145" s="342"/>
      <c r="C145" s="343"/>
      <c r="D145" s="343"/>
      <c r="E145" s="343"/>
      <c r="F145" s="343"/>
      <c r="G145" s="343"/>
      <c r="H145" s="343"/>
      <c r="I145" s="343"/>
      <c r="J145" s="343"/>
      <c r="K145" s="343"/>
      <c r="L145" s="344"/>
      <c r="M145" s="39"/>
    </row>
    <row r="146" spans="1:16" s="22" customFormat="1" x14ac:dyDescent="0.25">
      <c r="A146" s="21"/>
      <c r="B146" s="342"/>
      <c r="C146" s="343"/>
      <c r="D146" s="343"/>
      <c r="E146" s="343"/>
      <c r="F146" s="343"/>
      <c r="G146" s="343"/>
      <c r="H146" s="343"/>
      <c r="I146" s="343"/>
      <c r="J146" s="343"/>
      <c r="K146" s="343"/>
      <c r="L146" s="344"/>
      <c r="M146" s="39"/>
    </row>
    <row r="147" spans="1:16" s="22" customFormat="1" x14ac:dyDescent="0.25">
      <c r="A147" s="21"/>
      <c r="B147" s="342"/>
      <c r="C147" s="343"/>
      <c r="D147" s="343"/>
      <c r="E147" s="343"/>
      <c r="F147" s="343"/>
      <c r="G147" s="343"/>
      <c r="H147" s="343"/>
      <c r="I147" s="343"/>
      <c r="J147" s="343"/>
      <c r="K147" s="343"/>
      <c r="L147" s="344"/>
      <c r="M147" s="39"/>
    </row>
    <row r="148" spans="1:16" s="22" customFormat="1" x14ac:dyDescent="0.25">
      <c r="A148" s="21"/>
      <c r="B148" s="342"/>
      <c r="C148" s="343"/>
      <c r="D148" s="343"/>
      <c r="E148" s="343"/>
      <c r="F148" s="343"/>
      <c r="G148" s="343"/>
      <c r="H148" s="343"/>
      <c r="I148" s="343"/>
      <c r="J148" s="343"/>
      <c r="K148" s="343"/>
      <c r="L148" s="344"/>
      <c r="M148" s="39"/>
    </row>
    <row r="149" spans="1:16" s="22" customFormat="1" x14ac:dyDescent="0.25">
      <c r="A149" s="21"/>
      <c r="B149" s="342"/>
      <c r="C149" s="343"/>
      <c r="D149" s="343"/>
      <c r="E149" s="343"/>
      <c r="F149" s="343"/>
      <c r="G149" s="343"/>
      <c r="H149" s="343"/>
      <c r="I149" s="343"/>
      <c r="J149" s="343"/>
      <c r="K149" s="343"/>
      <c r="L149" s="344"/>
      <c r="M149" s="39"/>
    </row>
    <row r="150" spans="1:16" s="22" customFormat="1" x14ac:dyDescent="0.25">
      <c r="A150" s="21"/>
      <c r="B150" s="342"/>
      <c r="C150" s="343"/>
      <c r="D150" s="343"/>
      <c r="E150" s="343"/>
      <c r="F150" s="343"/>
      <c r="G150" s="343"/>
      <c r="H150" s="343"/>
      <c r="I150" s="343"/>
      <c r="J150" s="343"/>
      <c r="K150" s="343"/>
      <c r="L150" s="344"/>
      <c r="M150" s="39"/>
    </row>
    <row r="151" spans="1:16" s="22" customFormat="1" x14ac:dyDescent="0.25">
      <c r="A151" s="21"/>
      <c r="B151" s="342"/>
      <c r="C151" s="343"/>
      <c r="D151" s="343"/>
      <c r="E151" s="343"/>
      <c r="F151" s="343"/>
      <c r="G151" s="343"/>
      <c r="H151" s="343"/>
      <c r="I151" s="343"/>
      <c r="J151" s="343"/>
      <c r="K151" s="343"/>
      <c r="L151" s="344"/>
      <c r="M151" s="39"/>
    </row>
    <row r="152" spans="1:16" s="22" customFormat="1" x14ac:dyDescent="0.25">
      <c r="A152" s="21"/>
      <c r="B152" s="342"/>
      <c r="C152" s="343"/>
      <c r="D152" s="343"/>
      <c r="E152" s="343"/>
      <c r="F152" s="343"/>
      <c r="G152" s="343"/>
      <c r="H152" s="343"/>
      <c r="I152" s="343"/>
      <c r="J152" s="343"/>
      <c r="K152" s="343"/>
      <c r="L152" s="344"/>
      <c r="M152" s="39"/>
    </row>
    <row r="153" spans="1:16" x14ac:dyDescent="0.25">
      <c r="B153" s="67"/>
      <c r="C153" s="68"/>
      <c r="D153" s="68"/>
      <c r="E153" s="68"/>
      <c r="F153" s="68"/>
      <c r="G153" s="68"/>
      <c r="H153" s="68"/>
      <c r="I153" s="68"/>
      <c r="J153" s="68"/>
      <c r="K153" s="68"/>
      <c r="L153" s="69"/>
    </row>
    <row r="154" spans="1:16" s="9" customFormat="1" x14ac:dyDescent="0.25">
      <c r="A154" s="24"/>
      <c r="B154" s="46"/>
      <c r="C154" s="47"/>
      <c r="D154" s="47"/>
      <c r="E154" s="48"/>
      <c r="F154" s="48"/>
      <c r="G154" s="48"/>
      <c r="H154" s="48"/>
      <c r="I154" s="48"/>
      <c r="J154" s="48"/>
      <c r="K154" s="48"/>
      <c r="L154" s="49"/>
      <c r="O154" s="25"/>
      <c r="P154" s="25"/>
    </row>
    <row r="155" spans="1:16" s="22" customFormat="1" x14ac:dyDescent="0.25">
      <c r="A155" s="21"/>
      <c r="B155" s="335" t="s">
        <v>32</v>
      </c>
      <c r="C155" s="336"/>
      <c r="D155" s="336"/>
      <c r="E155" s="336"/>
      <c r="F155" s="336"/>
      <c r="G155" s="336"/>
      <c r="H155" s="336"/>
      <c r="I155" s="336"/>
      <c r="J155" s="336"/>
      <c r="K155" s="336"/>
      <c r="L155" s="337"/>
      <c r="M155" s="71"/>
    </row>
    <row r="156" spans="1:16" x14ac:dyDescent="0.25">
      <c r="B156" s="61"/>
      <c r="C156" s="45"/>
      <c r="D156" s="45"/>
      <c r="E156" s="45"/>
      <c r="F156" s="45"/>
      <c r="G156" s="45"/>
      <c r="H156" s="45"/>
      <c r="I156" s="45"/>
      <c r="J156" s="45"/>
      <c r="K156" s="45"/>
      <c r="L156" s="16"/>
    </row>
    <row r="157" spans="1:16" x14ac:dyDescent="0.25">
      <c r="B157" s="302" t="str">
        <f>IF(Intro!$G$20="English",O157,P157)</f>
        <v>Décrivez les plans de votre entreprise pour gérer les niveaux de stocks au cours des deux prochaines années. Fournissez les motifs et les hypothèses sous-tendant ces objectifs et ces stratégies.</v>
      </c>
      <c r="C157" s="303"/>
      <c r="D157" s="303"/>
      <c r="E157" s="303"/>
      <c r="F157" s="303"/>
      <c r="G157" s="303"/>
      <c r="H157" s="303"/>
      <c r="I157" s="303"/>
      <c r="J157" s="303"/>
      <c r="K157" s="303"/>
      <c r="L157" s="304"/>
      <c r="O157" s="3" t="s">
        <v>183</v>
      </c>
      <c r="P157" s="3" t="s">
        <v>119</v>
      </c>
    </row>
    <row r="158" spans="1:16" x14ac:dyDescent="0.25">
      <c r="B158" s="61"/>
      <c r="C158" s="45"/>
      <c r="D158" s="45"/>
      <c r="E158" s="45"/>
      <c r="F158" s="45"/>
      <c r="G158" s="45"/>
      <c r="H158" s="45"/>
      <c r="I158" s="45"/>
      <c r="J158" s="45"/>
      <c r="K158" s="45"/>
      <c r="L158" s="16"/>
    </row>
    <row r="159" spans="1:16" s="22" customFormat="1" x14ac:dyDescent="0.25">
      <c r="A159" s="21"/>
      <c r="B159" s="342"/>
      <c r="C159" s="343"/>
      <c r="D159" s="343"/>
      <c r="E159" s="343"/>
      <c r="F159" s="343"/>
      <c r="G159" s="343"/>
      <c r="H159" s="343"/>
      <c r="I159" s="343"/>
      <c r="J159" s="343"/>
      <c r="K159" s="343"/>
      <c r="L159" s="344"/>
      <c r="M159" s="39"/>
    </row>
    <row r="160" spans="1:16" s="22" customFormat="1" x14ac:dyDescent="0.25">
      <c r="A160" s="21"/>
      <c r="B160" s="342"/>
      <c r="C160" s="343"/>
      <c r="D160" s="343"/>
      <c r="E160" s="343"/>
      <c r="F160" s="343"/>
      <c r="G160" s="343"/>
      <c r="H160" s="343"/>
      <c r="I160" s="343"/>
      <c r="J160" s="343"/>
      <c r="K160" s="343"/>
      <c r="L160" s="344"/>
      <c r="M160" s="39"/>
    </row>
    <row r="161" spans="1:16" s="22" customFormat="1" x14ac:dyDescent="0.25">
      <c r="A161" s="21"/>
      <c r="B161" s="342"/>
      <c r="C161" s="343"/>
      <c r="D161" s="343"/>
      <c r="E161" s="343"/>
      <c r="F161" s="343"/>
      <c r="G161" s="343"/>
      <c r="H161" s="343"/>
      <c r="I161" s="343"/>
      <c r="J161" s="343"/>
      <c r="K161" s="343"/>
      <c r="L161" s="344"/>
      <c r="M161" s="39"/>
    </row>
    <row r="162" spans="1:16" s="22" customFormat="1" x14ac:dyDescent="0.25">
      <c r="A162" s="21"/>
      <c r="B162" s="342"/>
      <c r="C162" s="343"/>
      <c r="D162" s="343"/>
      <c r="E162" s="343"/>
      <c r="F162" s="343"/>
      <c r="G162" s="343"/>
      <c r="H162" s="343"/>
      <c r="I162" s="343"/>
      <c r="J162" s="343"/>
      <c r="K162" s="343"/>
      <c r="L162" s="344"/>
      <c r="M162" s="39"/>
    </row>
    <row r="163" spans="1:16" s="22" customFormat="1" x14ac:dyDescent="0.25">
      <c r="A163" s="21"/>
      <c r="B163" s="342"/>
      <c r="C163" s="343"/>
      <c r="D163" s="343"/>
      <c r="E163" s="343"/>
      <c r="F163" s="343"/>
      <c r="G163" s="343"/>
      <c r="H163" s="343"/>
      <c r="I163" s="343"/>
      <c r="J163" s="343"/>
      <c r="K163" s="343"/>
      <c r="L163" s="344"/>
      <c r="M163" s="39"/>
    </row>
    <row r="164" spans="1:16" s="22" customFormat="1" x14ac:dyDescent="0.25">
      <c r="A164" s="21"/>
      <c r="B164" s="342"/>
      <c r="C164" s="343"/>
      <c r="D164" s="343"/>
      <c r="E164" s="343"/>
      <c r="F164" s="343"/>
      <c r="G164" s="343"/>
      <c r="H164" s="343"/>
      <c r="I164" s="343"/>
      <c r="J164" s="343"/>
      <c r="K164" s="343"/>
      <c r="L164" s="344"/>
      <c r="M164" s="39"/>
    </row>
    <row r="165" spans="1:16" s="22" customFormat="1" x14ac:dyDescent="0.25">
      <c r="A165" s="21"/>
      <c r="B165" s="342"/>
      <c r="C165" s="343"/>
      <c r="D165" s="343"/>
      <c r="E165" s="343"/>
      <c r="F165" s="343"/>
      <c r="G165" s="343"/>
      <c r="H165" s="343"/>
      <c r="I165" s="343"/>
      <c r="J165" s="343"/>
      <c r="K165" s="343"/>
      <c r="L165" s="344"/>
      <c r="M165" s="39"/>
    </row>
    <row r="166" spans="1:16" s="22" customFormat="1" x14ac:dyDescent="0.25">
      <c r="A166" s="21"/>
      <c r="B166" s="342"/>
      <c r="C166" s="343"/>
      <c r="D166" s="343"/>
      <c r="E166" s="343"/>
      <c r="F166" s="343"/>
      <c r="G166" s="343"/>
      <c r="H166" s="343"/>
      <c r="I166" s="343"/>
      <c r="J166" s="343"/>
      <c r="K166" s="343"/>
      <c r="L166" s="344"/>
      <c r="M166" s="39"/>
    </row>
    <row r="167" spans="1:16" x14ac:dyDescent="0.25">
      <c r="B167" s="67"/>
      <c r="C167" s="68"/>
      <c r="D167" s="68"/>
      <c r="E167" s="68"/>
      <c r="F167" s="68"/>
      <c r="G167" s="68"/>
      <c r="H167" s="68"/>
      <c r="I167" s="68"/>
      <c r="J167" s="68"/>
      <c r="K167" s="68"/>
      <c r="L167" s="69"/>
    </row>
    <row r="168" spans="1:16" s="22" customFormat="1" x14ac:dyDescent="0.25">
      <c r="A168" s="21"/>
      <c r="B168" s="335" t="s">
        <v>33</v>
      </c>
      <c r="C168" s="336"/>
      <c r="D168" s="336"/>
      <c r="E168" s="336"/>
      <c r="F168" s="336"/>
      <c r="G168" s="336"/>
      <c r="H168" s="336"/>
      <c r="I168" s="336"/>
      <c r="J168" s="336"/>
      <c r="K168" s="336"/>
      <c r="L168" s="337"/>
      <c r="M168" s="71"/>
    </row>
    <row r="169" spans="1:16" x14ac:dyDescent="0.25">
      <c r="B169" s="61"/>
      <c r="C169" s="45"/>
      <c r="D169" s="45"/>
      <c r="E169" s="45"/>
      <c r="F169" s="45"/>
      <c r="G169" s="45"/>
      <c r="H169" s="45"/>
      <c r="I169" s="45"/>
      <c r="J169" s="45"/>
      <c r="K169" s="45"/>
      <c r="L169" s="16"/>
    </row>
    <row r="170" spans="1:16" x14ac:dyDescent="0.25">
      <c r="B170" s="264" t="str">
        <f>IF(Intro!$G$20="English",O170,P170)</f>
        <v>Fournissez les stratégies et les objectifs de votre entreprise pour les deux prochaines années en ce qui concerne les prix des marchandises. Fournir la justification et les hypothèses qui sous-tendent ces stratégies et objectifs.</v>
      </c>
      <c r="C170" s="265"/>
      <c r="D170" s="265"/>
      <c r="E170" s="265"/>
      <c r="F170" s="265"/>
      <c r="G170" s="265"/>
      <c r="H170" s="265"/>
      <c r="I170" s="265"/>
      <c r="J170" s="265"/>
      <c r="K170" s="265"/>
      <c r="L170" s="266"/>
      <c r="O170" s="3" t="s">
        <v>131</v>
      </c>
      <c r="P170" s="3" t="s">
        <v>120</v>
      </c>
    </row>
    <row r="171" spans="1:16" x14ac:dyDescent="0.25">
      <c r="B171" s="264"/>
      <c r="C171" s="265"/>
      <c r="D171" s="265"/>
      <c r="E171" s="265"/>
      <c r="F171" s="265"/>
      <c r="G171" s="265"/>
      <c r="H171" s="265"/>
      <c r="I171" s="265"/>
      <c r="J171" s="265"/>
      <c r="K171" s="265"/>
      <c r="L171" s="266"/>
    </row>
    <row r="172" spans="1:16" x14ac:dyDescent="0.25">
      <c r="B172" s="61"/>
      <c r="C172" s="45"/>
      <c r="D172" s="45"/>
      <c r="E172" s="45"/>
      <c r="F172" s="45"/>
      <c r="G172" s="45"/>
      <c r="H172" s="45"/>
      <c r="I172" s="45"/>
      <c r="J172" s="45"/>
      <c r="K172" s="45"/>
      <c r="L172" s="16"/>
    </row>
    <row r="173" spans="1:16" s="22" customFormat="1" x14ac:dyDescent="0.25">
      <c r="A173" s="21"/>
      <c r="B173" s="342"/>
      <c r="C173" s="343"/>
      <c r="D173" s="343"/>
      <c r="E173" s="343"/>
      <c r="F173" s="343"/>
      <c r="G173" s="343"/>
      <c r="H173" s="343"/>
      <c r="I173" s="343"/>
      <c r="J173" s="343"/>
      <c r="K173" s="343"/>
      <c r="L173" s="344"/>
      <c r="M173" s="39"/>
    </row>
    <row r="174" spans="1:16" s="22" customFormat="1" x14ac:dyDescent="0.25">
      <c r="A174" s="21"/>
      <c r="B174" s="342"/>
      <c r="C174" s="343"/>
      <c r="D174" s="343"/>
      <c r="E174" s="343"/>
      <c r="F174" s="343"/>
      <c r="G174" s="343"/>
      <c r="H174" s="343"/>
      <c r="I174" s="343"/>
      <c r="J174" s="343"/>
      <c r="K174" s="343"/>
      <c r="L174" s="344"/>
      <c r="M174" s="39"/>
    </row>
    <row r="175" spans="1:16" s="22" customFormat="1" x14ac:dyDescent="0.25">
      <c r="A175" s="21"/>
      <c r="B175" s="342"/>
      <c r="C175" s="343"/>
      <c r="D175" s="343"/>
      <c r="E175" s="343"/>
      <c r="F175" s="343"/>
      <c r="G175" s="343"/>
      <c r="H175" s="343"/>
      <c r="I175" s="343"/>
      <c r="J175" s="343"/>
      <c r="K175" s="343"/>
      <c r="L175" s="344"/>
      <c r="M175" s="39"/>
    </row>
    <row r="176" spans="1:16" s="22" customFormat="1" x14ac:dyDescent="0.25">
      <c r="A176" s="21"/>
      <c r="B176" s="342"/>
      <c r="C176" s="343"/>
      <c r="D176" s="343"/>
      <c r="E176" s="343"/>
      <c r="F176" s="343"/>
      <c r="G176" s="343"/>
      <c r="H176" s="343"/>
      <c r="I176" s="343"/>
      <c r="J176" s="343"/>
      <c r="K176" s="343"/>
      <c r="L176" s="344"/>
      <c r="M176" s="39"/>
    </row>
    <row r="177" spans="1:16" s="22" customFormat="1" x14ac:dyDescent="0.25">
      <c r="A177" s="21"/>
      <c r="B177" s="342"/>
      <c r="C177" s="343"/>
      <c r="D177" s="343"/>
      <c r="E177" s="343"/>
      <c r="F177" s="343"/>
      <c r="G177" s="343"/>
      <c r="H177" s="343"/>
      <c r="I177" s="343"/>
      <c r="J177" s="343"/>
      <c r="K177" s="343"/>
      <c r="L177" s="344"/>
      <c r="M177" s="39"/>
    </row>
    <row r="178" spans="1:16" s="22" customFormat="1" x14ac:dyDescent="0.25">
      <c r="A178" s="21"/>
      <c r="B178" s="342"/>
      <c r="C178" s="343"/>
      <c r="D178" s="343"/>
      <c r="E178" s="343"/>
      <c r="F178" s="343"/>
      <c r="G178" s="343"/>
      <c r="H178" s="343"/>
      <c r="I178" s="343"/>
      <c r="J178" s="343"/>
      <c r="K178" s="343"/>
      <c r="L178" s="344"/>
      <c r="M178" s="39"/>
    </row>
    <row r="179" spans="1:16" s="22" customFormat="1" x14ac:dyDescent="0.25">
      <c r="A179" s="21"/>
      <c r="B179" s="342"/>
      <c r="C179" s="343"/>
      <c r="D179" s="343"/>
      <c r="E179" s="343"/>
      <c r="F179" s="343"/>
      <c r="G179" s="343"/>
      <c r="H179" s="343"/>
      <c r="I179" s="343"/>
      <c r="J179" s="343"/>
      <c r="K179" s="343"/>
      <c r="L179" s="344"/>
      <c r="M179" s="39"/>
    </row>
    <row r="180" spans="1:16" s="22" customFormat="1" x14ac:dyDescent="0.25">
      <c r="A180" s="21"/>
      <c r="B180" s="342"/>
      <c r="C180" s="343"/>
      <c r="D180" s="343"/>
      <c r="E180" s="343"/>
      <c r="F180" s="343"/>
      <c r="G180" s="343"/>
      <c r="H180" s="343"/>
      <c r="I180" s="343"/>
      <c r="J180" s="343"/>
      <c r="K180" s="343"/>
      <c r="L180" s="344"/>
      <c r="M180" s="39"/>
    </row>
    <row r="181" spans="1:16" x14ac:dyDescent="0.25">
      <c r="B181" s="67"/>
      <c r="C181" s="68"/>
      <c r="D181" s="68"/>
      <c r="E181" s="68"/>
      <c r="F181" s="68"/>
      <c r="G181" s="68"/>
      <c r="H181" s="68"/>
      <c r="I181" s="68"/>
      <c r="J181" s="68"/>
      <c r="K181" s="68"/>
      <c r="L181" s="69"/>
    </row>
    <row r="182" spans="1:16" s="22" customFormat="1" x14ac:dyDescent="0.25">
      <c r="A182" s="21"/>
      <c r="B182" s="335" t="s">
        <v>319</v>
      </c>
      <c r="C182" s="336"/>
      <c r="D182" s="336"/>
      <c r="E182" s="336"/>
      <c r="F182" s="336"/>
      <c r="G182" s="336"/>
      <c r="H182" s="336"/>
      <c r="I182" s="336"/>
      <c r="J182" s="336"/>
      <c r="K182" s="336"/>
      <c r="L182" s="337"/>
      <c r="M182" s="71"/>
    </row>
    <row r="183" spans="1:16" x14ac:dyDescent="0.25">
      <c r="B183" s="61"/>
      <c r="C183" s="45"/>
      <c r="D183" s="45"/>
      <c r="E183" s="45"/>
      <c r="F183" s="45"/>
      <c r="G183" s="45"/>
      <c r="H183" s="45"/>
      <c r="I183" s="45"/>
      <c r="J183" s="45"/>
      <c r="K183" s="45"/>
      <c r="L183" s="16"/>
    </row>
    <row r="184" spans="1:16" x14ac:dyDescent="0.25">
      <c r="B184" s="264" t="str">
        <f>IF(Intro!$G$20="English",O184,P184)</f>
        <v>Fournissez les stratégies et les objectifs de votre entreprise pour les deux prochaines années en ce qui concerne les ventes à l'exportation des marchandises. Fournir la justification et les hypothèses qui sous-tendent ces stratégies et objectifs.</v>
      </c>
      <c r="C184" s="265"/>
      <c r="D184" s="265"/>
      <c r="E184" s="265"/>
      <c r="F184" s="265"/>
      <c r="G184" s="265"/>
      <c r="H184" s="265"/>
      <c r="I184" s="265"/>
      <c r="J184" s="265"/>
      <c r="K184" s="265"/>
      <c r="L184" s="266"/>
      <c r="O184" s="3" t="s">
        <v>121</v>
      </c>
      <c r="P184" s="3" t="s">
        <v>122</v>
      </c>
    </row>
    <row r="185" spans="1:16" x14ac:dyDescent="0.25">
      <c r="B185" s="264"/>
      <c r="C185" s="265"/>
      <c r="D185" s="265"/>
      <c r="E185" s="265"/>
      <c r="F185" s="265"/>
      <c r="G185" s="265"/>
      <c r="H185" s="265"/>
      <c r="I185" s="265"/>
      <c r="J185" s="265"/>
      <c r="K185" s="265"/>
      <c r="L185" s="266"/>
    </row>
    <row r="186" spans="1:16" x14ac:dyDescent="0.25">
      <c r="B186" s="61"/>
      <c r="C186" s="45"/>
      <c r="D186" s="45"/>
      <c r="E186" s="45"/>
      <c r="F186" s="45"/>
      <c r="G186" s="45"/>
      <c r="H186" s="45"/>
      <c r="I186" s="45"/>
      <c r="J186" s="45"/>
      <c r="K186" s="45"/>
      <c r="L186" s="16"/>
    </row>
    <row r="187" spans="1:16" s="22" customFormat="1" x14ac:dyDescent="0.25">
      <c r="A187" s="21"/>
      <c r="B187" s="342"/>
      <c r="C187" s="343"/>
      <c r="D187" s="343"/>
      <c r="E187" s="343"/>
      <c r="F187" s="343"/>
      <c r="G187" s="343"/>
      <c r="H187" s="343"/>
      <c r="I187" s="343"/>
      <c r="J187" s="343"/>
      <c r="K187" s="343"/>
      <c r="L187" s="344"/>
      <c r="M187" s="39"/>
    </row>
    <row r="188" spans="1:16" s="22" customFormat="1" x14ac:dyDescent="0.25">
      <c r="A188" s="21"/>
      <c r="B188" s="342"/>
      <c r="C188" s="343"/>
      <c r="D188" s="343"/>
      <c r="E188" s="343"/>
      <c r="F188" s="343"/>
      <c r="G188" s="343"/>
      <c r="H188" s="343"/>
      <c r="I188" s="343"/>
      <c r="J188" s="343"/>
      <c r="K188" s="343"/>
      <c r="L188" s="344"/>
      <c r="M188" s="39"/>
    </row>
    <row r="189" spans="1:16" s="22" customFormat="1" x14ac:dyDescent="0.25">
      <c r="A189" s="21"/>
      <c r="B189" s="342"/>
      <c r="C189" s="343"/>
      <c r="D189" s="343"/>
      <c r="E189" s="343"/>
      <c r="F189" s="343"/>
      <c r="G189" s="343"/>
      <c r="H189" s="343"/>
      <c r="I189" s="343"/>
      <c r="J189" s="343"/>
      <c r="K189" s="343"/>
      <c r="L189" s="344"/>
      <c r="M189" s="39"/>
    </row>
    <row r="190" spans="1:16" s="22" customFormat="1" x14ac:dyDescent="0.25">
      <c r="A190" s="21"/>
      <c r="B190" s="342"/>
      <c r="C190" s="343"/>
      <c r="D190" s="343"/>
      <c r="E190" s="343"/>
      <c r="F190" s="343"/>
      <c r="G190" s="343"/>
      <c r="H190" s="343"/>
      <c r="I190" s="343"/>
      <c r="J190" s="343"/>
      <c r="K190" s="343"/>
      <c r="L190" s="344"/>
      <c r="M190" s="39"/>
    </row>
    <row r="191" spans="1:16" s="22" customFormat="1" x14ac:dyDescent="0.25">
      <c r="A191" s="21"/>
      <c r="B191" s="342"/>
      <c r="C191" s="343"/>
      <c r="D191" s="343"/>
      <c r="E191" s="343"/>
      <c r="F191" s="343"/>
      <c r="G191" s="343"/>
      <c r="H191" s="343"/>
      <c r="I191" s="343"/>
      <c r="J191" s="343"/>
      <c r="K191" s="343"/>
      <c r="L191" s="344"/>
      <c r="M191" s="39"/>
    </row>
    <row r="192" spans="1:16" s="22" customFormat="1" x14ac:dyDescent="0.25">
      <c r="A192" s="21"/>
      <c r="B192" s="342"/>
      <c r="C192" s="343"/>
      <c r="D192" s="343"/>
      <c r="E192" s="343"/>
      <c r="F192" s="343"/>
      <c r="G192" s="343"/>
      <c r="H192" s="343"/>
      <c r="I192" s="343"/>
      <c r="J192" s="343"/>
      <c r="K192" s="343"/>
      <c r="L192" s="344"/>
      <c r="M192" s="39"/>
    </row>
    <row r="193" spans="1:14" s="22" customFormat="1" x14ac:dyDescent="0.25">
      <c r="A193" s="21"/>
      <c r="B193" s="342"/>
      <c r="C193" s="343"/>
      <c r="D193" s="343"/>
      <c r="E193" s="343"/>
      <c r="F193" s="343"/>
      <c r="G193" s="343"/>
      <c r="H193" s="343"/>
      <c r="I193" s="343"/>
      <c r="J193" s="343"/>
      <c r="K193" s="343"/>
      <c r="L193" s="344"/>
      <c r="M193" s="39"/>
    </row>
    <row r="194" spans="1:14" s="22" customFormat="1" x14ac:dyDescent="0.25">
      <c r="A194" s="21"/>
      <c r="B194" s="342"/>
      <c r="C194" s="343"/>
      <c r="D194" s="343"/>
      <c r="E194" s="343"/>
      <c r="F194" s="343"/>
      <c r="G194" s="343"/>
      <c r="H194" s="343"/>
      <c r="I194" s="343"/>
      <c r="J194" s="343"/>
      <c r="K194" s="343"/>
      <c r="L194" s="344"/>
      <c r="M194" s="39"/>
    </row>
    <row r="195" spans="1:14" x14ac:dyDescent="0.25">
      <c r="B195" s="67"/>
      <c r="C195" s="68"/>
      <c r="D195" s="68"/>
      <c r="E195" s="68"/>
      <c r="F195" s="68"/>
      <c r="G195" s="68"/>
      <c r="H195" s="68"/>
      <c r="I195" s="68"/>
      <c r="J195" s="68"/>
      <c r="K195" s="68"/>
      <c r="L195" s="69"/>
    </row>
    <row r="196" spans="1:14" s="41" customFormat="1" x14ac:dyDescent="0.25">
      <c r="A196" s="70"/>
      <c r="B196" s="24"/>
      <c r="C196" s="24"/>
      <c r="N196" s="40"/>
    </row>
    <row r="197" spans="1:14" s="41" customFormat="1" x14ac:dyDescent="0.25">
      <c r="A197" s="70"/>
      <c r="B197" s="24"/>
      <c r="C197" s="24"/>
      <c r="N197" s="40"/>
    </row>
    <row r="198" spans="1:14" s="41" customFormat="1" x14ac:dyDescent="0.25">
      <c r="A198" s="70"/>
      <c r="B198" s="24"/>
      <c r="C198" s="24"/>
      <c r="N198" s="40"/>
    </row>
    <row r="199" spans="1:14" s="41" customFormat="1" x14ac:dyDescent="0.25">
      <c r="A199" s="70"/>
      <c r="B199" s="24"/>
      <c r="C199" s="24"/>
      <c r="N199" s="40"/>
    </row>
    <row r="200" spans="1:14" s="41" customFormat="1" x14ac:dyDescent="0.25">
      <c r="A200" s="70"/>
      <c r="B200" s="24"/>
      <c r="C200" s="24"/>
      <c r="N200" s="40"/>
    </row>
    <row r="201" spans="1:14" s="41" customFormat="1" x14ac:dyDescent="0.25">
      <c r="A201" s="70"/>
      <c r="B201" s="24"/>
      <c r="C201" s="24"/>
      <c r="N201" s="40"/>
    </row>
    <row r="202" spans="1:14" s="41" customFormat="1" x14ac:dyDescent="0.25">
      <c r="A202" s="70"/>
      <c r="B202" s="24"/>
      <c r="C202" s="24"/>
      <c r="N202" s="40"/>
    </row>
  </sheetData>
  <sheetProtection algorithmName="SHA-512" hashValue="ts1EWvuegbQ4mNTgg07CPTnZfMPAFqzgwakuegh9ue0rzc5m5WScOS2vEgOOEA677Ezo7j4O7b2q/ynQi1BVlQ==" saltValue="babF4GA573/inZox6/pObQ==" spinCount="100000" sheet="1" objects="1" scenarios="1" selectLockedCells="1"/>
  <mergeCells count="156">
    <mergeCell ref="G108:I108"/>
    <mergeCell ref="I109:I110"/>
    <mergeCell ref="J109:J110"/>
    <mergeCell ref="K109:K110"/>
    <mergeCell ref="B111:E112"/>
    <mergeCell ref="F111:F112"/>
    <mergeCell ref="G111:G112"/>
    <mergeCell ref="H111:H112"/>
    <mergeCell ref="I111:I112"/>
    <mergeCell ref="J111:J112"/>
    <mergeCell ref="K111:K112"/>
    <mergeCell ref="B12:L12"/>
    <mergeCell ref="B13:L13"/>
    <mergeCell ref="B14:L14"/>
    <mergeCell ref="B15:L15"/>
    <mergeCell ref="B16:L16"/>
    <mergeCell ref="B17:L17"/>
    <mergeCell ref="B4:L4"/>
    <mergeCell ref="B5:L5"/>
    <mergeCell ref="B6:L6"/>
    <mergeCell ref="B8:L8"/>
    <mergeCell ref="B9:L9"/>
    <mergeCell ref="B10:L10"/>
    <mergeCell ref="B26:F27"/>
    <mergeCell ref="G26:G27"/>
    <mergeCell ref="H26:H27"/>
    <mergeCell ref="B28:F29"/>
    <mergeCell ref="G28:G29"/>
    <mergeCell ref="H28:H29"/>
    <mergeCell ref="B19:L19"/>
    <mergeCell ref="B20:L20"/>
    <mergeCell ref="B22:L22"/>
    <mergeCell ref="B24:F25"/>
    <mergeCell ref="G24:G25"/>
    <mergeCell ref="H24:H25"/>
    <mergeCell ref="B39:C39"/>
    <mergeCell ref="D39:F39"/>
    <mergeCell ref="B40:C42"/>
    <mergeCell ref="D40:F40"/>
    <mergeCell ref="D41:F41"/>
    <mergeCell ref="D42:F42"/>
    <mergeCell ref="B30:F31"/>
    <mergeCell ref="G30:G31"/>
    <mergeCell ref="H30:H31"/>
    <mergeCell ref="B33:L33"/>
    <mergeCell ref="B35:L35"/>
    <mergeCell ref="G37:G38"/>
    <mergeCell ref="H37:H38"/>
    <mergeCell ref="I37:I38"/>
    <mergeCell ref="J37:J38"/>
    <mergeCell ref="K37:K38"/>
    <mergeCell ref="B52:C54"/>
    <mergeCell ref="D52:F52"/>
    <mergeCell ref="D53:F53"/>
    <mergeCell ref="D54:F54"/>
    <mergeCell ref="B55:C55"/>
    <mergeCell ref="D55:F55"/>
    <mergeCell ref="B43:C45"/>
    <mergeCell ref="D43:F43"/>
    <mergeCell ref="D44:F44"/>
    <mergeCell ref="D45:F45"/>
    <mergeCell ref="B46:C48"/>
    <mergeCell ref="D46:F46"/>
    <mergeCell ref="D47:F47"/>
    <mergeCell ref="D48:F48"/>
    <mergeCell ref="B49:C51"/>
    <mergeCell ref="D49:F49"/>
    <mergeCell ref="D50:F50"/>
    <mergeCell ref="D51:F51"/>
    <mergeCell ref="B66:E66"/>
    <mergeCell ref="B67:E70"/>
    <mergeCell ref="F67:F70"/>
    <mergeCell ref="G67:G70"/>
    <mergeCell ref="H67:H70"/>
    <mergeCell ref="I67:I70"/>
    <mergeCell ref="B57:C57"/>
    <mergeCell ref="B60:L60"/>
    <mergeCell ref="B62:L62"/>
    <mergeCell ref="G64:G65"/>
    <mergeCell ref="H64:H65"/>
    <mergeCell ref="I64:I65"/>
    <mergeCell ref="J64:J65"/>
    <mergeCell ref="K64:K65"/>
    <mergeCell ref="D57:K58"/>
    <mergeCell ref="B87:L94"/>
    <mergeCell ref="B96:L96"/>
    <mergeCell ref="B98:L98"/>
    <mergeCell ref="G100:G101"/>
    <mergeCell ref="H100:H101"/>
    <mergeCell ref="I100:I101"/>
    <mergeCell ref="J100:J101"/>
    <mergeCell ref="K100:K101"/>
    <mergeCell ref="J67:J70"/>
    <mergeCell ref="K67:K70"/>
    <mergeCell ref="B72:L72"/>
    <mergeCell ref="B74:L81"/>
    <mergeCell ref="B83:L83"/>
    <mergeCell ref="B85:L85"/>
    <mergeCell ref="G99:I99"/>
    <mergeCell ref="B121:B122"/>
    <mergeCell ref="C121:F122"/>
    <mergeCell ref="G121:K122"/>
    <mergeCell ref="B123:B124"/>
    <mergeCell ref="C123:F124"/>
    <mergeCell ref="G123:K124"/>
    <mergeCell ref="K102:K103"/>
    <mergeCell ref="B114:L114"/>
    <mergeCell ref="B116:L116"/>
    <mergeCell ref="C118:F118"/>
    <mergeCell ref="G118:K118"/>
    <mergeCell ref="B119:B120"/>
    <mergeCell ref="C119:F120"/>
    <mergeCell ref="G119:K120"/>
    <mergeCell ref="B102:E103"/>
    <mergeCell ref="F102:F103"/>
    <mergeCell ref="G102:G103"/>
    <mergeCell ref="H102:H103"/>
    <mergeCell ref="I102:I103"/>
    <mergeCell ref="J102:J103"/>
    <mergeCell ref="B105:L105"/>
    <mergeCell ref="B107:L107"/>
    <mergeCell ref="G109:G110"/>
    <mergeCell ref="H109:H110"/>
    <mergeCell ref="B129:B130"/>
    <mergeCell ref="C129:F130"/>
    <mergeCell ref="G129:K130"/>
    <mergeCell ref="B131:B132"/>
    <mergeCell ref="C131:F132"/>
    <mergeCell ref="G131:K132"/>
    <mergeCell ref="B125:B126"/>
    <mergeCell ref="C125:F126"/>
    <mergeCell ref="G125:K126"/>
    <mergeCell ref="B127:B128"/>
    <mergeCell ref="C127:F128"/>
    <mergeCell ref="G127:K128"/>
    <mergeCell ref="B137:B138"/>
    <mergeCell ref="C137:F138"/>
    <mergeCell ref="G137:K138"/>
    <mergeCell ref="B140:L140"/>
    <mergeCell ref="B142:L143"/>
    <mergeCell ref="B145:L152"/>
    <mergeCell ref="B133:B134"/>
    <mergeCell ref="C133:F134"/>
    <mergeCell ref="G133:K134"/>
    <mergeCell ref="B135:B136"/>
    <mergeCell ref="C135:F136"/>
    <mergeCell ref="G135:K136"/>
    <mergeCell ref="B182:L182"/>
    <mergeCell ref="B184:L185"/>
    <mergeCell ref="B187:L194"/>
    <mergeCell ref="B155:L155"/>
    <mergeCell ref="B157:L157"/>
    <mergeCell ref="B159:L166"/>
    <mergeCell ref="B168:L168"/>
    <mergeCell ref="B170:L171"/>
    <mergeCell ref="B173:L180"/>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4:H31 G39 G40:K41 G43:K44 G46:K47 G52:K53 G55:K55 G102:K103 G49:K50 G111:K112" xr:uid="{8CC97C59-FBBA-4552-B604-9FC064CAC7E7}">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4:K54 G45:K45 G42:K42 H39:K39 G48:K48 G51:K51" xr:uid="{1C56A0EF-CF07-4F10-BE11-23DF122A65C5}">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7 B87 B74 B145 B159 B173 G118" xr:uid="{37B98E4A-9AA9-412B-AA2E-35ECAF10BFDD}">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59" min="1" max="11" man="1"/>
    <brk id="113" min="1" max="11" man="1"/>
    <brk id="181"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9.42578125" style="3" customWidth="1"/>
    <col min="15" max="15" width="10.5703125" style="3" hidden="1" customWidth="1"/>
    <col min="16" max="16" width="8.5703125" style="3" hidden="1" customWidth="1"/>
    <col min="17" max="17" width="9.42578125" style="3" customWidth="1"/>
    <col min="18" max="16384" width="9.42578125" style="3"/>
  </cols>
  <sheetData>
    <row r="1" spans="1:16" ht="14.25" customHeight="1" x14ac:dyDescent="0.25">
      <c r="O1" s="3" t="s">
        <v>285</v>
      </c>
      <c r="P1" s="3" t="s">
        <v>285</v>
      </c>
    </row>
    <row r="2" spans="1:16" x14ac:dyDescent="0.25">
      <c r="B2" s="23" t="str">
        <f>'Pro 1'!B2</f>
        <v>PROTÉGÉ</v>
      </c>
      <c r="C2" s="23"/>
      <c r="D2" s="23"/>
      <c r="O2" s="22" t="s">
        <v>61</v>
      </c>
      <c r="P2" s="22" t="s">
        <v>73</v>
      </c>
    </row>
    <row r="3" spans="1:16" x14ac:dyDescent="0.25">
      <c r="B3" s="5"/>
      <c r="C3" s="5"/>
      <c r="D3" s="5"/>
      <c r="O3" s="8"/>
      <c r="P3" s="8"/>
    </row>
    <row r="4" spans="1:16" s="8" customFormat="1" x14ac:dyDescent="0.25">
      <c r="A4" s="24"/>
      <c r="B4" s="307" t="str">
        <f>Info!B4</f>
        <v>QUESTIONNAIRE À L'INTENTION DES PRODUCTEURS ÉTRANGERS</v>
      </c>
      <c r="C4" s="308"/>
      <c r="D4" s="308"/>
      <c r="E4" s="308"/>
      <c r="F4" s="308"/>
      <c r="G4" s="308"/>
      <c r="H4" s="308"/>
      <c r="I4" s="308"/>
      <c r="J4" s="308"/>
      <c r="K4" s="308"/>
      <c r="L4" s="309"/>
      <c r="M4" s="10"/>
      <c r="N4" s="10"/>
      <c r="O4" s="9"/>
      <c r="P4" s="9"/>
    </row>
    <row r="5" spans="1:16" s="8" customFormat="1" x14ac:dyDescent="0.25">
      <c r="A5" s="24"/>
      <c r="B5" s="310" t="str">
        <f>Info!B5</f>
        <v>GC-2026-001</v>
      </c>
      <c r="C5" s="311"/>
      <c r="D5" s="311"/>
      <c r="E5" s="311"/>
      <c r="F5" s="311"/>
      <c r="G5" s="311"/>
      <c r="H5" s="311"/>
      <c r="I5" s="311"/>
      <c r="J5" s="311"/>
      <c r="K5" s="311"/>
      <c r="L5" s="312"/>
      <c r="M5" s="10"/>
      <c r="N5" s="10"/>
      <c r="O5" s="9"/>
      <c r="P5" s="9"/>
    </row>
    <row r="6" spans="1:16" s="9" customFormat="1" ht="14.1" customHeight="1" x14ac:dyDescent="0.25">
      <c r="A6" s="24"/>
      <c r="B6" s="313" t="str">
        <f>Info!B6</f>
        <v>PRODUITS DU BOIS - PLANCHERS DE BOIS FRANCS MASSIF ET D'INGÉNIERIE</v>
      </c>
      <c r="C6" s="314"/>
      <c r="D6" s="314"/>
      <c r="E6" s="314"/>
      <c r="F6" s="314"/>
      <c r="G6" s="314"/>
      <c r="H6" s="314"/>
      <c r="I6" s="314"/>
      <c r="J6" s="314"/>
      <c r="K6" s="314"/>
      <c r="L6" s="315"/>
      <c r="O6" s="25"/>
      <c r="P6" s="25"/>
    </row>
    <row r="7" spans="1:16" s="9" customFormat="1" x14ac:dyDescent="0.25">
      <c r="A7" s="24"/>
      <c r="B7" s="26"/>
      <c r="C7" s="26"/>
      <c r="D7" s="26"/>
      <c r="E7" s="27"/>
      <c r="F7" s="27"/>
      <c r="G7" s="27"/>
      <c r="H7" s="27"/>
      <c r="I7" s="27"/>
      <c r="J7" s="27"/>
      <c r="K7" s="27"/>
      <c r="L7" s="27"/>
      <c r="O7" s="25"/>
      <c r="P7" s="25"/>
    </row>
    <row r="8" spans="1:16" x14ac:dyDescent="0.25">
      <c r="B8" s="371" t="str">
        <f>IF(Intro!$G$20="English",O8,P8)</f>
        <v>COMMENTAIRES PROTÉGÉS</v>
      </c>
      <c r="C8" s="372"/>
      <c r="D8" s="372"/>
      <c r="E8" s="372"/>
      <c r="F8" s="372"/>
      <c r="G8" s="372"/>
      <c r="H8" s="372"/>
      <c r="I8" s="372"/>
      <c r="J8" s="372"/>
      <c r="K8" s="372"/>
      <c r="L8" s="373"/>
      <c r="O8" s="3" t="s">
        <v>57</v>
      </c>
      <c r="P8" s="3" t="s">
        <v>162</v>
      </c>
    </row>
    <row r="9" spans="1:16" x14ac:dyDescent="0.25">
      <c r="B9" s="28"/>
      <c r="C9" s="29"/>
      <c r="D9" s="29"/>
      <c r="E9" s="30"/>
      <c r="F9" s="30"/>
      <c r="G9" s="30"/>
      <c r="H9" s="30"/>
      <c r="I9" s="30"/>
      <c r="J9" s="30"/>
      <c r="K9" s="30"/>
      <c r="L9" s="31"/>
    </row>
    <row r="10" spans="1:16" x14ac:dyDescent="0.25">
      <c r="B10" s="264" t="str">
        <f>AddPub!B10</f>
        <v>Si votre entreprise désire ajouter des commentaires concernant vos réponses, vous les inscrivez ici. Indiquez à quelle question se rapportent vos commentaires.</v>
      </c>
      <c r="C10" s="265"/>
      <c r="D10" s="265"/>
      <c r="E10" s="265"/>
      <c r="F10" s="265"/>
      <c r="G10" s="265"/>
      <c r="H10" s="265"/>
      <c r="I10" s="265"/>
      <c r="J10" s="265"/>
      <c r="K10" s="265"/>
      <c r="L10" s="266"/>
      <c r="O10" s="32"/>
      <c r="P10" s="32"/>
    </row>
    <row r="11" spans="1:16" x14ac:dyDescent="0.25">
      <c r="B11" s="54"/>
      <c r="C11" s="29"/>
      <c r="D11" s="29"/>
      <c r="E11" s="30"/>
      <c r="F11" s="30"/>
      <c r="G11" s="30"/>
      <c r="H11" s="30"/>
      <c r="I11" s="30"/>
      <c r="J11" s="30"/>
      <c r="K11" s="30"/>
      <c r="L11" s="31"/>
      <c r="O11" s="32"/>
    </row>
    <row r="12" spans="1:16" x14ac:dyDescent="0.25">
      <c r="B12" s="97"/>
      <c r="C12" s="29"/>
      <c r="D12" s="103" t="str">
        <f>AddPub!D12</f>
        <v>Onglet et question</v>
      </c>
      <c r="E12" s="369" t="str">
        <f>AddPub!E12</f>
        <v>Commentaires</v>
      </c>
      <c r="F12" s="369"/>
      <c r="G12" s="369"/>
      <c r="H12" s="369"/>
      <c r="I12" s="369"/>
      <c r="J12" s="369"/>
      <c r="K12" s="369"/>
      <c r="L12" s="370"/>
      <c r="O12" s="32"/>
    </row>
    <row r="13" spans="1:16" x14ac:dyDescent="0.25">
      <c r="A13" s="70"/>
      <c r="B13" s="359" t="str">
        <f>AddPub!B13</f>
        <v>Commentaire 1</v>
      </c>
      <c r="C13" s="360"/>
      <c r="D13" s="363"/>
      <c r="E13" s="365"/>
      <c r="F13" s="365"/>
      <c r="G13" s="365"/>
      <c r="H13" s="365"/>
      <c r="I13" s="365"/>
      <c r="J13" s="365"/>
      <c r="K13" s="365"/>
      <c r="L13" s="366"/>
      <c r="O13" s="32"/>
    </row>
    <row r="14" spans="1:16" x14ac:dyDescent="0.25">
      <c r="A14" s="70"/>
      <c r="B14" s="359"/>
      <c r="C14" s="360"/>
      <c r="D14" s="363"/>
      <c r="E14" s="365"/>
      <c r="F14" s="365"/>
      <c r="G14" s="365"/>
      <c r="H14" s="365"/>
      <c r="I14" s="365"/>
      <c r="J14" s="365"/>
      <c r="K14" s="365"/>
      <c r="L14" s="366"/>
      <c r="O14" s="32"/>
    </row>
    <row r="15" spans="1:16" x14ac:dyDescent="0.25">
      <c r="A15" s="70"/>
      <c r="B15" s="359"/>
      <c r="C15" s="360"/>
      <c r="D15" s="363"/>
      <c r="E15" s="365"/>
      <c r="F15" s="365"/>
      <c r="G15" s="365"/>
      <c r="H15" s="365"/>
      <c r="I15" s="365"/>
      <c r="J15" s="365"/>
      <c r="K15" s="365"/>
      <c r="L15" s="366"/>
      <c r="O15" s="32"/>
    </row>
    <row r="16" spans="1:16" x14ac:dyDescent="0.25">
      <c r="A16" s="70"/>
      <c r="B16" s="359"/>
      <c r="C16" s="360"/>
      <c r="D16" s="363"/>
      <c r="E16" s="365"/>
      <c r="F16" s="365"/>
      <c r="G16" s="365"/>
      <c r="H16" s="365"/>
      <c r="I16" s="365"/>
      <c r="J16" s="365"/>
      <c r="K16" s="365"/>
      <c r="L16" s="366"/>
      <c r="O16" s="32"/>
    </row>
    <row r="17" spans="1:15" x14ac:dyDescent="0.25">
      <c r="A17" s="70"/>
      <c r="B17" s="359"/>
      <c r="C17" s="360"/>
      <c r="D17" s="363"/>
      <c r="E17" s="365"/>
      <c r="F17" s="365"/>
      <c r="G17" s="365"/>
      <c r="H17" s="365"/>
      <c r="I17" s="365"/>
      <c r="J17" s="365"/>
      <c r="K17" s="365"/>
      <c r="L17" s="366"/>
      <c r="O17" s="32"/>
    </row>
    <row r="18" spans="1:15" x14ac:dyDescent="0.25">
      <c r="A18" s="70"/>
      <c r="B18" s="359"/>
      <c r="C18" s="360"/>
      <c r="D18" s="363"/>
      <c r="E18" s="365"/>
      <c r="F18" s="365"/>
      <c r="G18" s="365"/>
      <c r="H18" s="365"/>
      <c r="I18" s="365"/>
      <c r="J18" s="365"/>
      <c r="K18" s="365"/>
      <c r="L18" s="366"/>
      <c r="O18" s="32"/>
    </row>
    <row r="19" spans="1:15" x14ac:dyDescent="0.25">
      <c r="A19" s="70"/>
      <c r="B19" s="359"/>
      <c r="C19" s="360"/>
      <c r="D19" s="363"/>
      <c r="E19" s="365"/>
      <c r="F19" s="365"/>
      <c r="G19" s="365"/>
      <c r="H19" s="365"/>
      <c r="I19" s="365"/>
      <c r="J19" s="365"/>
      <c r="K19" s="365"/>
      <c r="L19" s="366"/>
      <c r="O19" s="32"/>
    </row>
    <row r="20" spans="1:15" x14ac:dyDescent="0.25">
      <c r="A20" s="70"/>
      <c r="B20" s="359"/>
      <c r="C20" s="360"/>
      <c r="D20" s="363"/>
      <c r="E20" s="365"/>
      <c r="F20" s="365"/>
      <c r="G20" s="365"/>
      <c r="H20" s="365"/>
      <c r="I20" s="365"/>
      <c r="J20" s="365"/>
      <c r="K20" s="365"/>
      <c r="L20" s="366"/>
      <c r="O20" s="32"/>
    </row>
    <row r="21" spans="1:15" x14ac:dyDescent="0.25">
      <c r="A21" s="70"/>
      <c r="B21" s="359"/>
      <c r="C21" s="360"/>
      <c r="D21" s="363"/>
      <c r="E21" s="365"/>
      <c r="F21" s="365"/>
      <c r="G21" s="365"/>
      <c r="H21" s="365"/>
      <c r="I21" s="365"/>
      <c r="J21" s="365"/>
      <c r="K21" s="365"/>
      <c r="L21" s="366"/>
      <c r="O21" s="32"/>
    </row>
    <row r="22" spans="1:15" x14ac:dyDescent="0.25">
      <c r="A22" s="70"/>
      <c r="B22" s="359"/>
      <c r="C22" s="360"/>
      <c r="D22" s="363"/>
      <c r="E22" s="365"/>
      <c r="F22" s="365"/>
      <c r="G22" s="365"/>
      <c r="H22" s="365"/>
      <c r="I22" s="365"/>
      <c r="J22" s="365"/>
      <c r="K22" s="365"/>
      <c r="L22" s="366"/>
      <c r="O22" s="32"/>
    </row>
    <row r="23" spans="1:15" ht="14.25" customHeight="1" x14ac:dyDescent="0.25">
      <c r="A23" s="70"/>
      <c r="B23" s="359" t="str">
        <f>AddPub!B23</f>
        <v>Commentaire 2</v>
      </c>
      <c r="C23" s="360"/>
      <c r="D23" s="363"/>
      <c r="E23" s="365"/>
      <c r="F23" s="365"/>
      <c r="G23" s="365"/>
      <c r="H23" s="365"/>
      <c r="I23" s="365"/>
      <c r="J23" s="365"/>
      <c r="K23" s="365"/>
      <c r="L23" s="366"/>
      <c r="O23" s="32"/>
    </row>
    <row r="24" spans="1:15" x14ac:dyDescent="0.25">
      <c r="A24" s="70"/>
      <c r="B24" s="359"/>
      <c r="C24" s="360"/>
      <c r="D24" s="363"/>
      <c r="E24" s="365"/>
      <c r="F24" s="365"/>
      <c r="G24" s="365"/>
      <c r="H24" s="365"/>
      <c r="I24" s="365"/>
      <c r="J24" s="365"/>
      <c r="K24" s="365"/>
      <c r="L24" s="366"/>
    </row>
    <row r="25" spans="1:15" x14ac:dyDescent="0.25">
      <c r="A25" s="70"/>
      <c r="B25" s="359"/>
      <c r="C25" s="360"/>
      <c r="D25" s="363"/>
      <c r="E25" s="365"/>
      <c r="F25" s="365"/>
      <c r="G25" s="365"/>
      <c r="H25" s="365"/>
      <c r="I25" s="365"/>
      <c r="J25" s="365"/>
      <c r="K25" s="365"/>
      <c r="L25" s="366"/>
    </row>
    <row r="26" spans="1:15" x14ac:dyDescent="0.25">
      <c r="A26" s="70"/>
      <c r="B26" s="359"/>
      <c r="C26" s="360"/>
      <c r="D26" s="363"/>
      <c r="E26" s="365"/>
      <c r="F26" s="365"/>
      <c r="G26" s="365"/>
      <c r="H26" s="365"/>
      <c r="I26" s="365"/>
      <c r="J26" s="365"/>
      <c r="K26" s="365"/>
      <c r="L26" s="366"/>
      <c r="O26" s="32"/>
    </row>
    <row r="27" spans="1:15" x14ac:dyDescent="0.25">
      <c r="A27" s="70"/>
      <c r="B27" s="359"/>
      <c r="C27" s="360"/>
      <c r="D27" s="363"/>
      <c r="E27" s="365"/>
      <c r="F27" s="365"/>
      <c r="G27" s="365"/>
      <c r="H27" s="365"/>
      <c r="I27" s="365"/>
      <c r="J27" s="365"/>
      <c r="K27" s="365"/>
      <c r="L27" s="366"/>
      <c r="O27" s="32"/>
    </row>
    <row r="28" spans="1:15" x14ac:dyDescent="0.25">
      <c r="A28" s="70"/>
      <c r="B28" s="359"/>
      <c r="C28" s="360"/>
      <c r="D28" s="363"/>
      <c r="E28" s="365"/>
      <c r="F28" s="365"/>
      <c r="G28" s="365"/>
      <c r="H28" s="365"/>
      <c r="I28" s="365"/>
      <c r="J28" s="365"/>
      <c r="K28" s="365"/>
      <c r="L28" s="366"/>
    </row>
    <row r="29" spans="1:15" x14ac:dyDescent="0.25">
      <c r="A29" s="70"/>
      <c r="B29" s="359"/>
      <c r="C29" s="360"/>
      <c r="D29" s="363"/>
      <c r="E29" s="365"/>
      <c r="F29" s="365"/>
      <c r="G29" s="365"/>
      <c r="H29" s="365"/>
      <c r="I29" s="365"/>
      <c r="J29" s="365"/>
      <c r="K29" s="365"/>
      <c r="L29" s="366"/>
      <c r="O29" s="32"/>
    </row>
    <row r="30" spans="1:15" x14ac:dyDescent="0.25">
      <c r="A30" s="70"/>
      <c r="B30" s="359"/>
      <c r="C30" s="360"/>
      <c r="D30" s="363"/>
      <c r="E30" s="365"/>
      <c r="F30" s="365"/>
      <c r="G30" s="365"/>
      <c r="H30" s="365"/>
      <c r="I30" s="365"/>
      <c r="J30" s="365"/>
      <c r="K30" s="365"/>
      <c r="L30" s="366"/>
      <c r="O30" s="32"/>
    </row>
    <row r="31" spans="1:15" x14ac:dyDescent="0.25">
      <c r="A31" s="70"/>
      <c r="B31" s="359"/>
      <c r="C31" s="360"/>
      <c r="D31" s="363"/>
      <c r="E31" s="365"/>
      <c r="F31" s="365"/>
      <c r="G31" s="365"/>
      <c r="H31" s="365"/>
      <c r="I31" s="365"/>
      <c r="J31" s="365"/>
      <c r="K31" s="365"/>
      <c r="L31" s="366"/>
      <c r="O31" s="32"/>
    </row>
    <row r="32" spans="1:15" x14ac:dyDescent="0.25">
      <c r="A32" s="70"/>
      <c r="B32" s="359"/>
      <c r="C32" s="360"/>
      <c r="D32" s="363"/>
      <c r="E32" s="365"/>
      <c r="F32" s="365"/>
      <c r="G32" s="365"/>
      <c r="H32" s="365"/>
      <c r="I32" s="365"/>
      <c r="J32" s="365"/>
      <c r="K32" s="365"/>
      <c r="L32" s="366"/>
      <c r="O32" s="32"/>
    </row>
    <row r="33" spans="1:15" ht="14.25" customHeight="1" x14ac:dyDescent="0.25">
      <c r="A33" s="70"/>
      <c r="B33" s="359" t="str">
        <f>AddPub!B33</f>
        <v>Commentaire 3</v>
      </c>
      <c r="C33" s="360"/>
      <c r="D33" s="363"/>
      <c r="E33" s="365"/>
      <c r="F33" s="365"/>
      <c r="G33" s="365"/>
      <c r="H33" s="365"/>
      <c r="I33" s="365"/>
      <c r="J33" s="365"/>
      <c r="K33" s="365"/>
      <c r="L33" s="366"/>
      <c r="O33" s="32"/>
    </row>
    <row r="34" spans="1:15" x14ac:dyDescent="0.25">
      <c r="A34" s="70"/>
      <c r="B34" s="359"/>
      <c r="C34" s="360"/>
      <c r="D34" s="363"/>
      <c r="E34" s="365"/>
      <c r="F34" s="365"/>
      <c r="G34" s="365"/>
      <c r="H34" s="365"/>
      <c r="I34" s="365"/>
      <c r="J34" s="365"/>
      <c r="K34" s="365"/>
      <c r="L34" s="366"/>
    </row>
    <row r="35" spans="1:15" x14ac:dyDescent="0.25">
      <c r="A35" s="70"/>
      <c r="B35" s="359"/>
      <c r="C35" s="360"/>
      <c r="D35" s="363"/>
      <c r="E35" s="365"/>
      <c r="F35" s="365"/>
      <c r="G35" s="365"/>
      <c r="H35" s="365"/>
      <c r="I35" s="365"/>
      <c r="J35" s="365"/>
      <c r="K35" s="365"/>
      <c r="L35" s="366"/>
    </row>
    <row r="36" spans="1:15" x14ac:dyDescent="0.25">
      <c r="A36" s="70"/>
      <c r="B36" s="359"/>
      <c r="C36" s="360"/>
      <c r="D36" s="363"/>
      <c r="E36" s="365"/>
      <c r="F36" s="365"/>
      <c r="G36" s="365"/>
      <c r="H36" s="365"/>
      <c r="I36" s="365"/>
      <c r="J36" s="365"/>
      <c r="K36" s="365"/>
      <c r="L36" s="366"/>
      <c r="O36" s="32"/>
    </row>
    <row r="37" spans="1:15" x14ac:dyDescent="0.25">
      <c r="A37" s="70"/>
      <c r="B37" s="359"/>
      <c r="C37" s="360"/>
      <c r="D37" s="363"/>
      <c r="E37" s="365"/>
      <c r="F37" s="365"/>
      <c r="G37" s="365"/>
      <c r="H37" s="365"/>
      <c r="I37" s="365"/>
      <c r="J37" s="365"/>
      <c r="K37" s="365"/>
      <c r="L37" s="366"/>
      <c r="O37" s="32"/>
    </row>
    <row r="38" spans="1:15" x14ac:dyDescent="0.25">
      <c r="A38" s="70"/>
      <c r="B38" s="359"/>
      <c r="C38" s="360"/>
      <c r="D38" s="363"/>
      <c r="E38" s="365"/>
      <c r="F38" s="365"/>
      <c r="G38" s="365"/>
      <c r="H38" s="365"/>
      <c r="I38" s="365"/>
      <c r="J38" s="365"/>
      <c r="K38" s="365"/>
      <c r="L38" s="366"/>
      <c r="O38" s="32"/>
    </row>
    <row r="39" spans="1:15" x14ac:dyDescent="0.25">
      <c r="A39" s="70"/>
      <c r="B39" s="359"/>
      <c r="C39" s="360"/>
      <c r="D39" s="363"/>
      <c r="E39" s="365"/>
      <c r="F39" s="365"/>
      <c r="G39" s="365"/>
      <c r="H39" s="365"/>
      <c r="I39" s="365"/>
      <c r="J39" s="365"/>
      <c r="K39" s="365"/>
      <c r="L39" s="366"/>
      <c r="O39" s="32"/>
    </row>
    <row r="40" spans="1:15" x14ac:dyDescent="0.25">
      <c r="A40" s="70"/>
      <c r="B40" s="359"/>
      <c r="C40" s="360"/>
      <c r="D40" s="363"/>
      <c r="E40" s="365"/>
      <c r="F40" s="365"/>
      <c r="G40" s="365"/>
      <c r="H40" s="365"/>
      <c r="I40" s="365"/>
      <c r="J40" s="365"/>
      <c r="K40" s="365"/>
      <c r="L40" s="366"/>
      <c r="O40" s="32"/>
    </row>
    <row r="41" spans="1:15" x14ac:dyDescent="0.25">
      <c r="A41" s="70"/>
      <c r="B41" s="359"/>
      <c r="C41" s="360"/>
      <c r="D41" s="363"/>
      <c r="E41" s="365"/>
      <c r="F41" s="365"/>
      <c r="G41" s="365"/>
      <c r="H41" s="365"/>
      <c r="I41" s="365"/>
      <c r="J41" s="365"/>
      <c r="K41" s="365"/>
      <c r="L41" s="366"/>
      <c r="O41" s="32"/>
    </row>
    <row r="42" spans="1:15" x14ac:dyDescent="0.25">
      <c r="A42" s="70"/>
      <c r="B42" s="359"/>
      <c r="C42" s="360"/>
      <c r="D42" s="363"/>
      <c r="E42" s="365"/>
      <c r="F42" s="365"/>
      <c r="G42" s="365"/>
      <c r="H42" s="365"/>
      <c r="I42" s="365"/>
      <c r="J42" s="365"/>
      <c r="K42" s="365"/>
      <c r="L42" s="366"/>
      <c r="O42" s="32"/>
    </row>
    <row r="43" spans="1:15" ht="14.25" customHeight="1" x14ac:dyDescent="0.25">
      <c r="A43" s="70"/>
      <c r="B43" s="359" t="str">
        <f>AddPub!B43</f>
        <v>Commentaire 4</v>
      </c>
      <c r="C43" s="360"/>
      <c r="D43" s="363"/>
      <c r="E43" s="365"/>
      <c r="F43" s="365"/>
      <c r="G43" s="365"/>
      <c r="H43" s="365"/>
      <c r="I43" s="365"/>
      <c r="J43" s="365"/>
      <c r="K43" s="365"/>
      <c r="L43" s="366"/>
      <c r="O43" s="32"/>
    </row>
    <row r="44" spans="1:15" x14ac:dyDescent="0.25">
      <c r="A44" s="70"/>
      <c r="B44" s="359"/>
      <c r="C44" s="360"/>
      <c r="D44" s="363"/>
      <c r="E44" s="365"/>
      <c r="F44" s="365"/>
      <c r="G44" s="365"/>
      <c r="H44" s="365"/>
      <c r="I44" s="365"/>
      <c r="J44" s="365"/>
      <c r="K44" s="365"/>
      <c r="L44" s="366"/>
      <c r="O44" s="32"/>
    </row>
    <row r="45" spans="1:15" x14ac:dyDescent="0.25">
      <c r="A45" s="70"/>
      <c r="B45" s="359"/>
      <c r="C45" s="360"/>
      <c r="D45" s="363"/>
      <c r="E45" s="365"/>
      <c r="F45" s="365"/>
      <c r="G45" s="365"/>
      <c r="H45" s="365"/>
      <c r="I45" s="365"/>
      <c r="J45" s="365"/>
      <c r="K45" s="365"/>
      <c r="L45" s="366"/>
      <c r="O45" s="32"/>
    </row>
    <row r="46" spans="1:15" x14ac:dyDescent="0.25">
      <c r="A46" s="70"/>
      <c r="B46" s="359"/>
      <c r="C46" s="360"/>
      <c r="D46" s="363"/>
      <c r="E46" s="365"/>
      <c r="F46" s="365"/>
      <c r="G46" s="365"/>
      <c r="H46" s="365"/>
      <c r="I46" s="365"/>
      <c r="J46" s="365"/>
      <c r="K46" s="365"/>
      <c r="L46" s="366"/>
      <c r="O46" s="32"/>
    </row>
    <row r="47" spans="1:15" x14ac:dyDescent="0.25">
      <c r="A47" s="70"/>
      <c r="B47" s="359"/>
      <c r="C47" s="360"/>
      <c r="D47" s="363"/>
      <c r="E47" s="365"/>
      <c r="F47" s="365"/>
      <c r="G47" s="365"/>
      <c r="H47" s="365"/>
      <c r="I47" s="365"/>
      <c r="J47" s="365"/>
      <c r="K47" s="365"/>
      <c r="L47" s="366"/>
      <c r="O47" s="32"/>
    </row>
    <row r="48" spans="1:15" x14ac:dyDescent="0.25">
      <c r="A48" s="70"/>
      <c r="B48" s="359"/>
      <c r="C48" s="360"/>
      <c r="D48" s="363"/>
      <c r="E48" s="365"/>
      <c r="F48" s="365"/>
      <c r="G48" s="365"/>
      <c r="H48" s="365"/>
      <c r="I48" s="365"/>
      <c r="J48" s="365"/>
      <c r="K48" s="365"/>
      <c r="L48" s="366"/>
      <c r="O48" s="32"/>
    </row>
    <row r="49" spans="1:15" x14ac:dyDescent="0.25">
      <c r="A49" s="70"/>
      <c r="B49" s="359"/>
      <c r="C49" s="360"/>
      <c r="D49" s="363"/>
      <c r="E49" s="365"/>
      <c r="F49" s="365"/>
      <c r="G49" s="365"/>
      <c r="H49" s="365"/>
      <c r="I49" s="365"/>
      <c r="J49" s="365"/>
      <c r="K49" s="365"/>
      <c r="L49" s="366"/>
      <c r="O49" s="32"/>
    </row>
    <row r="50" spans="1:15" x14ac:dyDescent="0.25">
      <c r="A50" s="70"/>
      <c r="B50" s="359"/>
      <c r="C50" s="360"/>
      <c r="D50" s="363"/>
      <c r="E50" s="365"/>
      <c r="F50" s="365"/>
      <c r="G50" s="365"/>
      <c r="H50" s="365"/>
      <c r="I50" s="365"/>
      <c r="J50" s="365"/>
      <c r="K50" s="365"/>
      <c r="L50" s="366"/>
      <c r="O50" s="32"/>
    </row>
    <row r="51" spans="1:15" x14ac:dyDescent="0.25">
      <c r="A51" s="70"/>
      <c r="B51" s="359"/>
      <c r="C51" s="360"/>
      <c r="D51" s="363"/>
      <c r="E51" s="365"/>
      <c r="F51" s="365"/>
      <c r="G51" s="365"/>
      <c r="H51" s="365"/>
      <c r="I51" s="365"/>
      <c r="J51" s="365"/>
      <c r="K51" s="365"/>
      <c r="L51" s="366"/>
      <c r="O51" s="32"/>
    </row>
    <row r="52" spans="1:15" x14ac:dyDescent="0.25">
      <c r="A52" s="70"/>
      <c r="B52" s="359"/>
      <c r="C52" s="360"/>
      <c r="D52" s="363"/>
      <c r="E52" s="365"/>
      <c r="F52" s="365"/>
      <c r="G52" s="365"/>
      <c r="H52" s="365"/>
      <c r="I52" s="365"/>
      <c r="J52" s="365"/>
      <c r="K52" s="365"/>
      <c r="L52" s="366"/>
      <c r="O52" s="32"/>
    </row>
    <row r="53" spans="1:15" ht="14.25" customHeight="1" x14ac:dyDescent="0.25">
      <c r="A53" s="70"/>
      <c r="B53" s="359" t="str">
        <f>AddPub!B53</f>
        <v>Commentaire 5</v>
      </c>
      <c r="C53" s="360"/>
      <c r="D53" s="363"/>
      <c r="E53" s="365"/>
      <c r="F53" s="365"/>
      <c r="G53" s="365"/>
      <c r="H53" s="365"/>
      <c r="I53" s="365"/>
      <c r="J53" s="365"/>
      <c r="K53" s="365"/>
      <c r="L53" s="366"/>
      <c r="O53" s="32"/>
    </row>
    <row r="54" spans="1:15" x14ac:dyDescent="0.25">
      <c r="A54" s="70"/>
      <c r="B54" s="359"/>
      <c r="C54" s="360"/>
      <c r="D54" s="363"/>
      <c r="E54" s="365"/>
      <c r="F54" s="365"/>
      <c r="G54" s="365"/>
      <c r="H54" s="365"/>
      <c r="I54" s="365"/>
      <c r="J54" s="365"/>
      <c r="K54" s="365"/>
      <c r="L54" s="366"/>
      <c r="O54" s="32"/>
    </row>
    <row r="55" spans="1:15" x14ac:dyDescent="0.25">
      <c r="A55" s="70"/>
      <c r="B55" s="359"/>
      <c r="C55" s="360"/>
      <c r="D55" s="363"/>
      <c r="E55" s="365"/>
      <c r="F55" s="365"/>
      <c r="G55" s="365"/>
      <c r="H55" s="365"/>
      <c r="I55" s="365"/>
      <c r="J55" s="365"/>
      <c r="K55" s="365"/>
      <c r="L55" s="366"/>
      <c r="O55" s="32"/>
    </row>
    <row r="56" spans="1:15" x14ac:dyDescent="0.25">
      <c r="A56" s="70"/>
      <c r="B56" s="359"/>
      <c r="C56" s="360"/>
      <c r="D56" s="363"/>
      <c r="E56" s="365"/>
      <c r="F56" s="365"/>
      <c r="G56" s="365"/>
      <c r="H56" s="365"/>
      <c r="I56" s="365"/>
      <c r="J56" s="365"/>
      <c r="K56" s="365"/>
      <c r="L56" s="366"/>
      <c r="O56" s="32"/>
    </row>
    <row r="57" spans="1:15" x14ac:dyDescent="0.25">
      <c r="A57" s="70"/>
      <c r="B57" s="359"/>
      <c r="C57" s="360"/>
      <c r="D57" s="363"/>
      <c r="E57" s="365"/>
      <c r="F57" s="365"/>
      <c r="G57" s="365"/>
      <c r="H57" s="365"/>
      <c r="I57" s="365"/>
      <c r="J57" s="365"/>
      <c r="K57" s="365"/>
      <c r="L57" s="366"/>
      <c r="O57" s="32"/>
    </row>
    <row r="58" spans="1:15" x14ac:dyDescent="0.25">
      <c r="A58" s="70"/>
      <c r="B58" s="359"/>
      <c r="C58" s="360"/>
      <c r="D58" s="363"/>
      <c r="E58" s="365"/>
      <c r="F58" s="365"/>
      <c r="G58" s="365"/>
      <c r="H58" s="365"/>
      <c r="I58" s="365"/>
      <c r="J58" s="365"/>
      <c r="K58" s="365"/>
      <c r="L58" s="366"/>
      <c r="O58" s="32"/>
    </row>
    <row r="59" spans="1:15" x14ac:dyDescent="0.25">
      <c r="A59" s="70"/>
      <c r="B59" s="359"/>
      <c r="C59" s="360"/>
      <c r="D59" s="363"/>
      <c r="E59" s="365"/>
      <c r="F59" s="365"/>
      <c r="G59" s="365"/>
      <c r="H59" s="365"/>
      <c r="I59" s="365"/>
      <c r="J59" s="365"/>
      <c r="K59" s="365"/>
      <c r="L59" s="366"/>
      <c r="O59" s="32"/>
    </row>
    <row r="60" spans="1:15" x14ac:dyDescent="0.25">
      <c r="A60" s="70"/>
      <c r="B60" s="359"/>
      <c r="C60" s="360"/>
      <c r="D60" s="363"/>
      <c r="E60" s="365"/>
      <c r="F60" s="365"/>
      <c r="G60" s="365"/>
      <c r="H60" s="365"/>
      <c r="I60" s="365"/>
      <c r="J60" s="365"/>
      <c r="K60" s="365"/>
      <c r="L60" s="366"/>
      <c r="O60" s="32"/>
    </row>
    <row r="61" spans="1:15" x14ac:dyDescent="0.25">
      <c r="A61" s="70"/>
      <c r="B61" s="359"/>
      <c r="C61" s="360"/>
      <c r="D61" s="363"/>
      <c r="E61" s="365"/>
      <c r="F61" s="365"/>
      <c r="G61" s="365"/>
      <c r="H61" s="365"/>
      <c r="I61" s="365"/>
      <c r="J61" s="365"/>
      <c r="K61" s="365"/>
      <c r="L61" s="366"/>
      <c r="O61" s="32"/>
    </row>
    <row r="62" spans="1:15" x14ac:dyDescent="0.25">
      <c r="A62" s="70"/>
      <c r="B62" s="361"/>
      <c r="C62" s="362"/>
      <c r="D62" s="364"/>
      <c r="E62" s="367"/>
      <c r="F62" s="367"/>
      <c r="G62" s="367"/>
      <c r="H62" s="367"/>
      <c r="I62" s="367"/>
      <c r="J62" s="367"/>
      <c r="K62" s="367"/>
      <c r="L62" s="368"/>
      <c r="O62" s="32"/>
    </row>
    <row r="63" spans="1:15" s="41" customFormat="1" x14ac:dyDescent="0.25">
      <c r="A63" s="70"/>
      <c r="B63" s="24"/>
      <c r="N63" s="40"/>
    </row>
  </sheetData>
  <sheetProtection algorithmName="SHA-512" hashValue="YhDwDs6O9axhAqwEsDH4j/3/MYkB6O6EgAqllLQIQkbMoK8wE53mlczLZTRZVk0CtQ2PmlSidqx1JVe2iVI9Vg==" saltValue="kmrGqRMGudnmFtSczhfUpw==" spinCount="100000" sheet="1" objects="1" scenarios="1" selectLockedCells="1"/>
  <mergeCells count="21">
    <mergeCell ref="B4:L4"/>
    <mergeCell ref="B5:L5"/>
    <mergeCell ref="B6:L6"/>
    <mergeCell ref="B10:L10"/>
    <mergeCell ref="B8:L8"/>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howInputMessage="1" showErrorMessage="1" sqref="D13:D62" xr:uid="{ACCE56F1-88F3-4AE0-97D0-DE4638D5B552}"/>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3"/>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15.5703125" style="3" hidden="1" customWidth="1"/>
    <col min="17" max="17" width="9.42578125" style="3" customWidth="1"/>
    <col min="18" max="16384" width="9.42578125" style="3"/>
  </cols>
  <sheetData>
    <row r="1" spans="1:16" x14ac:dyDescent="0.25">
      <c r="O1" s="3" t="s">
        <v>285</v>
      </c>
      <c r="P1" s="3" t="s">
        <v>285</v>
      </c>
    </row>
    <row r="2" spans="1:16" x14ac:dyDescent="0.25">
      <c r="B2" s="23" t="s">
        <v>0</v>
      </c>
      <c r="C2" s="23"/>
      <c r="D2" s="23"/>
      <c r="O2" s="22" t="s">
        <v>61</v>
      </c>
      <c r="P2" s="22" t="s">
        <v>73</v>
      </c>
    </row>
    <row r="3" spans="1:16" x14ac:dyDescent="0.25">
      <c r="B3" s="5"/>
      <c r="C3" s="5"/>
      <c r="D3" s="5"/>
      <c r="O3" s="8"/>
      <c r="P3" s="8"/>
    </row>
    <row r="4" spans="1:16" s="8" customFormat="1" x14ac:dyDescent="0.25">
      <c r="A4" s="24"/>
      <c r="B4" s="307" t="str">
        <f>Info!B4</f>
        <v>QUESTIONNAIRE À L'INTENTION DES PRODUCTEURS ÉTRANGERS</v>
      </c>
      <c r="C4" s="308"/>
      <c r="D4" s="308"/>
      <c r="E4" s="308"/>
      <c r="F4" s="308"/>
      <c r="G4" s="308"/>
      <c r="H4" s="308"/>
      <c r="I4" s="308"/>
      <c r="J4" s="308"/>
      <c r="K4" s="308"/>
      <c r="L4" s="309"/>
      <c r="M4" s="10"/>
      <c r="N4" s="10"/>
      <c r="O4" s="9"/>
      <c r="P4" s="9"/>
    </row>
    <row r="5" spans="1:16" s="8" customFormat="1" x14ac:dyDescent="0.25">
      <c r="A5" s="24"/>
      <c r="B5" s="310" t="str">
        <f>Info!B5</f>
        <v>GC-2026-001</v>
      </c>
      <c r="C5" s="311"/>
      <c r="D5" s="311"/>
      <c r="E5" s="311"/>
      <c r="F5" s="311"/>
      <c r="G5" s="311"/>
      <c r="H5" s="311"/>
      <c r="I5" s="311"/>
      <c r="J5" s="311"/>
      <c r="K5" s="311"/>
      <c r="L5" s="312"/>
      <c r="M5" s="10"/>
      <c r="N5" s="10"/>
      <c r="O5" s="9"/>
      <c r="P5" s="9"/>
    </row>
    <row r="6" spans="1:16" s="9" customFormat="1" x14ac:dyDescent="0.25">
      <c r="A6" s="24"/>
      <c r="B6" s="313" t="str">
        <f>Info!B6</f>
        <v>PRODUITS DU BOIS - PLANCHERS DE BOIS FRANCS MASSIF ET D'INGÉNIERIE</v>
      </c>
      <c r="C6" s="314"/>
      <c r="D6" s="314"/>
      <c r="E6" s="314"/>
      <c r="F6" s="314"/>
      <c r="G6" s="314"/>
      <c r="H6" s="314"/>
      <c r="I6" s="314"/>
      <c r="J6" s="314"/>
      <c r="K6" s="314"/>
      <c r="L6" s="315"/>
      <c r="O6" s="25"/>
      <c r="P6" s="25"/>
    </row>
    <row r="7" spans="1:16" s="9" customFormat="1" x14ac:dyDescent="0.25">
      <c r="A7" s="24"/>
      <c r="B7" s="26"/>
      <c r="C7" s="26"/>
      <c r="D7" s="26"/>
      <c r="E7" s="27"/>
      <c r="F7" s="27"/>
      <c r="G7" s="27"/>
      <c r="H7" s="27"/>
      <c r="I7" s="27"/>
      <c r="J7" s="27"/>
      <c r="K7" s="27"/>
      <c r="L7" s="27"/>
      <c r="O7" s="25"/>
      <c r="P7" s="25"/>
    </row>
    <row r="8" spans="1:16" x14ac:dyDescent="0.25">
      <c r="B8" s="371" t="str">
        <f>IF(Intro!$G$20="English",O8,P8)</f>
        <v>CONFIRMATION DES DONNÉES DÉCLARÉES</v>
      </c>
      <c r="C8" s="372"/>
      <c r="D8" s="372"/>
      <c r="E8" s="372"/>
      <c r="F8" s="372"/>
      <c r="G8" s="372"/>
      <c r="H8" s="372"/>
      <c r="I8" s="372"/>
      <c r="J8" s="372"/>
      <c r="K8" s="372"/>
      <c r="L8" s="373"/>
      <c r="O8" s="3" t="s">
        <v>20</v>
      </c>
      <c r="P8" s="3" t="s">
        <v>35</v>
      </c>
    </row>
    <row r="9" spans="1:16" x14ac:dyDescent="0.25">
      <c r="B9" s="371" t="str">
        <f>IF(Intro!$G$20="English",O9,P9)</f>
        <v>GÉNÉRAL</v>
      </c>
      <c r="C9" s="372"/>
      <c r="D9" s="372"/>
      <c r="E9" s="372"/>
      <c r="F9" s="372"/>
      <c r="G9" s="372"/>
      <c r="H9" s="372"/>
      <c r="I9" s="372"/>
      <c r="J9" s="372"/>
      <c r="K9" s="372"/>
      <c r="L9" s="373"/>
      <c r="O9" s="95" t="s">
        <v>244</v>
      </c>
      <c r="P9" s="95" t="s">
        <v>245</v>
      </c>
    </row>
    <row r="10" spans="1:16" x14ac:dyDescent="0.25">
      <c r="B10" s="61"/>
      <c r="C10" s="45"/>
      <c r="D10" s="45"/>
      <c r="E10" s="45"/>
      <c r="F10" s="45"/>
      <c r="G10" s="45"/>
      <c r="H10" s="45"/>
      <c r="I10" s="45"/>
      <c r="J10" s="45"/>
      <c r="K10" s="45"/>
      <c r="L10" s="16"/>
    </row>
    <row r="11" spans="1:16" x14ac:dyDescent="0.25">
      <c r="B11" s="61"/>
      <c r="C11" s="45"/>
      <c r="D11" s="45"/>
      <c r="E11" s="45"/>
      <c r="F11" s="45"/>
      <c r="G11" s="45"/>
      <c r="H11" s="45"/>
      <c r="I11" s="45"/>
      <c r="J11" s="128" t="str">
        <f>IF(Intro!$G$20="English",O11,P11)</f>
        <v>Sélectionnez oui ou non</v>
      </c>
      <c r="K11" s="45"/>
      <c r="L11" s="16"/>
      <c r="O11" s="3" t="s">
        <v>140</v>
      </c>
      <c r="P11" s="3" t="s">
        <v>271</v>
      </c>
    </row>
    <row r="12" spans="1:16" s="39" customFormat="1" x14ac:dyDescent="0.25">
      <c r="A12" s="62"/>
      <c r="B12" s="260" t="str">
        <f>IF(Intro!$G$20="English",O12,P12)</f>
        <v>Confirmez que toutes les données déclarées dans ce questionnaire concernent les marchandises telles que définies dans l’onglet « Intro ».</v>
      </c>
      <c r="C12" s="261"/>
      <c r="D12" s="261"/>
      <c r="E12" s="261"/>
      <c r="F12" s="261"/>
      <c r="G12" s="261"/>
      <c r="H12" s="261"/>
      <c r="I12" s="261"/>
      <c r="J12" s="117"/>
      <c r="K12" s="63"/>
      <c r="L12" s="64"/>
      <c r="O12" s="39" t="s">
        <v>277</v>
      </c>
      <c r="P12" s="39" t="s">
        <v>278</v>
      </c>
    </row>
    <row r="13" spans="1:16" s="39" customFormat="1" ht="15" customHeight="1" x14ac:dyDescent="0.25">
      <c r="A13" s="62"/>
      <c r="B13" s="377" t="str">
        <f>IF(Intro!$G$20="English",O13,P13)</f>
        <v>Confirmez que tous les volumes déclarés dans ce questionnaire sont en 000 pi. ca..</v>
      </c>
      <c r="C13" s="378"/>
      <c r="D13" s="378"/>
      <c r="E13" s="378"/>
      <c r="F13" s="378"/>
      <c r="G13" s="378"/>
      <c r="H13" s="378"/>
      <c r="I13" s="378"/>
      <c r="J13" s="106"/>
      <c r="K13" s="65"/>
      <c r="L13" s="66"/>
      <c r="O13" s="39" t="str">
        <f>"Confirm that all volumes reported in this questionnaire are in "&amp;(Variables!B23)&amp;"."</f>
        <v>Confirm that all volumes reported in this questionnaire are in 000 sq ft..</v>
      </c>
      <c r="P13" s="39" t="str">
        <f>"Confirmez que tous les volumes déclarés dans ce questionnaire sont en "&amp;(Variables!C23)&amp;"."</f>
        <v>Confirmez que tous les volumes déclarés dans ce questionnaire sont en 000 pi. ca..</v>
      </c>
    </row>
    <row r="14" spans="1:16" s="39" customFormat="1" x14ac:dyDescent="0.25">
      <c r="A14" s="62"/>
      <c r="B14" s="377" t="str">
        <f>IF(Intro!$G$20="English",O14,P14)</f>
        <v>Confirmez que toutes les valeurs déclarées dans ce questionnaire sont en dollars canadiens.</v>
      </c>
      <c r="C14" s="378"/>
      <c r="D14" s="378"/>
      <c r="E14" s="378" t="e">
        <f>IF(SUM(#REF!)&lt;&gt;0,"X","-")</f>
        <v>#REF!</v>
      </c>
      <c r="F14" s="378" t="e">
        <f>IF(SUM(#REF!)&lt;&gt;0,"X","-")</f>
        <v>#REF!</v>
      </c>
      <c r="G14" s="378" t="e">
        <f>IF(SUM(#REF!)&lt;&gt;0,"X","-")</f>
        <v>#REF!</v>
      </c>
      <c r="H14" s="378" t="e">
        <f>IF(SUM(#REF!)&lt;&gt;0,"X","-")</f>
        <v>#REF!</v>
      </c>
      <c r="I14" s="378" t="e">
        <f>IF(SUM(#REF!)&lt;&gt;0,"X","-")</f>
        <v>#REF!</v>
      </c>
      <c r="J14" s="106"/>
      <c r="K14" s="65"/>
      <c r="L14" s="66"/>
      <c r="O14" s="39" t="s">
        <v>163</v>
      </c>
      <c r="P14" s="39" t="s">
        <v>164</v>
      </c>
    </row>
    <row r="15" spans="1:16" s="39" customFormat="1" x14ac:dyDescent="0.25">
      <c r="A15" s="62"/>
      <c r="B15" s="377" t="str">
        <f>IF(Intro!$G$20="English",O15,P15)</f>
        <v>Confirmez que tous les renseignements déclarés le sont selon l’année civile.</v>
      </c>
      <c r="C15" s="378"/>
      <c r="D15" s="378"/>
      <c r="E15" s="378" t="e">
        <f>IF(SUM(#REF!)&lt;&gt;0,"X","-")</f>
        <v>#REF!</v>
      </c>
      <c r="F15" s="378" t="e">
        <f>IF(SUM(#REF!)&lt;&gt;0,"X","-")</f>
        <v>#REF!</v>
      </c>
      <c r="G15" s="378" t="e">
        <f>IF(SUM(#REF!)&lt;&gt;0,"X","-")</f>
        <v>#REF!</v>
      </c>
      <c r="H15" s="378" t="e">
        <f>IF(SUM(#REF!)&lt;&gt;0,"X","-")</f>
        <v>#REF!</v>
      </c>
      <c r="I15" s="378" t="e">
        <f>IF(SUM(#REF!)&lt;&gt;0,"X","-")</f>
        <v>#REF!</v>
      </c>
      <c r="J15" s="106"/>
      <c r="K15" s="63"/>
      <c r="L15" s="64"/>
      <c r="O15" s="39" t="s">
        <v>58</v>
      </c>
      <c r="P15" s="39" t="s">
        <v>59</v>
      </c>
    </row>
    <row r="16" spans="1:16" x14ac:dyDescent="0.25">
      <c r="B16" s="61"/>
      <c r="C16" s="45"/>
      <c r="D16" s="45"/>
      <c r="E16" s="45"/>
      <c r="F16" s="45"/>
      <c r="G16" s="45"/>
      <c r="H16" s="45"/>
      <c r="I16" s="45"/>
      <c r="J16" s="45"/>
      <c r="K16" s="45"/>
      <c r="L16" s="16"/>
    </row>
    <row r="17" spans="1:16" x14ac:dyDescent="0.25">
      <c r="B17" s="264" t="str">
        <f>IF(Intro!$G$20="English",O17,P17)</f>
        <v>Si non, expliquez.</v>
      </c>
      <c r="C17" s="255"/>
      <c r="D17" s="255"/>
      <c r="E17" s="255"/>
      <c r="F17" s="255"/>
      <c r="G17" s="255"/>
      <c r="H17" s="255"/>
      <c r="I17" s="255"/>
      <c r="J17" s="255"/>
      <c r="K17" s="255"/>
      <c r="L17" s="266"/>
      <c r="O17" s="110" t="s">
        <v>260</v>
      </c>
      <c r="P17" s="9" t="s">
        <v>261</v>
      </c>
    </row>
    <row r="18" spans="1:16" s="39" customFormat="1" x14ac:dyDescent="0.25">
      <c r="A18" s="62"/>
      <c r="B18" s="72"/>
      <c r="C18" s="111"/>
      <c r="D18" s="111"/>
      <c r="E18" s="111"/>
      <c r="F18" s="111"/>
      <c r="G18" s="111"/>
      <c r="H18" s="111"/>
      <c r="I18" s="111"/>
      <c r="J18" s="111"/>
      <c r="K18" s="111"/>
      <c r="L18" s="64"/>
      <c r="O18" s="9"/>
      <c r="P18" s="9"/>
    </row>
    <row r="19" spans="1:16" s="22" customFormat="1" x14ac:dyDescent="0.25">
      <c r="A19" s="21"/>
      <c r="B19" s="342"/>
      <c r="C19" s="450"/>
      <c r="D19" s="450"/>
      <c r="E19" s="450"/>
      <c r="F19" s="450"/>
      <c r="G19" s="450"/>
      <c r="H19" s="450"/>
      <c r="I19" s="450"/>
      <c r="J19" s="450"/>
      <c r="K19" s="450"/>
      <c r="L19" s="344"/>
      <c r="M19" s="39"/>
      <c r="O19" s="10"/>
      <c r="P19" s="10"/>
    </row>
    <row r="20" spans="1:16" s="22" customFormat="1" x14ac:dyDescent="0.25">
      <c r="A20" s="21"/>
      <c r="B20" s="342"/>
      <c r="C20" s="450"/>
      <c r="D20" s="450"/>
      <c r="E20" s="450"/>
      <c r="F20" s="450"/>
      <c r="G20" s="450"/>
      <c r="H20" s="450"/>
      <c r="I20" s="450"/>
      <c r="J20" s="450"/>
      <c r="K20" s="450"/>
      <c r="L20" s="344"/>
      <c r="M20" s="39"/>
      <c r="O20" s="10"/>
      <c r="P20" s="10"/>
    </row>
    <row r="21" spans="1:16" s="22" customFormat="1" x14ac:dyDescent="0.25">
      <c r="A21" s="21"/>
      <c r="B21" s="342"/>
      <c r="C21" s="450"/>
      <c r="D21" s="450"/>
      <c r="E21" s="450"/>
      <c r="F21" s="450"/>
      <c r="G21" s="450"/>
      <c r="H21" s="450"/>
      <c r="I21" s="450"/>
      <c r="J21" s="450"/>
      <c r="K21" s="450"/>
      <c r="L21" s="344"/>
      <c r="M21" s="39"/>
      <c r="O21" s="10"/>
      <c r="P21" s="10"/>
    </row>
    <row r="22" spans="1:16" s="22" customFormat="1" x14ac:dyDescent="0.25">
      <c r="A22" s="21"/>
      <c r="B22" s="342"/>
      <c r="C22" s="450"/>
      <c r="D22" s="450"/>
      <c r="E22" s="450"/>
      <c r="F22" s="450"/>
      <c r="G22" s="450"/>
      <c r="H22" s="450"/>
      <c r="I22" s="450"/>
      <c r="J22" s="450"/>
      <c r="K22" s="450"/>
      <c r="L22" s="344"/>
      <c r="M22" s="39"/>
      <c r="O22" s="10"/>
      <c r="P22" s="10"/>
    </row>
    <row r="23" spans="1:16" s="22" customFormat="1" x14ac:dyDescent="0.25">
      <c r="A23" s="21"/>
      <c r="B23" s="342"/>
      <c r="C23" s="450"/>
      <c r="D23" s="450"/>
      <c r="E23" s="450"/>
      <c r="F23" s="450"/>
      <c r="G23" s="450"/>
      <c r="H23" s="450"/>
      <c r="I23" s="450"/>
      <c r="J23" s="450"/>
      <c r="K23" s="450"/>
      <c r="L23" s="344"/>
      <c r="M23" s="39"/>
      <c r="O23" s="10"/>
      <c r="P23" s="10"/>
    </row>
    <row r="24" spans="1:16" s="22" customFormat="1" x14ac:dyDescent="0.25">
      <c r="A24" s="21"/>
      <c r="B24" s="342"/>
      <c r="C24" s="450"/>
      <c r="D24" s="450"/>
      <c r="E24" s="450"/>
      <c r="F24" s="450"/>
      <c r="G24" s="450"/>
      <c r="H24" s="450"/>
      <c r="I24" s="450"/>
      <c r="J24" s="450"/>
      <c r="K24" s="450"/>
      <c r="L24" s="344"/>
      <c r="M24" s="39"/>
      <c r="O24" s="10"/>
      <c r="P24" s="10"/>
    </row>
    <row r="25" spans="1:16" s="22" customFormat="1" x14ac:dyDescent="0.25">
      <c r="A25" s="21"/>
      <c r="B25" s="342"/>
      <c r="C25" s="450"/>
      <c r="D25" s="450"/>
      <c r="E25" s="450"/>
      <c r="F25" s="450"/>
      <c r="G25" s="450"/>
      <c r="H25" s="450"/>
      <c r="I25" s="450"/>
      <c r="J25" s="450"/>
      <c r="K25" s="450"/>
      <c r="L25" s="344"/>
      <c r="M25" s="39"/>
      <c r="O25" s="10"/>
      <c r="P25" s="10"/>
    </row>
    <row r="26" spans="1:16" s="22" customFormat="1" x14ac:dyDescent="0.25">
      <c r="A26" s="21"/>
      <c r="B26" s="342"/>
      <c r="C26" s="450"/>
      <c r="D26" s="450"/>
      <c r="E26" s="450"/>
      <c r="F26" s="450"/>
      <c r="G26" s="450"/>
      <c r="H26" s="450"/>
      <c r="I26" s="450"/>
      <c r="J26" s="450"/>
      <c r="K26" s="450"/>
      <c r="L26" s="344"/>
      <c r="M26" s="39"/>
      <c r="O26" s="10"/>
      <c r="P26" s="10"/>
    </row>
    <row r="27" spans="1:16" x14ac:dyDescent="0.25">
      <c r="B27" s="61"/>
      <c r="L27" s="16"/>
    </row>
    <row r="28" spans="1:16" x14ac:dyDescent="0.25">
      <c r="B28" s="371" t="str">
        <f>IF(Intro!$G$20="English",O28,P28)</f>
        <v>PRODUCTION ET VENTES</v>
      </c>
      <c r="C28" s="372"/>
      <c r="D28" s="372"/>
      <c r="E28" s="372"/>
      <c r="F28" s="372"/>
      <c r="G28" s="372"/>
      <c r="H28" s="372"/>
      <c r="I28" s="372"/>
      <c r="J28" s="372"/>
      <c r="K28" s="372"/>
      <c r="L28" s="373"/>
      <c r="O28" s="95" t="s">
        <v>246</v>
      </c>
      <c r="P28" s="95" t="s">
        <v>247</v>
      </c>
    </row>
    <row r="29" spans="1:16" x14ac:dyDescent="0.25">
      <c r="B29" s="61"/>
      <c r="C29" s="45"/>
      <c r="D29" s="45"/>
      <c r="E29" s="45"/>
      <c r="F29" s="45"/>
      <c r="G29" s="45"/>
      <c r="H29" s="45"/>
      <c r="I29" s="45"/>
      <c r="J29" s="45"/>
      <c r="K29" s="45"/>
      <c r="L29" s="16"/>
    </row>
    <row r="30" spans="1:16" ht="14.25" customHeight="1" x14ac:dyDescent="0.25">
      <c r="B30" s="264" t="str">
        <f>IF(Intro!$G$20="English",O30,P30)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265"/>
      <c r="D30" s="265"/>
      <c r="E30" s="265"/>
      <c r="F30" s="265"/>
      <c r="G30" s="265"/>
      <c r="H30" s="265"/>
      <c r="I30" s="265"/>
      <c r="J30" s="265"/>
      <c r="K30" s="265"/>
      <c r="L30" s="266"/>
      <c r="O30" s="3" t="s">
        <v>67</v>
      </c>
      <c r="P30" s="3" t="s">
        <v>68</v>
      </c>
    </row>
    <row r="31" spans="1:16" x14ac:dyDescent="0.25">
      <c r="B31" s="264"/>
      <c r="C31" s="265"/>
      <c r="D31" s="265"/>
      <c r="E31" s="265"/>
      <c r="F31" s="265"/>
      <c r="G31" s="265"/>
      <c r="H31" s="265"/>
      <c r="I31" s="265"/>
      <c r="J31" s="265"/>
      <c r="K31" s="265"/>
      <c r="L31" s="266"/>
    </row>
    <row r="32" spans="1:16" x14ac:dyDescent="0.25">
      <c r="B32" s="61"/>
      <c r="C32" s="45"/>
      <c r="D32" s="45"/>
      <c r="E32" s="45"/>
      <c r="F32" s="45"/>
      <c r="G32" s="45"/>
      <c r="H32" s="45"/>
      <c r="I32" s="45"/>
      <c r="J32" s="45"/>
      <c r="K32" s="45"/>
      <c r="L32" s="16"/>
    </row>
    <row r="33" spans="1:16" x14ac:dyDescent="0.25">
      <c r="B33" s="54"/>
      <c r="C33" s="29"/>
      <c r="D33" s="29"/>
      <c r="E33" s="382">
        <f>Variables!B6</f>
        <v>2023</v>
      </c>
      <c r="F33" s="382">
        <f>E33+1</f>
        <v>2024</v>
      </c>
      <c r="G33" s="382">
        <f>F33+1</f>
        <v>2025</v>
      </c>
      <c r="H33" s="45"/>
      <c r="I33" s="45"/>
      <c r="J33" s="65"/>
      <c r="K33" s="65"/>
      <c r="L33" s="66"/>
      <c r="O33" s="32"/>
    </row>
    <row r="34" spans="1:16" x14ac:dyDescent="0.25">
      <c r="B34" s="97"/>
      <c r="C34" s="29"/>
      <c r="D34" s="29"/>
      <c r="E34" s="382"/>
      <c r="F34" s="382"/>
      <c r="G34" s="382"/>
      <c r="H34" s="45"/>
      <c r="I34" s="45"/>
      <c r="J34" s="65"/>
      <c r="K34" s="65"/>
      <c r="L34" s="66"/>
      <c r="O34" s="32"/>
    </row>
    <row r="35" spans="1:16" s="39" customFormat="1" x14ac:dyDescent="0.25">
      <c r="A35" s="62"/>
      <c r="B35" s="377" t="str">
        <f>'Pro 1'!B21</f>
        <v>Production</v>
      </c>
      <c r="C35" s="378"/>
      <c r="D35" s="378"/>
      <c r="E35" s="107" t="str">
        <f>IF('Pro 1'!G21&lt;&gt;0,"X","-")</f>
        <v>-</v>
      </c>
      <c r="F35" s="108" t="str">
        <f>IF('Pro 1'!H21&lt;&gt;0,"X","-")</f>
        <v>-</v>
      </c>
      <c r="G35" s="108" t="str">
        <f>IF('Pro 1'!I21&lt;&gt;0,"X","-")</f>
        <v>-</v>
      </c>
      <c r="H35" s="45"/>
      <c r="I35" s="45"/>
      <c r="J35" s="65"/>
      <c r="K35" s="65"/>
      <c r="L35" s="66"/>
    </row>
    <row r="36" spans="1:16" s="39" customFormat="1" ht="14.45" customHeight="1" x14ac:dyDescent="0.25">
      <c r="A36" s="62"/>
      <c r="B36" s="377" t="str">
        <f>'Pro 2'!B40</f>
        <v>Ventes dans le pays de production</v>
      </c>
      <c r="C36" s="378"/>
      <c r="D36" s="378"/>
      <c r="E36" s="107" t="str">
        <f>IF(SUM('Pro 2'!G40:G41)&lt;&gt;0,"X","-")</f>
        <v>-</v>
      </c>
      <c r="F36" s="108" t="str">
        <f>IF(SUM('Pro 2'!H40:H41)&lt;&gt;0,"X","-")</f>
        <v>-</v>
      </c>
      <c r="G36" s="108" t="str">
        <f>IF(SUM('Pro 2'!I40:I41)&lt;&gt;0,"X","-")</f>
        <v>-</v>
      </c>
      <c r="H36" s="45"/>
      <c r="I36" s="45"/>
      <c r="J36" s="65"/>
      <c r="K36" s="65"/>
      <c r="L36" s="66"/>
    </row>
    <row r="37" spans="1:16" s="39" customFormat="1" ht="14.45" customHeight="1" x14ac:dyDescent="0.25">
      <c r="A37" s="62"/>
      <c r="B37" s="377" t="str">
        <f>'Pro 2'!B43</f>
        <v>Ventes à l'exportation au Canada</v>
      </c>
      <c r="C37" s="378"/>
      <c r="D37" s="378"/>
      <c r="E37" s="107" t="str">
        <f>IF(SUM('Pro 2'!G43:G44)&lt;&gt;0,"X","-")</f>
        <v>-</v>
      </c>
      <c r="F37" s="108" t="str">
        <f>IF(SUM('Pro 2'!H43:H44)&lt;&gt;0,"X","-")</f>
        <v>-</v>
      </c>
      <c r="G37" s="108" t="str">
        <f>IF(SUM('Pro 2'!I43:I44)&lt;&gt;0,"X","-")</f>
        <v>-</v>
      </c>
      <c r="H37" s="45"/>
      <c r="I37" s="45"/>
      <c r="J37" s="65"/>
      <c r="K37" s="65"/>
      <c r="L37" s="66"/>
    </row>
    <row r="38" spans="1:16" s="39" customFormat="1" ht="14.45" customHeight="1" x14ac:dyDescent="0.25">
      <c r="A38" s="62"/>
      <c r="B38" s="377" t="str">
        <f>'Pro 2'!B46</f>
        <v>Ventes à l'exportation aux États-Unis d'Amérique</v>
      </c>
      <c r="C38" s="378"/>
      <c r="D38" s="378"/>
      <c r="E38" s="108" t="str">
        <f>IF(SUM('Pro 2'!G46:G47)&lt;&gt;0,"X","-")</f>
        <v>-</v>
      </c>
      <c r="F38" s="108" t="str">
        <f>IF(SUM('Pro 2'!H46:H47)&lt;&gt;0,"X","-")</f>
        <v>-</v>
      </c>
      <c r="G38" s="108" t="str">
        <f>IF(SUM('Pro 2'!I46:I47)&lt;&gt;0,"X","-")</f>
        <v>-</v>
      </c>
      <c r="H38" s="45"/>
      <c r="I38" s="45"/>
      <c r="J38" s="65"/>
      <c r="K38" s="65"/>
      <c r="L38" s="66"/>
    </row>
    <row r="39" spans="1:16" s="39" customFormat="1" ht="14.45" customHeight="1" x14ac:dyDescent="0.25">
      <c r="A39" s="62"/>
      <c r="B39" s="260" t="str">
        <f>'Pro 2'!B49</f>
        <v>Ventes à l'exportation vers l'Union européenne</v>
      </c>
      <c r="C39" s="261"/>
      <c r="D39" s="261"/>
      <c r="E39" s="118" t="str">
        <f>IF(SUM('Pro 2'!G49:G50)&lt;&gt;0,"X","-")</f>
        <v>-</v>
      </c>
      <c r="F39" s="118" t="str">
        <f>IF(SUM('Pro 2'!H49:H50)&lt;&gt;0,"X","-")</f>
        <v>-</v>
      </c>
      <c r="G39" s="118" t="str">
        <f>IF(SUM('Pro 2'!I49:I50)&lt;&gt;0,"X","-")</f>
        <v>-</v>
      </c>
      <c r="H39" s="45"/>
      <c r="I39" s="45"/>
      <c r="J39" s="65"/>
      <c r="K39" s="65"/>
      <c r="L39" s="66"/>
    </row>
    <row r="40" spans="1:16" s="39" customFormat="1" ht="14.45" customHeight="1" x14ac:dyDescent="0.25">
      <c r="A40" s="62"/>
      <c r="B40" s="260" t="str">
        <f>'Pro 2'!B52</f>
        <v>Ventes à l'exportation vers tous les autres pays</v>
      </c>
      <c r="C40" s="261"/>
      <c r="D40" s="261"/>
      <c r="E40" s="118" t="str">
        <f>IF(SUM('Pro 2'!G52:G53)&lt;&gt;0,"X","-")</f>
        <v>-</v>
      </c>
      <c r="F40" s="118" t="str">
        <f>IF(SUM('Pro 2'!H52:H53)&lt;&gt;0,"X","-")</f>
        <v>-</v>
      </c>
      <c r="G40" s="118" t="str">
        <f>IF(SUM('Pro 2'!I52:I53)&lt;&gt;0,"X","-")</f>
        <v>-</v>
      </c>
      <c r="H40" s="45"/>
      <c r="I40" s="45"/>
      <c r="J40" s="65"/>
      <c r="K40" s="65"/>
      <c r="L40" s="66"/>
    </row>
    <row r="41" spans="1:16" s="39" customFormat="1" ht="14.45" customHeight="1" x14ac:dyDescent="0.25">
      <c r="A41" s="62"/>
      <c r="B41" s="260" t="str">
        <f>IF(Intro!$G$20="English",O41,P41)</f>
        <v>Marchés d'exportation</v>
      </c>
      <c r="C41" s="261"/>
      <c r="D41" s="261"/>
      <c r="E41" s="444" t="str">
        <f>IF('Pro 2'!D57="","-",'Pro 2'!D57)</f>
        <v>-</v>
      </c>
      <c r="F41" s="445"/>
      <c r="G41" s="445"/>
      <c r="H41" s="445"/>
      <c r="I41" s="446"/>
      <c r="J41" s="65"/>
      <c r="K41" s="65"/>
      <c r="L41" s="66"/>
      <c r="O41" s="39" t="s">
        <v>298</v>
      </c>
      <c r="P41" s="39" t="s">
        <v>299</v>
      </c>
    </row>
    <row r="42" spans="1:16" s="39" customFormat="1" ht="14.45" customHeight="1" x14ac:dyDescent="0.25">
      <c r="A42" s="62"/>
      <c r="B42" s="260"/>
      <c r="C42" s="261"/>
      <c r="D42" s="261"/>
      <c r="E42" s="447"/>
      <c r="F42" s="448"/>
      <c r="G42" s="448"/>
      <c r="H42" s="448"/>
      <c r="I42" s="449"/>
      <c r="J42" s="65"/>
      <c r="K42" s="65"/>
      <c r="L42" s="66"/>
    </row>
    <row r="43" spans="1:16" x14ac:dyDescent="0.25">
      <c r="B43" s="67"/>
      <c r="C43" s="68"/>
      <c r="D43" s="68"/>
      <c r="E43" s="68"/>
      <c r="F43" s="68"/>
      <c r="G43" s="68"/>
      <c r="H43" s="68"/>
      <c r="I43" s="68"/>
      <c r="J43" s="68"/>
      <c r="K43" s="68"/>
      <c r="L43" s="69"/>
    </row>
  </sheetData>
  <sheetProtection algorithmName="SHA-512" hashValue="d/aBNOGMv/Njvk27P0rFxDp76ufazVdvumD8GCZKG0bwbqnWtdgcc51WonwcBmoUOIBxO+4t9v1Cuoc5Ujc22A==" saltValue="VzEZ10iJMPW5eLYUMHC/WA==" spinCount="100000" sheet="1" objects="1" scenarios="1" selectLockedCells="1"/>
  <mergeCells count="24">
    <mergeCell ref="B4:L4"/>
    <mergeCell ref="B5:L5"/>
    <mergeCell ref="B6:L6"/>
    <mergeCell ref="B35:D35"/>
    <mergeCell ref="B28:L28"/>
    <mergeCell ref="B13:I13"/>
    <mergeCell ref="B14:I14"/>
    <mergeCell ref="B15:I15"/>
    <mergeCell ref="B8:L8"/>
    <mergeCell ref="B9:L9"/>
    <mergeCell ref="B30:L31"/>
    <mergeCell ref="B12:I12"/>
    <mergeCell ref="E33:E34"/>
    <mergeCell ref="F33:F34"/>
    <mergeCell ref="B17:L17"/>
    <mergeCell ref="B19:L26"/>
    <mergeCell ref="G33:G34"/>
    <mergeCell ref="B39:D39"/>
    <mergeCell ref="B41:D42"/>
    <mergeCell ref="E41:I42"/>
    <mergeCell ref="B36:D36"/>
    <mergeCell ref="B37:D37"/>
    <mergeCell ref="B38:D38"/>
    <mergeCell ref="B40:D4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E61A41A-F8F1-4036-8525-35A56D4FED5D}">
          <x14:formula1>
            <xm:f>Variables!$D$27:$D$28</xm:f>
          </x14:formula1>
          <xm:sqref>J12:J15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DBFirm</vt:lpstr>
      <vt:lpstr>DB</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2026-05-07T11:53:12Z</cp:lastPrinted>
  <dcterms:created xsi:type="dcterms:W3CDTF">2023-04-14T19:41:00Z</dcterms:created>
  <dcterms:modified xsi:type="dcterms:W3CDTF">2026-05-15T14:13:05Z</dcterms:modified>
</cp:coreProperties>
</file>