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threadedComments/threadedComment1.xml" ContentType="application/vnd.ms-excel.threaded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O:\CITT\Cases\SIMA\PI-2025-009\Working Files\Research\Questionnaires\For Web\"/>
    </mc:Choice>
  </mc:AlternateContent>
  <xr:revisionPtr revIDLastSave="0" documentId="13_ncr:1_{4967185E-00B8-4BCE-95E4-4767B42CB60F}" xr6:coauthVersionLast="47" xr6:coauthVersionMax="47" xr10:uidLastSave="{00000000-0000-0000-0000-000000000000}"/>
  <workbookProtection workbookAlgorithmName="SHA-512" workbookHashValue="sCJ/Ujq/ZZeBIDHyza/yaSmxCaWNSz9yPhQpbg8Knr+3Czxl8prtIPIc3Du32ww4kGBViJkN0wuUtKuENd0h3Q==" workbookSaltValue="AuHPTCYqpY3E6m3XfpDnrA==" workbookSpinCount="100000" lockStructure="1"/>
  <bookViews>
    <workbookView xWindow="-110" yWindow="-110" windowWidth="19420" windowHeight="11500" tabRatio="738" firstSheet="1" activeTab="1" xr2:uid="{28C13B86-152E-4458-AD7D-0C762FA22288}"/>
  </bookViews>
  <sheets>
    <sheet name="Variables" sheetId="24" state="hidden" r:id="rId1"/>
    <sheet name="Intro" sheetId="25" r:id="rId2"/>
    <sheet name="Info" sheetId="26" r:id="rId3"/>
    <sheet name="Public" sheetId="27" r:id="rId4"/>
    <sheet name="AddPub" sheetId="28" r:id="rId5"/>
    <sheet name="Pro 1" sheetId="29" r:id="rId6"/>
    <sheet name="Pro 2" sheetId="30" r:id="rId7"/>
    <sheet name="AddPro" sheetId="33" r:id="rId8"/>
    <sheet name="Confirm" sheetId="34" r:id="rId9"/>
    <sheet name="DataTab" sheetId="35" state="hidden" r:id="rId10"/>
  </sheets>
  <externalReferences>
    <externalReference r:id="rId11"/>
  </externalReferences>
  <definedNames>
    <definedName name="assocfirms">#REF!</definedName>
    <definedName name="assofirm">#REF!</definedName>
    <definedName name="cogm">#REF!</definedName>
    <definedName name="cogs">#REF!</definedName>
    <definedName name="demp">#REF!</definedName>
    <definedName name="fexp">#REF!</definedName>
    <definedName name="gsa">#REF!</definedName>
    <definedName name="iemp">#REF!</definedName>
    <definedName name="ndsv">#REF!</definedName>
    <definedName name="nsv">#REF!</definedName>
    <definedName name="POR">#REF!</definedName>
    <definedName name="ppc">#REF!</definedName>
    <definedName name="_xlnm.Print_Area" localSheetId="7">AddPro!$B$1:$L$62</definedName>
    <definedName name="_xlnm.Print_Area" localSheetId="4">AddPub!$B$1:$L$62</definedName>
    <definedName name="_xlnm.Print_Area" localSheetId="8">Confirm!$B$1:$L$42</definedName>
    <definedName name="_xlnm.Print_Area" localSheetId="2">Info!$B$1:$L$47</definedName>
    <definedName name="_xlnm.Print_Area" localSheetId="1">Intro!$B$1:$L$105</definedName>
    <definedName name="_xlnm.Print_Area" localSheetId="5">'Pro 1'!$B$1:$L$117</definedName>
    <definedName name="_xlnm.Print_Area" localSheetId="6">'Pro 2'!$B$1:$L$182</definedName>
    <definedName name="_xlnm.Print_Area" localSheetId="3">Public!$B$1:$L$239</definedName>
    <definedName name="_xlnm.Print_Titles" localSheetId="7">AddPro!$1:$7</definedName>
    <definedName name="_xlnm.Print_Titles" localSheetId="4">AddPub!$1:$7</definedName>
    <definedName name="_xlnm.Print_Titles" localSheetId="8">Confirm!$1:$7</definedName>
    <definedName name="_xlnm.Print_Titles" localSheetId="2">Info!$1:$7</definedName>
    <definedName name="_xlnm.Print_Titles" localSheetId="1">Intro!$1:$7</definedName>
    <definedName name="_xlnm.Print_Titles" localSheetId="5">'Pro 1'!$1:$7</definedName>
    <definedName name="_xlnm.Print_Titles" localSheetId="6">'Pro 2'!$1:$7</definedName>
    <definedName name="_xlnm.Print_Titles" localSheetId="3">Public!$1:$7</definedName>
    <definedName name="quest8" localSheetId="7">AddPro!#REF!</definedName>
    <definedName name="quest8" localSheetId="4">AddPub!#REF!</definedName>
    <definedName name="quest8" localSheetId="8">Confirm!#REF!</definedName>
    <definedName name="quest8" localSheetId="2">Info!#REF!</definedName>
    <definedName name="quest8" localSheetId="1">Intro!#REF!</definedName>
    <definedName name="quest8" localSheetId="5">'Pro 1'!#REF!</definedName>
    <definedName name="quest8" localSheetId="6">'Pro 2'!#REF!</definedName>
    <definedName name="quest8" localSheetId="3">Public!#REF!</definedName>
    <definedName name="quest8">#REF!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86" i="29" l="1"/>
  <c r="J86" i="29"/>
  <c r="H86" i="29"/>
  <c r="I86" i="29" s="1"/>
  <c r="G86" i="29"/>
  <c r="F88" i="29"/>
  <c r="B83" i="29"/>
  <c r="H10" i="25"/>
  <c r="B40" i="34"/>
  <c r="F39" i="34"/>
  <c r="G39" i="34"/>
  <c r="H39" i="34"/>
  <c r="I39" i="34"/>
  <c r="E39" i="34"/>
  <c r="F38" i="34"/>
  <c r="G38" i="34"/>
  <c r="H38" i="34"/>
  <c r="I38" i="34"/>
  <c r="E38" i="34"/>
  <c r="F37" i="34"/>
  <c r="G37" i="34"/>
  <c r="H37" i="34"/>
  <c r="I37" i="34"/>
  <c r="E37" i="34"/>
  <c r="F36" i="34"/>
  <c r="G36" i="34"/>
  <c r="H36" i="34"/>
  <c r="I36" i="34"/>
  <c r="E36" i="34"/>
  <c r="B24" i="26" l="1"/>
  <c r="B22" i="26"/>
  <c r="B21" i="26"/>
  <c r="C8" i="24" l="1"/>
  <c r="O41" i="25"/>
  <c r="P41" i="25"/>
  <c r="O40" i="25"/>
  <c r="P40" i="25"/>
  <c r="J11" i="34"/>
  <c r="E40" i="34"/>
  <c r="B54" i="30"/>
  <c r="B10" i="25" l="1"/>
  <c r="F35" i="34"/>
  <c r="G35" i="34"/>
  <c r="H35" i="34"/>
  <c r="I35" i="34"/>
  <c r="E35" i="34"/>
  <c r="D12" i="28"/>
  <c r="D12" i="33" s="1"/>
  <c r="E12" i="28"/>
  <c r="P8" i="27"/>
  <c r="P103" i="30"/>
  <c r="O103" i="30"/>
  <c r="P73" i="27" l="1"/>
  <c r="P199" i="27"/>
  <c r="C6" i="24"/>
  <c r="C2" i="24"/>
  <c r="D41" i="30" l="1"/>
  <c r="D44" i="30"/>
  <c r="D47" i="30" s="1"/>
  <c r="D50" i="30" l="1"/>
  <c r="B17" i="34" l="1"/>
  <c r="E40" i="25"/>
  <c r="D28" i="24"/>
  <c r="D27" i="24"/>
  <c r="B6" i="26"/>
  <c r="B6" i="25"/>
  <c r="O56" i="29"/>
  <c r="O199" i="27"/>
  <c r="P38" i="25"/>
  <c r="O38" i="25"/>
  <c r="G62" i="30"/>
  <c r="K48" i="30"/>
  <c r="J48" i="30"/>
  <c r="I48" i="30"/>
  <c r="H48" i="30"/>
  <c r="G48" i="30"/>
  <c r="D48" i="30"/>
  <c r="D46" i="30"/>
  <c r="B46" i="30"/>
  <c r="B38" i="34" s="1"/>
  <c r="B43" i="28"/>
  <c r="B43" i="33" s="1"/>
  <c r="B53" i="28"/>
  <c r="B53" i="33" s="1"/>
  <c r="B33" i="28"/>
  <c r="B33" i="33" s="1"/>
  <c r="B23" i="28"/>
  <c r="B23" i="33" s="1"/>
  <c r="E46" i="27"/>
  <c r="B35" i="34" l="1"/>
  <c r="B28" i="34"/>
  <c r="B8" i="34"/>
  <c r="B9" i="34"/>
  <c r="B8" i="33"/>
  <c r="B12" i="29"/>
  <c r="B2" i="29"/>
  <c r="B2" i="33" s="1"/>
  <c r="B8" i="28"/>
  <c r="B211" i="27"/>
  <c r="B196" i="27"/>
  <c r="B12" i="27"/>
  <c r="O8" i="27"/>
  <c r="B39" i="26"/>
  <c r="D33" i="26"/>
  <c r="B29" i="26"/>
  <c r="B4" i="26"/>
  <c r="B72" i="25"/>
  <c r="B44" i="25"/>
  <c r="B50" i="25"/>
  <c r="B36" i="25"/>
  <c r="C28" i="25"/>
  <c r="B24" i="25"/>
  <c r="B5" i="25"/>
  <c r="P129" i="30"/>
  <c r="B184" i="27"/>
  <c r="B2" i="30" l="1"/>
  <c r="B40" i="25"/>
  <c r="P33" i="26"/>
  <c r="O33" i="26"/>
  <c r="D40" i="30"/>
  <c r="D42" i="30"/>
  <c r="D43" i="30"/>
  <c r="D45" i="30"/>
  <c r="D49" i="30"/>
  <c r="D51" i="30"/>
  <c r="D52" i="30"/>
  <c r="B26" i="30"/>
  <c r="B28" i="30"/>
  <c r="B30" i="30"/>
  <c r="D40" i="26" l="1"/>
  <c r="B40" i="26"/>
  <c r="O129" i="30" l="1"/>
  <c r="K75" i="27"/>
  <c r="I75" i="27"/>
  <c r="G75" i="27"/>
  <c r="E75" i="27"/>
  <c r="C75" i="27"/>
  <c r="O73" i="27"/>
  <c r="O28" i="27"/>
  <c r="K39" i="30" l="1"/>
  <c r="K62" i="30" s="1"/>
  <c r="J39" i="30"/>
  <c r="J62" i="30" s="1"/>
  <c r="K37" i="30"/>
  <c r="K60" i="30" s="1"/>
  <c r="J37" i="30"/>
  <c r="J96" i="30" s="1"/>
  <c r="J42" i="30"/>
  <c r="K42" i="30"/>
  <c r="J45" i="30"/>
  <c r="K45" i="30"/>
  <c r="J51" i="30"/>
  <c r="K51" i="30"/>
  <c r="K96" i="30" l="1"/>
  <c r="J63" i="30"/>
  <c r="K63" i="30"/>
  <c r="J60" i="30"/>
  <c r="K19" i="29"/>
  <c r="I33" i="34" s="1"/>
  <c r="J19" i="29"/>
  <c r="H33" i="34" s="1"/>
  <c r="J23" i="29"/>
  <c r="J26" i="29" s="1"/>
  <c r="K23" i="29"/>
  <c r="J25" i="29"/>
  <c r="K25" i="29"/>
  <c r="K26" i="29"/>
  <c r="P13" i="34" l="1"/>
  <c r="O13" i="34"/>
  <c r="D15" i="35"/>
  <c r="E15" i="35"/>
  <c r="C15" i="35"/>
  <c r="D14" i="35"/>
  <c r="E14" i="35"/>
  <c r="C14" i="35"/>
  <c r="D13" i="35"/>
  <c r="E13" i="35"/>
  <c r="C13" i="35"/>
  <c r="D10" i="35"/>
  <c r="E10" i="35"/>
  <c r="C10" i="35"/>
  <c r="D3" i="35"/>
  <c r="E3" i="35"/>
  <c r="C3" i="35"/>
  <c r="D7" i="35"/>
  <c r="E7" i="35"/>
  <c r="C7" i="35"/>
  <c r="D6" i="35"/>
  <c r="E6" i="35"/>
  <c r="C6" i="35"/>
  <c r="O214" i="27" l="1"/>
  <c r="O81" i="30"/>
  <c r="P81" i="30"/>
  <c r="P56" i="29"/>
  <c r="P214" i="27"/>
  <c r="P28" i="27"/>
  <c r="I39" i="30" l="1"/>
  <c r="I62" i="30" s="1"/>
  <c r="H39" i="30"/>
  <c r="H62" i="30" s="1"/>
  <c r="I51" i="30"/>
  <c r="H51" i="30"/>
  <c r="G51" i="30"/>
  <c r="I45" i="30"/>
  <c r="H45" i="30"/>
  <c r="G45" i="30"/>
  <c r="I42" i="30"/>
  <c r="H42" i="30"/>
  <c r="G42" i="30"/>
  <c r="I25" i="29"/>
  <c r="H25" i="29"/>
  <c r="G25" i="29"/>
  <c r="I23" i="29"/>
  <c r="E8" i="35" s="1"/>
  <c r="H23" i="29"/>
  <c r="D8" i="35" s="1"/>
  <c r="G23" i="29"/>
  <c r="O228" i="27"/>
  <c r="B228" i="27" s="1"/>
  <c r="I26" i="29" l="1"/>
  <c r="H26" i="29"/>
  <c r="H63" i="30"/>
  <c r="I63" i="30"/>
  <c r="G26" i="29"/>
  <c r="C8" i="35"/>
  <c r="B104" i="25" l="1"/>
  <c r="E104" i="25"/>
  <c r="J104" i="25"/>
  <c r="D44" i="26" l="1"/>
  <c r="B44" i="26"/>
  <c r="G105" i="30" l="1"/>
  <c r="C105" i="30"/>
  <c r="B40" i="30" l="1"/>
  <c r="B36" i="34" s="1"/>
  <c r="B129" i="30" l="1"/>
  <c r="B103" i="30"/>
  <c r="B81" i="30"/>
  <c r="H23" i="30"/>
  <c r="B24" i="30"/>
  <c r="B22" i="30"/>
  <c r="F98" i="30"/>
  <c r="B98" i="30"/>
  <c r="G96" i="30"/>
  <c r="L94" i="30"/>
  <c r="K94" i="30"/>
  <c r="J94" i="30"/>
  <c r="I94" i="30"/>
  <c r="H94" i="30"/>
  <c r="G94" i="30"/>
  <c r="F94" i="30"/>
  <c r="E94" i="30"/>
  <c r="D94" i="30"/>
  <c r="B94" i="30"/>
  <c r="H96" i="30" l="1"/>
  <c r="I96" i="30" s="1"/>
  <c r="G63" i="30" l="1"/>
  <c r="B28" i="27" l="1"/>
  <c r="B6" i="29" l="1"/>
  <c r="B6" i="34"/>
  <c r="B6" i="30"/>
  <c r="B6" i="28"/>
  <c r="B6" i="27"/>
  <c r="B6" i="33"/>
  <c r="E33" i="34"/>
  <c r="B30" i="34"/>
  <c r="B15" i="34"/>
  <c r="I14" i="34"/>
  <c r="H14" i="34"/>
  <c r="G14" i="34"/>
  <c r="F14" i="34"/>
  <c r="E14" i="34"/>
  <c r="B14" i="34"/>
  <c r="B13" i="34"/>
  <c r="B12" i="34"/>
  <c r="B171" i="30"/>
  <c r="B157" i="30"/>
  <c r="B144" i="30"/>
  <c r="B68" i="30"/>
  <c r="F63" i="30"/>
  <c r="B63" i="30"/>
  <c r="F62" i="30"/>
  <c r="G60" i="30"/>
  <c r="B58" i="30"/>
  <c r="B52" i="30"/>
  <c r="B62" i="30" s="1"/>
  <c r="B49" i="30"/>
  <c r="B39" i="34" s="1"/>
  <c r="B43" i="30"/>
  <c r="B37" i="34" s="1"/>
  <c r="D39" i="30"/>
  <c r="B39" i="30"/>
  <c r="G37" i="30"/>
  <c r="B35" i="30"/>
  <c r="B19" i="30"/>
  <c r="B17" i="30"/>
  <c r="B16" i="30"/>
  <c r="B15" i="30"/>
  <c r="B14" i="30"/>
  <c r="B13" i="30"/>
  <c r="B12" i="30"/>
  <c r="B106" i="29"/>
  <c r="B92" i="29"/>
  <c r="B69" i="29"/>
  <c r="B56" i="29"/>
  <c r="B43" i="29"/>
  <c r="B30" i="29"/>
  <c r="B26" i="29"/>
  <c r="B25" i="29"/>
  <c r="B24" i="29"/>
  <c r="B23" i="29"/>
  <c r="B22" i="29"/>
  <c r="F21" i="29"/>
  <c r="G19" i="29"/>
  <c r="B15" i="29"/>
  <c r="P10" i="29"/>
  <c r="B10" i="29" s="1"/>
  <c r="B10" i="30" s="1"/>
  <c r="B13" i="28"/>
  <c r="B13" i="33" s="1"/>
  <c r="E12" i="33"/>
  <c r="B10" i="28"/>
  <c r="B10" i="33" s="1"/>
  <c r="B214" i="27"/>
  <c r="B199" i="27"/>
  <c r="B73" i="27"/>
  <c r="J46" i="27"/>
  <c r="G46" i="27"/>
  <c r="C46" i="27"/>
  <c r="B42" i="27"/>
  <c r="B15" i="27"/>
  <c r="B10" i="27"/>
  <c r="B9" i="27"/>
  <c r="B8" i="27"/>
  <c r="B31" i="26"/>
  <c r="L29" i="26"/>
  <c r="K29" i="26"/>
  <c r="J29" i="26"/>
  <c r="I29" i="26"/>
  <c r="H29" i="26"/>
  <c r="G29" i="26"/>
  <c r="F29" i="26"/>
  <c r="E29" i="26"/>
  <c r="C29" i="26"/>
  <c r="L19" i="26"/>
  <c r="K19" i="26"/>
  <c r="J19" i="26"/>
  <c r="I19" i="26"/>
  <c r="H19" i="26"/>
  <c r="G19" i="26"/>
  <c r="F19" i="26"/>
  <c r="E19" i="26"/>
  <c r="C19" i="26"/>
  <c r="B19" i="26"/>
  <c r="B15" i="26"/>
  <c r="B12" i="26"/>
  <c r="B10" i="26"/>
  <c r="L8" i="26"/>
  <c r="K8" i="26"/>
  <c r="J8" i="26"/>
  <c r="I8" i="26"/>
  <c r="H8" i="26"/>
  <c r="G8" i="26"/>
  <c r="F8" i="26"/>
  <c r="E8" i="26"/>
  <c r="C8" i="26"/>
  <c r="B8" i="26"/>
  <c r="J103" i="25"/>
  <c r="E103" i="25"/>
  <c r="B103" i="25"/>
  <c r="B101" i="25"/>
  <c r="L99" i="25"/>
  <c r="K99" i="25"/>
  <c r="J99" i="25"/>
  <c r="I99" i="25"/>
  <c r="H99" i="25"/>
  <c r="G99" i="25"/>
  <c r="E99" i="25"/>
  <c r="D99" i="25"/>
  <c r="C99" i="25"/>
  <c r="B94" i="25"/>
  <c r="B96" i="25"/>
  <c r="B93" i="25"/>
  <c r="B92" i="25"/>
  <c r="L90" i="25"/>
  <c r="K90" i="25"/>
  <c r="J90" i="25"/>
  <c r="I90" i="25"/>
  <c r="H90" i="25"/>
  <c r="G90" i="25"/>
  <c r="E90" i="25"/>
  <c r="D90" i="25"/>
  <c r="C90" i="25"/>
  <c r="B90" i="25"/>
  <c r="B87" i="25"/>
  <c r="B82" i="25"/>
  <c r="B80" i="25"/>
  <c r="B78" i="25"/>
  <c r="B76" i="25"/>
  <c r="B74" i="25"/>
  <c r="B60" i="25"/>
  <c r="B59" i="25"/>
  <c r="B56" i="25"/>
  <c r="B54" i="25"/>
  <c r="B52" i="25"/>
  <c r="P46" i="25"/>
  <c r="O46" i="25"/>
  <c r="C46" i="25" s="1"/>
  <c r="B38" i="25"/>
  <c r="B33" i="25"/>
  <c r="B26" i="25"/>
  <c r="L24" i="25"/>
  <c r="K24" i="25"/>
  <c r="J24" i="25"/>
  <c r="I24" i="25"/>
  <c r="H24" i="25"/>
  <c r="G24" i="25"/>
  <c r="E24" i="25"/>
  <c r="D24" i="25"/>
  <c r="C24" i="25"/>
  <c r="B5" i="26"/>
  <c r="F22" i="29" l="1"/>
  <c r="F24" i="29"/>
  <c r="F23" i="29"/>
  <c r="B4" i="27"/>
  <c r="B4" i="29"/>
  <c r="B4" i="30"/>
  <c r="B4" i="34"/>
  <c r="B4" i="28"/>
  <c r="B4" i="33"/>
  <c r="B8" i="30"/>
  <c r="B8" i="29"/>
  <c r="B9" i="30"/>
  <c r="B9" i="29"/>
  <c r="B5" i="29"/>
  <c r="B5" i="34"/>
  <c r="B5" i="30"/>
  <c r="B5" i="28"/>
  <c r="B5" i="33"/>
  <c r="B5" i="27"/>
  <c r="H19" i="29"/>
  <c r="I19" i="29" s="1"/>
  <c r="E15" i="34"/>
  <c r="H37" i="30"/>
  <c r="H60" i="30"/>
  <c r="I60" i="30" s="1"/>
  <c r="F33" i="34"/>
  <c r="G33" i="34" s="1"/>
  <c r="F15" i="34" l="1"/>
  <c r="I37" i="30"/>
  <c r="H15" i="34" s="1"/>
  <c r="G15" i="34" l="1"/>
  <c r="I15" i="3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Paula Place</author>
  </authors>
  <commentList>
    <comment ref="A17" authorId="0" shapeId="0" xr:uid="{61BFE4A6-4A5E-41A5-882C-A2CCF078E2EB}">
      <text>
        <r>
          <rPr>
            <b/>
            <sz val="9"/>
            <color indexed="81"/>
            <rFont val="Tahoma"/>
            <family val="2"/>
          </rPr>
          <t>Link to specific CBSA SOR or MIF page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tc={BC75492B-0976-424B-9FF3-EDE70BEBA5FF}</author>
  </authors>
  <commentList>
    <comment ref="O1" authorId="0" shapeId="0" xr:uid="{BC75492B-0976-424B-9FF3-EDE70BEBA5FF}">
      <text>
        <t>[Threaded comment]
Your version of Excel allows you to read this threaded comment; however, any edits to it will get removed if the file is opened in a newer version of Excel. Learn more: https://go.microsoft.com/fwlink/?linkid=870924
Comment:
    Hide EN and FR columns
TRIB &gt; Hide R/C</t>
      </text>
    </comment>
  </commentList>
</comments>
</file>

<file path=xl/sharedStrings.xml><?xml version="1.0" encoding="utf-8"?>
<sst xmlns="http://schemas.openxmlformats.org/spreadsheetml/2006/main" count="420" uniqueCount="339">
  <si>
    <t>PUBLIC</t>
  </si>
  <si>
    <t>QUESTIONNAIRE DUE DATE</t>
  </si>
  <si>
    <t>DATE D'ÉCHÉANCE DU QUESTIONNAIRE</t>
  </si>
  <si>
    <t>TRANSMISSION DU QUESTIONNAIRE REMPLI</t>
  </si>
  <si>
    <t>Veuillez retourner le questionnaire rempli en utilisant l’une des options suivantes :</t>
  </si>
  <si>
    <t>CERTIFICATION</t>
  </si>
  <si>
    <t>ATTESTATION</t>
  </si>
  <si>
    <t>FIRM INFORMATION</t>
  </si>
  <si>
    <t>RENSEIGNEMENTS SUR L’ENTREPRISE</t>
  </si>
  <si>
    <t>Firm Address</t>
  </si>
  <si>
    <t>Adresse de l'entreprise</t>
  </si>
  <si>
    <t>Website Address</t>
  </si>
  <si>
    <t>Adresse du site Web</t>
  </si>
  <si>
    <t>Name of Authorized Official</t>
  </si>
  <si>
    <t>Nom du représentant autorisé</t>
  </si>
  <si>
    <t>Title of Authorized Official</t>
  </si>
  <si>
    <t>Titre du représentant autorisé</t>
  </si>
  <si>
    <t>E-mail Address</t>
  </si>
  <si>
    <t>Telephone</t>
  </si>
  <si>
    <t>Téléphone</t>
  </si>
  <si>
    <t>CONFIRMATION OF REPORTED DATA</t>
  </si>
  <si>
    <t>Date</t>
  </si>
  <si>
    <t>Question 1</t>
  </si>
  <si>
    <t>Question 2</t>
  </si>
  <si>
    <t>Question 3</t>
  </si>
  <si>
    <t>Question 4</t>
  </si>
  <si>
    <t>Question 5</t>
  </si>
  <si>
    <t>Question 6</t>
  </si>
  <si>
    <t>What other products, if any, can be produced on the same equipment used to produce the goods?</t>
  </si>
  <si>
    <t>Quels autres produits, le cas échéant, pourraient être fabriqués à l’aide du même outillage utilisé pour la production des marchandises?</t>
  </si>
  <si>
    <t>Question 7</t>
  </si>
  <si>
    <t>Question 8</t>
  </si>
  <si>
    <t>Question 9</t>
  </si>
  <si>
    <t>Question 10</t>
  </si>
  <si>
    <t>Ventes dans le pays de production</t>
  </si>
  <si>
    <t>CONFIRMATION DES DONNÉES DÉCLARÉES</t>
  </si>
  <si>
    <t>I understand that checking this box constitutes my legally binding signature.</t>
  </si>
  <si>
    <t>Je comprends que le fait de cocher cette case constitue ma signature juridiquement contraignante.</t>
  </si>
  <si>
    <t>Adresse de courrier électronique</t>
  </si>
  <si>
    <t>CUSTOMS TARIFF</t>
  </si>
  <si>
    <t>TARIF DES DOUANES</t>
  </si>
  <si>
    <t>SUBMITTING THE QUESTIONNAIRE RESPONSE</t>
  </si>
  <si>
    <t>Provide a brief history of your firm, with particular emphasis on activities regarding the goods.</t>
  </si>
  <si>
    <t>Donnez un bref historique de votre entreprise, en insistant plus particulièrement sur les activités entourant les marchandises.</t>
  </si>
  <si>
    <t>Firm Name</t>
  </si>
  <si>
    <t>Role in the Industry</t>
  </si>
  <si>
    <t xml:space="preserve">Dénomination sociale de l'entreprise </t>
  </si>
  <si>
    <t>Rôle dans l'industrie</t>
  </si>
  <si>
    <t>Facility Name and Location</t>
  </si>
  <si>
    <t xml:space="preserve">Dénomination sociale et emplacement de l'établissement </t>
  </si>
  <si>
    <t>PUBLIC COMMENTS</t>
  </si>
  <si>
    <t>COMMENTAIRES PUBLICS</t>
  </si>
  <si>
    <t>Should your firm wish to add any comments related to its responses, submit them here. Be sure to indicate the question number being commented on.</t>
  </si>
  <si>
    <t xml:space="preserve">Explain in detail how your firm determines practical plant capacity. </t>
  </si>
  <si>
    <t xml:space="preserve">Fournissez des détails sur la façon dont votre entreprise détermine la capacité pratique des usines. </t>
  </si>
  <si>
    <t>Provide the following estimated percentages:</t>
  </si>
  <si>
    <t>Fournissez les estimations suivantes en pourcentage:</t>
  </si>
  <si>
    <t>PROTECTED COMMENTS</t>
  </si>
  <si>
    <t>Confirm that all information is reported on a calendar-year basis.</t>
  </si>
  <si>
    <t>Confirmez que tous les renseignements déclarés le sont selon l’année civile.</t>
  </si>
  <si>
    <t>Production</t>
  </si>
  <si>
    <t>English</t>
  </si>
  <si>
    <t>French</t>
  </si>
  <si>
    <t>Data Validation comments</t>
  </si>
  <si>
    <t>Case Number</t>
  </si>
  <si>
    <t>The Goods</t>
  </si>
  <si>
    <t>Due Date</t>
  </si>
  <si>
    <t>Note: Public/non-confidential information in this table is automatically generated from the information provided in the "Pro 1" and "Pro 2" tabs. Any changes to this public summary must therefore be made in the "Pro 1" and "Pro 2" tabs.</t>
  </si>
  <si>
    <t>Note : L’information publique/non confidentielle dans ce tableau est générée automatiquement à partir de l’information fournie sous les onglets « Pro 1 » et « Pro 2 ». Par conséquent, toute modification à apporter à ce résumé public/non confidentiel doit être faite sous les onglets « Pro 1 » et « Pro 2 ».</t>
  </si>
  <si>
    <t>Product Defn</t>
  </si>
  <si>
    <t>HS Code defn change date</t>
  </si>
  <si>
    <t>HS Codes before change</t>
  </si>
  <si>
    <t>HS Codes after change</t>
  </si>
  <si>
    <t>Français</t>
  </si>
  <si>
    <t>In which language would you prefer to complete this questionnaire?</t>
  </si>
  <si>
    <t>Provide the names and addresses of other locations, facilities, and outlets in Canada on behalf of which your company is responding.</t>
  </si>
  <si>
    <t>Fournissez les noms et adresses des autres emplacements, installations et points de vente au Canada au nom de laquelle votre entreprise répond. </t>
  </si>
  <si>
    <t xml:space="preserve">The undersigned certifies that the information supplied herein is complete and correct to the best of his/her knowledge and belief.
</t>
  </si>
  <si>
    <t xml:space="preserve">Le ou la soussignée déclare que, pour autant qu'il ou elle sache, les renseignements fournis aux présentes sont complets et exacts.
</t>
  </si>
  <si>
    <t>The completed questionnaire can be submitted using one of the following methods:</t>
  </si>
  <si>
    <t xml:space="preserve">This questionnaire is divided into two parts:
</t>
  </si>
  <si>
    <t xml:space="preserve">Le présent questionnaire est divisé en deux parties :
</t>
  </si>
  <si>
    <t xml:space="preserve">PART I (Blue Tabs) - Information requested in this part is public. Requests to treat any of this information as confidential must be fully justified in writing and accompanied by a redacted version for the public record.
</t>
  </si>
  <si>
    <t xml:space="preserve">PARTIE I (onglets bleus) - porte sur des renseignements de nature publique. Les demandes de traiter un ou des renseignements comme des renseignements confidentiels doivent être dûment justifiées par écrit et être accompagnées d’une version publique remaniée.
</t>
  </si>
  <si>
    <t xml:space="preserve">PART II (Green Tabs) - Information requested in this part is considered to be confidential in nature and will be treated in accordance with sections 43 to 49 of the Canadian International Trade Tribunal Act, which require that it shall not be made public in such a manner as to be available for the use of any business competitor or rival of the reporting person, firm or corporation.
</t>
  </si>
  <si>
    <t xml:space="preserve">PARTIE II (onglets verts) - Les renseignements de nature confidentielle seront traités conformément aux articles 43 à 49 de la Loi sur le Tribunal canadien du commerce extérieur, qui précisent que ces renseignements ne doivent pas être rendus publics de manière à pouvoir être utilisés par un concurrent de la personne, de l’entreprise ou de la société déclarante.
</t>
  </si>
  <si>
    <t xml:space="preserve">Product information and a glossary of terms can be found in the Info tab.
</t>
  </si>
  <si>
    <t>Des informations sur le produit et un glossaire de termes sont disponibles dans l'onglet Info.</t>
  </si>
  <si>
    <t xml:space="preserve">Use the AddPub tab if more space is needed.
</t>
  </si>
  <si>
    <t>Utilisez l'onglet AddPub si vous avez besoin de plus d'espace.</t>
  </si>
  <si>
    <t>%</t>
  </si>
  <si>
    <t>Comments</t>
  </si>
  <si>
    <t>Commentaires</t>
  </si>
  <si>
    <t>Comment 1</t>
  </si>
  <si>
    <t>Commentaire 1</t>
  </si>
  <si>
    <t>Comment 2</t>
  </si>
  <si>
    <t>Commentaire 2</t>
  </si>
  <si>
    <t>Comment 3</t>
  </si>
  <si>
    <t>Commentaire 3</t>
  </si>
  <si>
    <t>Comment 4</t>
  </si>
  <si>
    <t>Commentaire 4</t>
  </si>
  <si>
    <t>Comment 5</t>
  </si>
  <si>
    <t>Commentaire 5</t>
  </si>
  <si>
    <t xml:space="preserve">Use the AddPro tab if more space is needed.
</t>
  </si>
  <si>
    <t>Total</t>
  </si>
  <si>
    <t>Capacité pratique des usines</t>
  </si>
  <si>
    <t>Capacity utilization rate of the goods</t>
  </si>
  <si>
    <t>Taux d'utilisation des capacités des marchandises</t>
  </si>
  <si>
    <t>Total capacity utilization rate</t>
  </si>
  <si>
    <t>Taux d'utilisation total des capacités</t>
  </si>
  <si>
    <t xml:space="preserve">If any of the calculated capacity utilization rates are higher than 100%, explain why this has occurred.
</t>
  </si>
  <si>
    <t>Décrivez les plans de votre entreprise pour augmenter ou diminuer la capacité pratique de son usine de marchandises au cours des deux prochaines années, y compris les dates cibles, la capacité pratique cible de l'usine, les usines concernées et les raisons du changement.</t>
  </si>
  <si>
    <t>Décrivez les plans de votre entreprise pour accroître, réduire ou cesser sa production des marchandises d'ici les deux prochaines années, soit dans ses installations où sont fabriquées actuellement des marchandises, soit dans ses installations où sont fabriqués d’autres produits. Fournissez les motifs et les hypothèses sous-tendant ces objectifs et ces stratégies.</t>
  </si>
  <si>
    <t>Décrivez les plans de votre entreprise visant à modifier la gamme de produits fabriqués sur le même équipement au cours des deux prochaines années. Fournissez les motifs et les hypothèses sous-tendant ces objectifs et ces stratégies.</t>
  </si>
  <si>
    <t>For the questions in this tab, note the following:</t>
  </si>
  <si>
    <t>Pour les questions de cet onglet, notez ce qui suit :</t>
  </si>
  <si>
    <t>Complete the following table for your firm's Canadian sales and inventories of the goods.</t>
  </si>
  <si>
    <t>Beginning inventory</t>
  </si>
  <si>
    <t>Stock d'ouverture</t>
  </si>
  <si>
    <t>Ending inventory</t>
  </si>
  <si>
    <t>Décrivez les plans de votre entreprise pour gérer les niveaux de stocks au cours des deux prochaines années. Fournissez les motifs et les hypothèses sous-tendant ces objectifs et ces stratégies.</t>
  </si>
  <si>
    <t>Fournissez les stratégies et les objectifs de votre entreprise pour les deux prochaines années en ce qui concerne les prix des marchandises. Fournir la justification et les hypothèses qui sous-tendent ces stratégies et objectifs.</t>
  </si>
  <si>
    <t>Provide your firm’s strategies and objectives for the next two years with respect to the export sales of the goods. Provide the rationale and assumptions underlying these strategies and objectives.</t>
  </si>
  <si>
    <t>Fournissez les stratégies et les objectifs de votre entreprise pour les deux prochaines années en ce qui concerne les ventes à l'exportation des marchandises. Fournir la justification et les hypothèses qui sous-tendent ces stratégies et objectifs.</t>
  </si>
  <si>
    <t>For additional details, view the Info tab.</t>
  </si>
  <si>
    <t>Pour plus de détails, consultez l'onglet Info.</t>
  </si>
  <si>
    <t>References to "the goods" in this questionnaire refer to:</t>
  </si>
  <si>
    <t>Les références aux « marchandises » dans ce questionnaire font référence à :</t>
  </si>
  <si>
    <t xml:space="preserve">Description and specifications of the goods produced </t>
  </si>
  <si>
    <t>Description et spécifications des marchandises produites</t>
  </si>
  <si>
    <t>Si cette installation ne produit pas les marchandises, quelles modifications seraient nécessaires pour pouvoir produire les marchandises?</t>
  </si>
  <si>
    <t>If this facility does not produce the goods, what modifications would be needed to be able to produce the goods?</t>
  </si>
  <si>
    <t>Provide your firm’s strategies and objectives for the next two years with respect to the pricing of the goods. Provide the rationale and assumptions underlying these strategies and objectives.</t>
  </si>
  <si>
    <t>Type</t>
  </si>
  <si>
    <t>Export sales to Canada</t>
  </si>
  <si>
    <t>Ventes à l'exportation au Canada</t>
  </si>
  <si>
    <t>Ventes à l'exportation vers tous les autres pays</t>
  </si>
  <si>
    <t>Export sales to all other countries</t>
  </si>
  <si>
    <t>Finished ending inventory for the Canadian market</t>
  </si>
  <si>
    <t>Using data provided in Question 1 on the Pro 1 tab with the data provided in Question 2 above, the questionnaire calculates ending inventory as follows:</t>
  </si>
  <si>
    <t>Other countries</t>
  </si>
  <si>
    <t>Select Yes or No</t>
  </si>
  <si>
    <t xml:space="preserve">If your firm has more than one location, facility or outlet, submit a consolidated response to the questionnaire.
</t>
  </si>
  <si>
    <t xml:space="preserve">Si votre entreprise a plus d’un emplacement, d’une installation ou d’un point de vente, transmettez une réponse consolidée au questionnaire.
</t>
  </si>
  <si>
    <t xml:space="preserve">When submitting the completed questionnaire using the secure E-filing service, designate the questionnaire as confidential. Note that the information in the public (blue) tabs in your questionnaire will be treated as public information.
</t>
  </si>
  <si>
    <t xml:space="preserve">Lorsque vous faites parvenir le questionnaire rempli en utilisant le service sécurisé de dépôt électronique, désignez le questionnaire comme étant confidentiel. Notez que l’information contenue dans les onglets publics (les onglets bleus) du questionnaire sera traitée en tant qu’information publique.
</t>
  </si>
  <si>
    <t>Practical plant capacity</t>
  </si>
  <si>
    <t>Variable</t>
  </si>
  <si>
    <t>Describe your firm's production processes for the goods and provide flow charts illustrating the processes.</t>
  </si>
  <si>
    <t>Décrivez les processus de production de votre entreprise pour les marchandises et fournissez des organigrammes illustrant les processus.</t>
  </si>
  <si>
    <t>GLOSSAIRE</t>
  </si>
  <si>
    <t/>
  </si>
  <si>
    <t>Lang</t>
  </si>
  <si>
    <t xml:space="preserve">Questions relating to this questionnaire should be directed to:
</t>
  </si>
  <si>
    <t xml:space="preserve">Toutes les questions relatives au présent questionnaire doivent être adressées à :
</t>
  </si>
  <si>
    <t>Firm Name (In English and French, if applicable)</t>
  </si>
  <si>
    <t>Dénomination sociale (en français et en anglais, le cas échéant)</t>
  </si>
  <si>
    <t>Dans quelle langue préférez-vous remplir ce questionnaire?</t>
  </si>
  <si>
    <t>Nature of association</t>
  </si>
  <si>
    <t>Explain whether this facility produces the goods for the Canadian market and other export markets.</t>
  </si>
  <si>
    <t>Expliquez si cette installation produit les marchandises destinées au marché canadien et/ou à d'autres marchés d'exportation.</t>
  </si>
  <si>
    <t>Si votre entreprise désire ajouter des commentaires concernant vos réponses, vous les inscrivez ici. Indiquez à quelle question se rapportent vos commentaires.</t>
  </si>
  <si>
    <t>Describe your firm’s plans to increase or decrease its practical plant capacity of the goods in the next two years, including target dates, target practical plant capacity, the plants involved and the reasons for the change.</t>
  </si>
  <si>
    <t>Describe your firm’s plans to increase, decrease or shut down its production of the goods, either at facilities currently producing the goods or currently being used to produce other products, in the next two years. Provide the rationale and assumptions underlying these strategies and objectives.</t>
  </si>
  <si>
    <t>Describe your firm’s plans to change the product mix of the goods produced on the same equipment, in the next two years. Provide the rationale and assumptions underlying these strategies and objectives.</t>
  </si>
  <si>
    <t>Difference between ending inventory in Question 2 above and the calculated ending inventory.</t>
  </si>
  <si>
    <t>COMMENTAIRES PROTÉGÉS</t>
  </si>
  <si>
    <t>Confirm that all values reported in this questionnaire are in Canadian dollars.</t>
  </si>
  <si>
    <t>Confirmez que toutes les valeurs déclarées dans ce questionnaire sont en dollars canadiens.</t>
  </si>
  <si>
    <t>Maximum length reached. Please use the AddPub tab to add further info. | La limite maximale de caractères est atteinte. SVP utiliser l'onglet AddPub pour ajouter plus d'information.</t>
  </si>
  <si>
    <t>Maximum length reached. Please use the AddPro tab to add further info. | La limite maximale de caractères est atteinte. SVP utiliser l'onglet AddPro pour ajouter plus d'information.</t>
  </si>
  <si>
    <t>1000 character limit | limite de 1000 caractères</t>
  </si>
  <si>
    <t>Practical plant capacity (tonnes)</t>
  </si>
  <si>
    <t>Production (tonnes)</t>
  </si>
  <si>
    <t>Subject goods</t>
  </si>
  <si>
    <t>Other goods produced on the same equipment</t>
  </si>
  <si>
    <t>Total - Production</t>
  </si>
  <si>
    <t>Domestic sales (tonnes)</t>
  </si>
  <si>
    <t>Export sales (tonnes)</t>
  </si>
  <si>
    <t>Canada</t>
  </si>
  <si>
    <t>United States</t>
  </si>
  <si>
    <t>-------</t>
  </si>
  <si>
    <t>Int period 1</t>
  </si>
  <si>
    <t>Int period 2</t>
  </si>
  <si>
    <t>Complete the following table for your firm's production of the goods and other goods produced using the same equipment. Note, other products produced using the same equipment are any other products besides the goods as defined in the "Intro" tab that are produced using the same equipment.</t>
  </si>
  <si>
    <t>Sales in country of production</t>
  </si>
  <si>
    <t>If the volume of ending inventory in Question 2 above differs from the calculated ending inventory, explain why.</t>
  </si>
  <si>
    <t>Describe your firm’s plans to manage inventory levels in the next two years. Provide the rationale and assumptions underlying these strategies and objectives.</t>
  </si>
  <si>
    <t>HS codes</t>
  </si>
  <si>
    <t>Date of change</t>
  </si>
  <si>
    <t>First Year of POI</t>
  </si>
  <si>
    <t>Last Day of POI</t>
  </si>
  <si>
    <t>Last Year of POI</t>
  </si>
  <si>
    <t>• Report only sales of your firm’s production.</t>
  </si>
  <si>
    <t>• Report all sales to Canadian and foreign associated firms.</t>
  </si>
  <si>
    <t>• Report all sales as of the date of shipment to the customer or the customer’s warehouse.</t>
  </si>
  <si>
    <t>• Report all values in Canadian dollars.</t>
  </si>
  <si>
    <t>• Indiquez seulement les ventes effectuées à partir de la production de votre entreprise.</t>
  </si>
  <si>
    <t>• Déclarez toutes les ventes aux entreprises associées canadiennes et étrangères.</t>
  </si>
  <si>
    <t>• Déclarez toutes les ventes à compter de la date de l’expédition au client ou à son entrepôt.</t>
  </si>
  <si>
    <t>• Déclarez toutes les valeurs en dollars canadiens.</t>
  </si>
  <si>
    <t>Différence entre le stock de clôture à la question 2 ci-dessus et le stock de clôture calculé</t>
  </si>
  <si>
    <t>Si le volume du stock de clôture à la question 2 ci-dessus diffère du stock de clôture calculé, donnez la raison.</t>
  </si>
  <si>
    <t>Stock de clôture pour le marché canadien</t>
  </si>
  <si>
    <t>Production of products produced using the same equipment other than the goods</t>
  </si>
  <si>
    <t>Production de produits fabriqués avec le même équipement autre que les marchandises</t>
  </si>
  <si>
    <t>Related firms</t>
  </si>
  <si>
    <t>Entreprises affiliées</t>
  </si>
  <si>
    <t>Firms that are related to each other in any manner other than through an arm’s length (independent) customer/supplier relationship. For example, firms are associated or related if an officer or director of one firm is an officer or director of the other, if a firm directly or indirectly owns, holds or controls shares of the other firm.</t>
  </si>
  <si>
    <t>Des entreprises liées l’une à l’autre de quelque façon que ce soit autre qu’une relation client-fournisseur sans lien de dépendance. Par exemple, des entreprises sont associées ou liées si un cadre ou un directeur de l’une est cadre ou directeur de l’autre, si une entreprise, directement ou indirectement, possède, détient ou contrôle des actions de l’autre entreprise.</t>
  </si>
  <si>
    <t>List the names and addresses of any foreign or Canadian firms related to your firm (see definition in Info tab) that are involved in the production, export, import, sale, purchase of the goods or supply of direct materials used to produce the goods. For each firm, indicate the nature of your association and its role in the industry.</t>
  </si>
  <si>
    <t>Dressez la liste des dénominations et adresses de toutes les entreprises canadiennes ou étrangères auxquelles votre entreprise est reliée (voir définition dans l'onglet Info) et qui participent à la production, à l’exportation, à l’importation, à la vente, à l’achat de marchandises ou à l’approvisionnement de matières premières pour la production des marchandises. Pour chaque entreprise, veuillez indiquer le type d’affiliation et son rôle dans l'industrie.</t>
  </si>
  <si>
    <t>Subject Countries (incl. French pronouns)</t>
  </si>
  <si>
    <t>Analyst 1</t>
  </si>
  <si>
    <t>Analyst 2</t>
  </si>
  <si>
    <t>Additional Product Info</t>
  </si>
  <si>
    <t>Unit of measure (plural)</t>
  </si>
  <si>
    <t>tonnes</t>
  </si>
  <si>
    <t>Unit of measure (singular)</t>
  </si>
  <si>
    <t>tonne</t>
  </si>
  <si>
    <t>Important notes for formatting</t>
  </si>
  <si>
    <t>Insert and merge rows where needed to expand height of text boxes.</t>
  </si>
  <si>
    <t>FOREIGN PRODUCERS' QUESTIONNAIRE | QUESTIONNAIRE À L'INTENTION DES PRODUCTEURS ÉTRANGERS</t>
  </si>
  <si>
    <t>INTRODUCTION</t>
  </si>
  <si>
    <t>LANGUAGE PREFERENCE | PRÉFÉRENCE LINGUISTIQUE</t>
  </si>
  <si>
    <t>DEFINITION OF "THE GOODS"</t>
  </si>
  <si>
    <t>LA DÉFINITION "DES MARCHANDISES"</t>
  </si>
  <si>
    <t>DO YOU NEED TO COMPLETE THIS QUESTIONNAIRE?</t>
  </si>
  <si>
    <t>2. E-mail to citt-tcce@tribunal.gc.ca should you accept the associated risks and you are filing information that belongs to your firm only.</t>
  </si>
  <si>
    <t>2. Par courriel à l'adresse tcce-citt@tribunal.gc.ca si vous acceptez les risques connexes et vous transmettez des renseignements qui sont ceux de votre entreprise seulement.</t>
  </si>
  <si>
    <t>QUESTIONS</t>
  </si>
  <si>
    <t>FOREIGN PRODUCERS' QUESTIONNAIRE</t>
  </si>
  <si>
    <t>QUESTIONNAIRE À L'INTENTION DES PRODUCTEURS ÉTRANGERS</t>
  </si>
  <si>
    <t>QUESTIONNAIRE OUTLINE</t>
  </si>
  <si>
    <t>APERÇU DU QUESTIONNAIRE</t>
  </si>
  <si>
    <t>ADDITIONAL PRODUCT INFORMATION</t>
  </si>
  <si>
    <t>RENSEIGNEMENTS ADDITIONNELS SUR LE PRODUIT</t>
  </si>
  <si>
    <t>GLOSSARY</t>
  </si>
  <si>
    <t>The greatest level of output from the machinery and equipment used in the production of the goods and all other products (using the same equipment) that your plants can achieve on a continuous basis within the framework of a realistic work pattern. Consideration should be given to the typical product mix, number of shifts per day, annual operating days, etc., over the past five years.</t>
  </si>
  <si>
    <t>GENERAL FIRM INFORMATION</t>
  </si>
  <si>
    <t>INFORMATIONS GÉNÉRALES SUR L'ENTREPRISE</t>
  </si>
  <si>
    <t>PRODUCTION</t>
  </si>
  <si>
    <t>SALES</t>
  </si>
  <si>
    <t>VENTES</t>
  </si>
  <si>
    <t>MARKETS</t>
  </si>
  <si>
    <t>MARCHÉS</t>
  </si>
  <si>
    <t>PROTECTED</t>
  </si>
  <si>
    <t>PROTÉGÉ</t>
  </si>
  <si>
    <t>PRODUCTION AND CAPACITY</t>
  </si>
  <si>
    <t>PRODUCTION ET CAPACITÉ</t>
  </si>
  <si>
    <t>• Report sales value as net delivered selling value (see definition in Glossary).</t>
  </si>
  <si>
    <t>SALES AND INVENTORIES</t>
  </si>
  <si>
    <t>VENTES ET STOCKS</t>
  </si>
  <si>
    <t>GENERAL</t>
  </si>
  <si>
    <t>GÉNÉRAL</t>
  </si>
  <si>
    <t>PRODUCTION AND SALES</t>
  </si>
  <si>
    <t>PRODUCTION ET VENTES</t>
  </si>
  <si>
    <t>Les marchandises sont généralement classées dans le Tarif des douanes sous les numéros suivants du Système harmonisé de désignation et de codification des marchandises (SH) :</t>
  </si>
  <si>
    <t>La capacité pratique des usines</t>
  </si>
  <si>
    <t>Export sales to the United States of America</t>
  </si>
  <si>
    <t>Ventes à l'exportation aux États-Unis d'Amérique</t>
  </si>
  <si>
    <t>Report your firm's volumes of finished inventory of the goods produced for the Canadian market.</t>
  </si>
  <si>
    <t>Indiquez les volumes du stock des marchandises finies produites pour le marché canadien.</t>
  </si>
  <si>
    <t>Drop down lists</t>
  </si>
  <si>
    <t>Yes</t>
  </si>
  <si>
    <t>Oui</t>
  </si>
  <si>
    <t>No</t>
  </si>
  <si>
    <t>Non</t>
  </si>
  <si>
    <t>Intro, Confirm</t>
  </si>
  <si>
    <t>If no, explain.</t>
  </si>
  <si>
    <t>Si non, expliquez.</t>
  </si>
  <si>
    <t>Ex Works (CAD)</t>
  </si>
  <si>
    <t>à l'usine (CAD)</t>
  </si>
  <si>
    <t>FOB Country of Export (CAD)</t>
  </si>
  <si>
    <t>FOB pays d'exportation (CAD)</t>
  </si>
  <si>
    <t>Si l'un ou l'autre des taux d'utilisation de la capacité, tel que calculé, est supérieur à 100 %, expliquez.</t>
  </si>
  <si>
    <t>• Déclarez la valeur des ventes comme la valeur de vente nette rendue (voir définition dans le Glossaire).</t>
  </si>
  <si>
    <t>DEVEZ-VOUS REMPLIR CE QUESTIONNAIRE?</t>
  </si>
  <si>
    <t>Remplir le tableau suivant pour la production des marchandises par votre entreprise et d'autres produits fabriqués à l'aide du même équipement. Remarque : les autres produits fabriqués  à l'aide du même équipement sont tous les autres produits autres que les marchandises définies dans l'onglet « Intro » qui sont fabriqués à l'aide du même équipement.</t>
  </si>
  <si>
    <t>Remplir le tableau suivant pour les ventes et les stocks des marchandises par votre entreprise.</t>
  </si>
  <si>
    <t>Sélectionnez oui ou non</t>
  </si>
  <si>
    <t>Correspond au niveau de rendement le plus élevé du matériel et de l’outillage utilisés dans la production des marchandises et de tous les autres produits (utilisant le même équipement) que vos usines peuvent atteindre en continu, tout en appliquant un régime de travail réaliste. Il convient de tenir compte de la gamme de produits fabriqués, du nombre de périodes de travail par jour, du nombre de jours d’exploitation par année, etc., au cours des cinq dernières années.</t>
  </si>
  <si>
    <t>Type d'affiliation</t>
  </si>
  <si>
    <t>SVP accorder ces mots : "défini/définis/définie/définies"; "originaire/originaires"; "exporté/exportés/exportée/exportées" selon le(s) mot(s) utilisé(s) pour décrire les biens couverts par ce NQ (soit avec "les marchandises" (féminin pluriel) ou avec la définition de ces marchandises)</t>
  </si>
  <si>
    <t>Stock de clôture</t>
  </si>
  <si>
    <t>En utilisant les données fournies à la question 1 sur l'onglet Pro 1 avec les données fournies à la question 2 ci-dessus, le questionnaire calcule le stock de clôture comme suit :</t>
  </si>
  <si>
    <t>Expliquez les changements que vous prévoyez voir sur votre marché intérieur, sur le marché canadien et sur d’autres marchés mondiaux pour les marchandises au cours des deux prochaines années en ce qui concerne la demande, les prix, l’utilisation des capacités, les volumes d’importations ou tout autre facteur.</t>
  </si>
  <si>
    <t>Confirm that all data reported in this questionnaire pertain to the goods as defined in the "Intro" tab.</t>
  </si>
  <si>
    <t>Confirmez que toutes les données déclarées dans ce questionnaire concernent les marchandises telles que définies dans l’onglet « Intro ».</t>
  </si>
  <si>
    <t>Tab and Question</t>
  </si>
  <si>
    <t>Onglet et question</t>
  </si>
  <si>
    <t>dumping</t>
  </si>
  <si>
    <t>le dumping</t>
  </si>
  <si>
    <t>When adding or modifying columns, please ensure the total of all column widths in a tab equals 1760 pixels to allow for consistent scaling when exported to PDF.</t>
  </si>
  <si>
    <t>i.e. columns B-L should be 160 pixels each.</t>
  </si>
  <si>
    <t>hiddenc</t>
  </si>
  <si>
    <t>Your firm's sales volume of the goods divided by your firm's total sales volume</t>
  </si>
  <si>
    <t>Your firm's sales value of the goods divided by your firm's total sales value</t>
  </si>
  <si>
    <t>Your firm's production volume of the goods divided by your home country's total production volume of the goods</t>
  </si>
  <si>
    <t xml:space="preserve">Your firm's volume of exports of the goods to Canada divided by your home country's total volume of exports of the goods to Canada </t>
  </si>
  <si>
    <t>La valeur des ventes des marchandises de votre entreprise divisée par la valeur des ventes totales de votre entreprise</t>
  </si>
  <si>
    <t>Le volume de production des marchandises par votre entreprise divisé par le volume total de production des marchandises de votre pays</t>
  </si>
  <si>
    <t>Le volume total des exportations des marchandises au Canada par votre entreprise divisé par le volume total des exportations des marchandises au Canada par votre pays</t>
  </si>
  <si>
    <t>Le volume des ventes des marchandises de votre entreprise divisé par le volume des ventes totales de votre entreprise</t>
  </si>
  <si>
    <t>List all other countries:</t>
  </si>
  <si>
    <t>Précisez tous les autres pays:</t>
  </si>
  <si>
    <t>The goods are commonly classified in the Customs Tariff under the following Harmonized Commodity Description and Coding System (HS) numbers:</t>
  </si>
  <si>
    <t>Austria</t>
  </si>
  <si>
    <t>de l'Autriche</t>
  </si>
  <si>
    <t>March 31,2026</t>
  </si>
  <si>
    <t>mars 31 2026</t>
  </si>
  <si>
    <t>Jan-March 2025</t>
  </si>
  <si>
    <t>janv.-mars 2025</t>
  </si>
  <si>
    <t>Jan-March 2026</t>
  </si>
  <si>
    <t>janv.-mars 2026</t>
  </si>
  <si>
    <t>Nicole Lalonde</t>
  </si>
  <si>
    <t>nicole.lalonde@tribunal.gc.ca</t>
  </si>
  <si>
    <t>343-574-8274</t>
  </si>
  <si>
    <t>Rhonda Heintzman</t>
  </si>
  <si>
    <t>rhonda.heintzman@tribunal.gc.ca</t>
  </si>
  <si>
    <t>613-558-5983</t>
  </si>
  <si>
    <t>Oil and gas well casing and green tube casing, made of carbon or alloy steel, welded or seamless, heat‑treated or not heat‑treated, regardless of end finish, having an outside diameter from 4 ½ inches to 9 5/8 inches (114.3 mm to 245.2 mm), meeting or supplied to meet American Petroleum Institute (API) specification 5CT or equivalent and/or enhanced proprietary standards, in all grades.</t>
  </si>
  <si>
    <t>Tubage de puits de gaz ou de pétrole et tubage de puits de type tube vert, en acier ordinaire ou en acier allié, soudés ou sans soudures, traités thermiquement ou non traités thermiquement, peu importe le fini, ayant un diamètre extérieur de 4 ½ po à 9 5/8 po (de 114,3 mm à 245,2 mm), respectant ou fournis pour respecter la spécification 5CT de l’American Petroleum Institute (API) ou l’équivalent ou des normes exclusives améliorées, dans tous les grades.</t>
  </si>
  <si>
    <t>7304.29.00.12, 7304.29.00.13, 7304.29.00.14, 7304.29.00.15, 7304.29.00.16, 7304.29.00.17, 7304.29.00.19, 7304.29.00.22, 7304.29.00.23, 7304.29.00.24, 7304.29.00.25, 7304.29.00.26, 7304.29.00.27, 7304.29.00.29, 7306.29.00.12, 7306.29.00.13, 7306.29.00.14, 7306.29.00.15, 7306.29.00.16, 7306.29.00.17, 7306.29.00.19, 7306.29.00.22, 7306.29.00.23, 7306.29.00.24, 7306.29.00.25, 7306.29.00.26, 7306.29.00.27, 7306.29.00.29</t>
  </si>
  <si>
    <t>• drill pipe;
• pup joints;
• unattached couplings;
• coupling stock;
• insulated tubing and vacuum insulated tubing; and
• stainless steel casing containing 10.5 percent or more by weight of chromium.</t>
  </si>
  <si>
    <t>• tige de forage;
• fractions de tube;
• raccords non fixés;
• tuyau de raccordement;
• tubulure isolée et tubulure isolée par vide; et
• tubage de puits en acier inoxydable contenant 10,5 % ou plus par poids de chrome.</t>
  </si>
  <si>
    <t>Autres pays</t>
  </si>
  <si>
    <t>oil and gas well casing</t>
  </si>
  <si>
    <t>tubages de puits de gaz et de pétrole</t>
  </si>
  <si>
    <t>The following goods are excluded:</t>
  </si>
  <si>
    <t>Les marchandises suivantes sont exclues:</t>
  </si>
  <si>
    <t>NQ-2026-001</t>
  </si>
  <si>
    <t>May 26, 2026</t>
  </si>
  <si>
    <t>26 mai 2026</t>
  </si>
  <si>
    <t xml:space="preserve">For greater certainty, the product definition does not include oil and gas well tubing but it does include semi-finished casing, which is typically referred to as “green tubes” or occasionally “green pipes”. These green tubes, as they are most commonly referred to in the oil country tubular goods (OCTG) industry, are intermediate or in-process pipes which require additional processing, such as threading, heat treatment or testing, before they can be used as fully finished oil and gas OCTG in end-use applications. This product definition includes green tube casing (i.e. green tubes with the necessary characteristics and intended for finishing into casing) and does not include green tube tubing.
Drill pipe is excluded from the product definition for this investigation. Drill pipe consists of heavy (usually seamless) tubing with high-strength tool joints on either end that is manufactured to API specification 5DP or API specification 7-1 and is used for drilling oil and gas wells.
Pup joints are also excluded from the product definition for this investigation. These products are essentially short lengths of OCTG used for spacing in a drill string, and these are excluded where their length is twelve feet or below (with a three-inch tolerance), as defined in API 5CT.
Unattached couplings as well as coupling stock are also excluded from the product definition for this investigation. Couplings are used to connect two pipes together, allowing for the flow of hydrocarbons and other production fluids from the reservoir to the surface. Casing and tubing couplings come in various sizes, materials, and designs, and are made from coupling stock. Coupling stock is similar to other OCTG except that the pipe walls are thicker and the coupling stock pipe itself is used for further processing into couplings or other float equipment.
Insulated tubing and vacuum insulated tubing (IT/VIT) are also excluded from the product definition for this investigation. IT/VIT are a subset of OCTG that are used for thermal-enhanced oil recovery of extremely viscous crude oils. IT/VIT may also be described as insulated steam injected tubing and oil production tubing, including double-walled tubing, with or without insulation. These IT/VIT products are used in steam injection wells in Steam Assisted Gravity Drainage (SAGD) drilling applications deployed in oil sands assets and also in Cyclic Steam Stimulation (CSS) drilling applications deployed in heavy oil assets.
Finally, stainless steel OCTG is excluded from the product definition for this investigation.
</t>
  </si>
  <si>
    <t>Pour une plus grande certitude, la définition du produit ne comprend pas la tubulure de puits de gaz et de pétrole, mais elle comprend le tubage de puits semi-fini, communément appelé « tubes verts » ou à l’occasion « tuyaux verts ». Ces tubes verts, comme on les appelle le plus souvent dans l’industrie des fournitures tubulaires pour puits de pétrole (FTPP), sont des tuyaux en traitement ou intermédiaires qui nécessitent un traitement supplémentaire, comme le filetage, l’essai ou le traitement thermique, avant de pouvoir être utilisés comme FTPP pour le gaz et le pétrole entièrement finis dans les applications d’utilisation finale. Cette définition de produit comprend un tubage de puits de type tube vert (c. à d. des tubes verts ayant les caractéristiques nécessaires et conçus pour se terminer dans un tubage de puits) et ne comprend pas une tubulure de type tube vert.
Les tiges de forage sont elles aussi exclues de la définition du produit aux fins de la présente enquête. Elles consistent en des tubes lourds (généralement exempts de soudures) et à l’extrémité desquels sont fixés des joints très résistants, fabriqués selon la spécification 5DP ou 7-1 de l’American Petroleum Institute (API), et sont utilisés pour le forage de puits de pétrole et de gaz.
Les fractions de tubes courts sont également exclus de la définition des produits aux fins de la présente enquête. Il s’agit essentiellement de FTPP de courte longueur utilisés pour l’espacement dans un train de tiges de forage, et sont exclus lorsque leur longueur est de 12 pieds ou moins (avec une tolérance de trois pouces), comme défini dans la norme 5CT de l’API.
Les raccords non fixés ainsi que le matériel de couplage sont eux aussi exclus de la définition du produit aux fins de la présente enquête. Les raccords sont utilisés pour relier deux tuyaux, ce qui permet le passage d’hydrocarbures et d’autres liquides de production du réservoir vers la surface. Les raccords de caisson et de tubes sont offerts en divers formats, matériaux et modèles, et sont faits à partir de tuyaux de raccordement. Les tuyaux de raccordement sont semblables à d’autres FTPP, sauf que leur paroi est plus épaisse; ils sont utilisés pour fabriquer des tuyaux ou autres équipements flottants.
La tubulure isolée et la tubulure isolée par vide sont également excluses de la définition du produit aux fins de la présente enquête. Il s’agit d’un sous-ensemble de FTPP servant à la récupération thermique de pétrole brut extrêmement visqueux. Ces tubulures sont également appelées « tubes isolés à injection de vapeur » et « produits de tubage de production pétrolière », lesquels comprennent les tubes à paroi double isolés ou non. Ils sont employés dans des puits d’injection de vapeur, aux fins de drainage par gravité/injection de vapeur, dans des sables bitumineux, et pour fins de stimulation cyclique par injection de vapeur, dans des champs de pétrole lourds.
Enfin, les FTPP en acier inoxydable sont exclues de la définition du produit aux fins de la présente enquête.</t>
  </si>
  <si>
    <t>Please provide the threading and finishing production capacity for 2023, 2024, 2025, Jan.–March. 2025, and Jan.–March. 2026.</t>
  </si>
  <si>
    <t>Veuillez indiquer la capacité de production de filetage et de finition pour 2023, 2024, 2025, janvier-mars 2025 et Janvier-mars 2026 </t>
  </si>
  <si>
    <t>en Autriche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</si>
</sst>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_(* \(#,##0.00\);_(* &quot;-&quot;??_);_(@_)"/>
    <numFmt numFmtId="165" formatCode="_(* #,##0_);_(* \(#,##0\);_(* &quot;-&quot;??_);_(@_)"/>
    <numFmt numFmtId="166" formatCode="[$-F800]dddd\,\ mmmm\ dd\,\ yyyy"/>
  </numFmts>
  <fonts count="21" x14ac:knownFonts="1">
    <font>
      <sz val="11"/>
      <color theme="1"/>
      <name val="Calibri"/>
      <family val="2"/>
      <scheme val="minor"/>
    </font>
    <font>
      <sz val="11"/>
      <color theme="1"/>
      <name val="Calibri"/>
      <family val="2"/>
      <scheme val="minor"/>
    </font>
    <font>
      <sz val="10.5"/>
      <color theme="0"/>
      <name val="Calibri"/>
      <family val="2"/>
    </font>
    <font>
      <b/>
      <sz val="10.5"/>
      <color theme="1"/>
      <name val="Calibri"/>
      <family val="2"/>
    </font>
    <font>
      <sz val="10.5"/>
      <color theme="1"/>
      <name val="Calibri"/>
      <family val="2"/>
    </font>
    <font>
      <sz val="10.5"/>
      <name val="Calibri"/>
      <family val="2"/>
    </font>
    <font>
      <sz val="10.5"/>
      <color theme="0"/>
      <name val="Calibri"/>
      <family val="2"/>
      <scheme val="minor"/>
    </font>
    <font>
      <b/>
      <sz val="10.5"/>
      <color theme="0"/>
      <name val="Calibri"/>
      <family val="2"/>
      <scheme val="minor"/>
    </font>
    <font>
      <sz val="10.5"/>
      <name val="Calibri"/>
      <family val="2"/>
      <scheme val="minor"/>
    </font>
    <font>
      <b/>
      <sz val="10.5"/>
      <color theme="1"/>
      <name val="Calibri"/>
      <family val="2"/>
      <scheme val="minor"/>
    </font>
    <font>
      <sz val="10.5"/>
      <color theme="1"/>
      <name val="Calibri"/>
      <family val="2"/>
      <scheme val="minor"/>
    </font>
    <font>
      <sz val="10.5"/>
      <color rgb="FF000000"/>
      <name val="Calibri"/>
      <family val="2"/>
      <scheme val="minor"/>
    </font>
    <font>
      <b/>
      <sz val="10.5"/>
      <name val="Calibri"/>
      <family val="2"/>
      <scheme val="minor"/>
    </font>
    <font>
      <u/>
      <sz val="10.5"/>
      <color rgb="FF0070C0"/>
      <name val="Calibri"/>
      <family val="2"/>
      <scheme val="minor"/>
    </font>
    <font>
      <b/>
      <sz val="12"/>
      <name val="Calibri"/>
      <family val="2"/>
      <scheme val="minor"/>
    </font>
    <font>
      <sz val="8"/>
      <name val="Calibri"/>
      <family val="2"/>
      <scheme val="minor"/>
    </font>
    <font>
      <b/>
      <u/>
      <sz val="10.5"/>
      <color theme="1"/>
      <name val="Calibri"/>
      <family val="2"/>
      <scheme val="minor"/>
    </font>
    <font>
      <b/>
      <sz val="16"/>
      <color rgb="FF000000"/>
      <name val="Calibri"/>
      <family val="2"/>
      <scheme val="minor"/>
    </font>
    <font>
      <sz val="10.5"/>
      <color rgb="FF000000"/>
      <name val="Calibri"/>
      <family val="2"/>
    </font>
    <font>
      <sz val="10.5"/>
      <color rgb="FFFF0000"/>
      <name val="Calibri"/>
      <family val="2"/>
      <scheme val="minor"/>
    </font>
    <font>
      <b/>
      <sz val="9"/>
      <color indexed="81"/>
      <name val="Tahoma"/>
      <family val="2"/>
    </font>
  </fonts>
  <fills count="9">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rgb="FFFFFFFF"/>
        <bgColor indexed="64"/>
      </patternFill>
    </fill>
  </fills>
  <borders count="42">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bottom/>
      <diagonal/>
    </border>
    <border>
      <left/>
      <right style="thin">
        <color indexed="64"/>
      </right>
      <top style="thin">
        <color indexed="64"/>
      </top>
      <bottom/>
      <diagonal/>
    </border>
    <border>
      <left style="thin">
        <color auto="1"/>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top style="thin">
        <color theme="0" tint="-0.499984740745262"/>
      </top>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diagonal/>
    </border>
    <border>
      <left/>
      <right style="thin">
        <color theme="0" tint="-0.499984740745262"/>
      </right>
      <top/>
      <bottom/>
      <diagonal/>
    </border>
    <border>
      <left style="thin">
        <color theme="0" tint="-0.499984740745262"/>
      </left>
      <right/>
      <top/>
      <bottom style="thin">
        <color theme="0" tint="-0.499984740745262"/>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indexed="64"/>
      </left>
      <right style="thin">
        <color theme="0" tint="-0.499984740745262"/>
      </right>
      <top style="thin">
        <color theme="0" tint="-0.499984740745262"/>
      </top>
      <bottom style="thin">
        <color theme="0" tint="-0.499984740745262"/>
      </bottom>
      <diagonal/>
    </border>
    <border>
      <left style="thin">
        <color theme="0" tint="-0.499984740745262"/>
      </left>
      <right style="thin">
        <color indexed="64"/>
      </right>
      <top style="thin">
        <color theme="0" tint="-0.499984740745262"/>
      </top>
      <bottom style="thin">
        <color theme="0" tint="-0.499984740745262"/>
      </bottom>
      <diagonal/>
    </border>
    <border>
      <left style="thin">
        <color auto="1"/>
      </left>
      <right style="thin">
        <color theme="0" tint="-0.499984740745262"/>
      </right>
      <top/>
      <bottom style="thin">
        <color theme="0" tint="-0.499984740745262"/>
      </bottom>
      <diagonal/>
    </border>
    <border>
      <left style="thin">
        <color theme="0" tint="-0.499984740745262"/>
      </left>
      <right style="thin">
        <color indexed="64"/>
      </right>
      <top style="thin">
        <color theme="0" tint="-0.499984740745262"/>
      </top>
      <bottom style="thin">
        <color indexed="64"/>
      </bottom>
      <diagonal/>
    </border>
    <border>
      <left style="thin">
        <color theme="0" tint="-0.499984740745262"/>
      </left>
      <right style="thin">
        <color theme="0" tint="-0.499984740745262"/>
      </right>
      <top style="thin">
        <color theme="0" tint="-0.499984740745262"/>
      </top>
      <bottom style="thin">
        <color indexed="64"/>
      </bottom>
      <diagonal/>
    </border>
    <border>
      <left style="thin">
        <color indexed="64"/>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indexed="64"/>
      </left>
      <right/>
      <top style="thin">
        <color theme="0" tint="-0.499984740745262"/>
      </top>
      <bottom style="thin">
        <color auto="1"/>
      </bottom>
      <diagonal/>
    </border>
    <border>
      <left/>
      <right style="thin">
        <color theme="0" tint="-0.499984740745262"/>
      </right>
      <top style="thin">
        <color theme="0" tint="-0.499984740745262"/>
      </top>
      <bottom style="thin">
        <color auto="1"/>
      </bottom>
      <diagonal/>
    </border>
    <border>
      <left style="thin">
        <color indexed="64"/>
      </left>
      <right style="thin">
        <color theme="0" tint="-0.499984740745262"/>
      </right>
      <top style="thin">
        <color theme="0" tint="-0.499984740745262"/>
      </top>
      <bottom/>
      <diagonal/>
    </border>
    <border>
      <left style="thin">
        <color auto="1"/>
      </left>
      <right style="thin">
        <color theme="0" tint="-0.499984740745262"/>
      </right>
      <top style="medium">
        <color theme="0" tint="-0.499984740745262"/>
      </top>
      <bottom style="thin">
        <color theme="0" tint="-0.499984740745262"/>
      </bottom>
      <diagonal/>
    </border>
    <border>
      <left style="thin">
        <color theme="0" tint="-0.499984740745262"/>
      </left>
      <right style="thin">
        <color theme="0" tint="-0.499984740745262"/>
      </right>
      <top style="medium">
        <color theme="0" tint="-0.499984740745262"/>
      </top>
      <bottom style="thin">
        <color theme="0" tint="-0.499984740745262"/>
      </bottom>
      <diagonal/>
    </border>
    <border>
      <left style="thin">
        <color auto="1"/>
      </left>
      <right style="thin">
        <color theme="0" tint="-0.499984740745262"/>
      </right>
      <top style="thin">
        <color theme="0" tint="-0.499984740745262"/>
      </top>
      <bottom style="medium">
        <color theme="0" tint="-0.499984740745262"/>
      </bottom>
      <diagonal/>
    </border>
    <border>
      <left style="thin">
        <color theme="0" tint="-0.499984740745262"/>
      </left>
      <right style="thin">
        <color theme="0" tint="-0.499984740745262"/>
      </right>
      <top style="thin">
        <color theme="0" tint="-0.499984740745262"/>
      </top>
      <bottom style="medium">
        <color theme="0" tint="-0.499984740745262"/>
      </bottom>
      <diagonal/>
    </border>
    <border>
      <left/>
      <right/>
      <top style="thin">
        <color theme="0" tint="-0.499984740745262"/>
      </top>
      <bottom style="thin">
        <color theme="0" tint="-0.499984740745262"/>
      </bottom>
      <diagonal/>
    </border>
    <border>
      <left style="thin">
        <color theme="0" tint="-0.499984740745262"/>
      </left>
      <right style="thin">
        <color theme="0" tint="-0.499984740745262"/>
      </right>
      <top/>
      <bottom/>
      <diagonal/>
    </border>
    <border>
      <left style="thin">
        <color auto="1"/>
      </left>
      <right/>
      <top style="thin">
        <color theme="0" tint="-0.499984740745262"/>
      </top>
      <bottom/>
      <diagonal/>
    </border>
    <border>
      <left style="thin">
        <color auto="1"/>
      </left>
      <right/>
      <top/>
      <bottom style="thin">
        <color theme="0" tint="-0.499984740745262"/>
      </bottom>
      <diagonal/>
    </border>
  </borders>
  <cellStyleXfs count="3">
    <xf numFmtId="0" fontId="0" fillId="0" borderId="0"/>
    <xf numFmtId="164" fontId="1" fillId="0" borderId="0" applyFont="0" applyFill="0" applyBorder="0" applyAlignment="0" applyProtection="0"/>
    <xf numFmtId="164" fontId="1" fillId="0" borderId="0" applyFont="0" applyFill="0" applyBorder="0" applyAlignment="0" applyProtection="0"/>
  </cellStyleXfs>
  <cellXfs count="333">
    <xf numFmtId="0" fontId="0" fillId="0" borderId="0" xfId="0"/>
    <xf numFmtId="0" fontId="10" fillId="2" borderId="0" xfId="0" applyFont="1" applyFill="1" applyAlignment="1">
      <alignment vertical="top" wrapText="1"/>
    </xf>
    <xf numFmtId="0" fontId="0" fillId="0" borderId="4" xfId="0" applyBorder="1"/>
    <xf numFmtId="0" fontId="10" fillId="2" borderId="0" xfId="0" applyFont="1" applyFill="1" applyAlignment="1">
      <alignment vertical="top"/>
    </xf>
    <xf numFmtId="0" fontId="4" fillId="2" borderId="0" xfId="0" applyFont="1" applyFill="1" applyAlignment="1">
      <alignment horizontal="left" vertical="center"/>
    </xf>
    <xf numFmtId="0" fontId="9" fillId="2" borderId="0" xfId="0" applyFont="1" applyFill="1" applyAlignment="1">
      <alignment vertical="top" wrapText="1"/>
    </xf>
    <xf numFmtId="0" fontId="3" fillId="2" borderId="0" xfId="0" applyFont="1" applyFill="1" applyAlignment="1">
      <alignment vertical="center"/>
    </xf>
    <xf numFmtId="0" fontId="4" fillId="2" borderId="0" xfId="0" applyFont="1" applyFill="1" applyAlignment="1">
      <alignment vertical="center"/>
    </xf>
    <xf numFmtId="0" fontId="4" fillId="2" borderId="0" xfId="0" applyFont="1" applyFill="1" applyAlignment="1">
      <alignment horizontal="left" vertical="top"/>
    </xf>
    <xf numFmtId="0" fontId="4" fillId="2" borderId="0" xfId="0" applyFont="1" applyFill="1" applyAlignment="1">
      <alignment vertical="top"/>
    </xf>
    <xf numFmtId="0" fontId="3" fillId="2" borderId="0" xfId="0" applyFont="1" applyFill="1" applyAlignment="1">
      <alignment vertical="top"/>
    </xf>
    <xf numFmtId="0" fontId="0" fillId="0" borderId="6" xfId="0" applyBorder="1"/>
    <xf numFmtId="0" fontId="0" fillId="0" borderId="0" xfId="0" applyBorder="1"/>
    <xf numFmtId="0" fontId="0" fillId="0" borderId="7" xfId="0" applyBorder="1"/>
    <xf numFmtId="0" fontId="0" fillId="0" borderId="10" xfId="0" applyBorder="1"/>
    <xf numFmtId="0" fontId="0" fillId="0" borderId="8" xfId="0" applyBorder="1"/>
    <xf numFmtId="0" fontId="10" fillId="2" borderId="4" xfId="0" applyFont="1" applyFill="1" applyBorder="1" applyAlignment="1">
      <alignment vertical="top" wrapText="1"/>
    </xf>
    <xf numFmtId="0" fontId="0" fillId="0" borderId="0" xfId="0" quotePrefix="1"/>
    <xf numFmtId="0" fontId="0" fillId="0" borderId="3" xfId="0" applyBorder="1"/>
    <xf numFmtId="0" fontId="0" fillId="0" borderId="11" xfId="0" applyBorder="1"/>
    <xf numFmtId="0" fontId="0" fillId="0" borderId="5" xfId="0" applyBorder="1"/>
    <xf numFmtId="0" fontId="6" fillId="2" borderId="0" xfId="0" applyFont="1" applyFill="1" applyAlignment="1">
      <alignment vertical="top" wrapText="1"/>
    </xf>
    <xf numFmtId="0" fontId="9" fillId="2" borderId="0" xfId="0" applyFont="1" applyFill="1" applyAlignment="1">
      <alignment vertical="top"/>
    </xf>
    <xf numFmtId="0" fontId="12" fillId="2" borderId="0" xfId="0" applyFont="1" applyFill="1" applyAlignment="1">
      <alignment horizontal="left" vertical="top" wrapText="1"/>
    </xf>
    <xf numFmtId="0" fontId="2" fillId="2" borderId="0" xfId="0" applyFont="1" applyFill="1" applyAlignment="1">
      <alignment vertical="top" wrapText="1"/>
    </xf>
    <xf numFmtId="0" fontId="5" fillId="2" borderId="0" xfId="0" applyFont="1" applyFill="1" applyAlignment="1">
      <alignment vertical="top"/>
    </xf>
    <xf numFmtId="0" fontId="7" fillId="2" borderId="0" xfId="0" applyFont="1" applyFill="1" applyAlignment="1">
      <alignment horizontal="left" vertical="top" wrapText="1"/>
    </xf>
    <xf numFmtId="0" fontId="4" fillId="2" borderId="0" xfId="0" applyFont="1" applyFill="1" applyAlignment="1">
      <alignment vertical="top" wrapText="1"/>
    </xf>
    <xf numFmtId="0" fontId="12" fillId="2" borderId="6" xfId="0" applyFont="1" applyFill="1" applyBorder="1" applyAlignment="1">
      <alignment horizontal="centerContinuous" vertical="top" wrapText="1"/>
    </xf>
    <xf numFmtId="0" fontId="12" fillId="2" borderId="0" xfId="0" applyFont="1" applyFill="1" applyBorder="1" applyAlignment="1">
      <alignment horizontal="centerContinuous" vertical="top" wrapText="1"/>
    </xf>
    <xf numFmtId="0" fontId="10" fillId="2" borderId="0" xfId="0" applyFont="1" applyFill="1" applyBorder="1" applyAlignment="1">
      <alignment horizontal="centerContinuous" vertical="top" wrapText="1"/>
    </xf>
    <xf numFmtId="0" fontId="10" fillId="2" borderId="4" xfId="0" applyFont="1" applyFill="1" applyBorder="1" applyAlignment="1">
      <alignment horizontal="centerContinuous" vertical="top" wrapText="1"/>
    </xf>
    <xf numFmtId="0" fontId="8" fillId="2" borderId="0" xfId="0" applyFont="1" applyFill="1" applyAlignment="1">
      <alignment horizontal="left" vertical="top"/>
    </xf>
    <xf numFmtId="0" fontId="12" fillId="2" borderId="6" xfId="0" applyFont="1" applyFill="1" applyBorder="1" applyAlignment="1">
      <alignment horizontal="center" vertical="top" wrapText="1"/>
    </xf>
    <xf numFmtId="0" fontId="12" fillId="2" borderId="0" xfId="0" applyFont="1" applyFill="1" applyBorder="1" applyAlignment="1">
      <alignment horizontal="center" vertical="top" wrapText="1"/>
    </xf>
    <xf numFmtId="0" fontId="10" fillId="2" borderId="0" xfId="0" applyFont="1" applyFill="1" applyBorder="1" applyAlignment="1">
      <alignment horizontal="center" vertical="top" wrapText="1"/>
    </xf>
    <xf numFmtId="0" fontId="10" fillId="2" borderId="4" xfId="0" applyFont="1" applyFill="1" applyBorder="1" applyAlignment="1">
      <alignment horizontal="center" vertical="top" wrapText="1"/>
    </xf>
    <xf numFmtId="0" fontId="2" fillId="2" borderId="0" xfId="0" applyFont="1" applyFill="1" applyAlignment="1">
      <alignment vertical="top"/>
    </xf>
    <xf numFmtId="0" fontId="8" fillId="2" borderId="0" xfId="0" applyFont="1" applyFill="1" applyAlignment="1">
      <alignment vertical="top"/>
    </xf>
    <xf numFmtId="0" fontId="10" fillId="2" borderId="0" xfId="0" applyFont="1" applyFill="1"/>
    <xf numFmtId="49" fontId="10" fillId="2" borderId="0" xfId="0" applyNumberFormat="1" applyFont="1" applyFill="1" applyAlignment="1">
      <alignment vertical="top"/>
    </xf>
    <xf numFmtId="49" fontId="10" fillId="2" borderId="0" xfId="0" applyNumberFormat="1" applyFont="1" applyFill="1" applyAlignment="1">
      <alignment vertical="top" wrapText="1"/>
    </xf>
    <xf numFmtId="0" fontId="11" fillId="2" borderId="0" xfId="1" applyNumberFormat="1" applyFont="1" applyFill="1" applyBorder="1" applyAlignment="1" applyProtection="1">
      <alignment vertical="center" wrapText="1"/>
    </xf>
    <xf numFmtId="0" fontId="11" fillId="2" borderId="4" xfId="1" applyNumberFormat="1" applyFont="1" applyFill="1" applyBorder="1" applyAlignment="1" applyProtection="1">
      <alignment vertical="center" wrapText="1"/>
    </xf>
    <xf numFmtId="0" fontId="4" fillId="3" borderId="12" xfId="0" applyFont="1" applyFill="1" applyBorder="1" applyAlignment="1">
      <alignment vertical="top" wrapText="1"/>
    </xf>
    <xf numFmtId="0" fontId="10" fillId="2" borderId="0" xfId="0" applyFont="1" applyFill="1" applyBorder="1" applyAlignment="1">
      <alignment vertical="top" wrapText="1"/>
    </xf>
    <xf numFmtId="0" fontId="7" fillId="2" borderId="6" xfId="0" applyFont="1" applyFill="1" applyBorder="1" applyAlignment="1">
      <alignment horizontal="left" vertical="top" wrapText="1"/>
    </xf>
    <xf numFmtId="0" fontId="7" fillId="2" borderId="0" xfId="0" applyFont="1" applyFill="1" applyBorder="1" applyAlignment="1">
      <alignment horizontal="left" vertical="top" wrapText="1"/>
    </xf>
    <xf numFmtId="0" fontId="4" fillId="2" borderId="0" xfId="0" applyFont="1" applyFill="1" applyBorder="1" applyAlignment="1">
      <alignment vertical="top" wrapText="1"/>
    </xf>
    <xf numFmtId="0" fontId="4" fillId="2" borderId="4" xfId="0" applyFont="1" applyFill="1" applyBorder="1" applyAlignment="1">
      <alignment vertical="top" wrapText="1"/>
    </xf>
    <xf numFmtId="0" fontId="8" fillId="2" borderId="0" xfId="0" applyFont="1" applyFill="1" applyAlignment="1">
      <alignment vertical="top" wrapText="1"/>
    </xf>
    <xf numFmtId="15" fontId="10" fillId="2" borderId="0" xfId="0" applyNumberFormat="1" applyFont="1" applyFill="1" applyAlignment="1">
      <alignment vertical="top"/>
    </xf>
    <xf numFmtId="0" fontId="10" fillId="2" borderId="0" xfId="0" applyFont="1" applyFill="1" applyAlignment="1"/>
    <xf numFmtId="0" fontId="9" fillId="2" borderId="0" xfId="0" applyFont="1" applyFill="1"/>
    <xf numFmtId="0" fontId="8" fillId="2" borderId="6" xfId="0" applyFont="1" applyFill="1" applyBorder="1" applyAlignment="1">
      <alignment horizontal="left" vertical="top" wrapText="1"/>
    </xf>
    <xf numFmtId="0" fontId="8" fillId="2" borderId="0" xfId="0" applyFont="1" applyFill="1" applyBorder="1" applyAlignment="1">
      <alignment horizontal="left" vertical="top" wrapText="1"/>
    </xf>
    <xf numFmtId="0" fontId="8" fillId="2" borderId="0" xfId="0" applyFont="1" applyFill="1" applyBorder="1" applyAlignment="1">
      <alignment vertical="top" wrapText="1"/>
    </xf>
    <xf numFmtId="0" fontId="8" fillId="2" borderId="4" xfId="0" applyFont="1" applyFill="1" applyBorder="1" applyAlignment="1">
      <alignment vertical="top" wrapText="1"/>
    </xf>
    <xf numFmtId="0" fontId="10" fillId="0" borderId="0" xfId="0" applyFont="1" applyAlignment="1">
      <alignment vertical="top"/>
    </xf>
    <xf numFmtId="0" fontId="10" fillId="6" borderId="0" xfId="0" applyFont="1" applyFill="1"/>
    <xf numFmtId="0" fontId="10" fillId="0" borderId="0" xfId="0" applyFont="1"/>
    <xf numFmtId="0" fontId="10" fillId="6" borderId="0" xfId="0" applyFont="1" applyFill="1" applyAlignment="1">
      <alignment vertical="top"/>
    </xf>
    <xf numFmtId="0" fontId="10" fillId="0" borderId="0" xfId="0" applyFont="1" applyAlignment="1">
      <alignment horizontal="left" vertical="top"/>
    </xf>
    <xf numFmtId="15" fontId="10" fillId="0" borderId="0" xfId="0" quotePrefix="1" applyNumberFormat="1" applyFont="1"/>
    <xf numFmtId="0" fontId="10" fillId="2" borderId="6" xfId="0" applyFont="1" applyFill="1" applyBorder="1" applyAlignment="1">
      <alignment vertical="top" wrapText="1"/>
    </xf>
    <xf numFmtId="0" fontId="6" fillId="2" borderId="0" xfId="0" applyFont="1" applyFill="1" applyAlignment="1">
      <alignment wrapText="1"/>
    </xf>
    <xf numFmtId="0" fontId="10" fillId="2" borderId="0" xfId="0" applyFont="1" applyFill="1" applyBorder="1" applyAlignment="1">
      <alignment wrapText="1"/>
    </xf>
    <xf numFmtId="0" fontId="10" fillId="2" borderId="4" xfId="0" applyFont="1" applyFill="1" applyBorder="1" applyAlignment="1">
      <alignment wrapText="1"/>
    </xf>
    <xf numFmtId="0" fontId="10" fillId="2" borderId="0" xfId="0" applyFont="1" applyFill="1" applyBorder="1"/>
    <xf numFmtId="0" fontId="10" fillId="2" borderId="4" xfId="0" applyFont="1" applyFill="1" applyBorder="1"/>
    <xf numFmtId="0" fontId="10" fillId="2" borderId="7" xfId="0" applyFont="1" applyFill="1" applyBorder="1" applyAlignment="1">
      <alignment vertical="top" wrapText="1"/>
    </xf>
    <xf numFmtId="0" fontId="10" fillId="2" borderId="10" xfId="0" applyFont="1" applyFill="1" applyBorder="1" applyAlignment="1">
      <alignment vertical="top" wrapText="1"/>
    </xf>
    <xf numFmtId="0" fontId="10" fillId="2" borderId="8" xfId="0" applyFont="1" applyFill="1" applyBorder="1" applyAlignment="1">
      <alignment vertical="top" wrapText="1"/>
    </xf>
    <xf numFmtId="0" fontId="6" fillId="2" borderId="0" xfId="0" applyFont="1" applyFill="1" applyAlignment="1">
      <alignment horizontal="left" vertical="top" wrapText="1"/>
    </xf>
    <xf numFmtId="0" fontId="10" fillId="2" borderId="0" xfId="0" applyFont="1" applyFill="1" applyAlignment="1">
      <alignment horizontal="left" vertical="top"/>
    </xf>
    <xf numFmtId="0" fontId="10" fillId="2" borderId="6" xfId="0" applyFont="1" applyFill="1" applyBorder="1" applyAlignment="1">
      <alignment wrapText="1"/>
    </xf>
    <xf numFmtId="0" fontId="10" fillId="2" borderId="7" xfId="0" applyFont="1" applyFill="1" applyBorder="1" applyAlignment="1">
      <alignment wrapText="1"/>
    </xf>
    <xf numFmtId="0" fontId="10" fillId="2" borderId="10" xfId="0" applyFont="1" applyFill="1" applyBorder="1" applyAlignment="1">
      <alignment wrapText="1"/>
    </xf>
    <xf numFmtId="0" fontId="10" fillId="2" borderId="8" xfId="0" applyFont="1" applyFill="1" applyBorder="1" applyAlignment="1">
      <alignment wrapText="1"/>
    </xf>
    <xf numFmtId="0" fontId="7" fillId="2" borderId="0" xfId="0" applyFont="1" applyFill="1" applyAlignment="1">
      <alignment wrapText="1"/>
    </xf>
    <xf numFmtId="0" fontId="10" fillId="6" borderId="0" xfId="0" applyFont="1" applyFill="1" applyAlignment="1">
      <alignment wrapText="1"/>
    </xf>
    <xf numFmtId="15" fontId="10" fillId="0" borderId="0" xfId="0" quotePrefix="1" applyNumberFormat="1" applyFont="1" applyAlignment="1">
      <alignment vertical="top"/>
    </xf>
    <xf numFmtId="0" fontId="10" fillId="6" borderId="0" xfId="0" applyFont="1" applyFill="1" applyAlignment="1">
      <alignment vertical="top" wrapText="1"/>
    </xf>
    <xf numFmtId="0" fontId="16" fillId="6" borderId="0" xfId="0" applyFont="1" applyFill="1"/>
    <xf numFmtId="0" fontId="16" fillId="0" borderId="0" xfId="0" applyFont="1"/>
    <xf numFmtId="0" fontId="10" fillId="0" borderId="0" xfId="0" applyFont="1" applyAlignment="1">
      <alignment horizontal="left"/>
    </xf>
    <xf numFmtId="0" fontId="8" fillId="2" borderId="6" xfId="0" applyFont="1" applyFill="1" applyBorder="1" applyAlignment="1">
      <alignment horizontal="left" vertical="top" wrapText="1"/>
    </xf>
    <xf numFmtId="0" fontId="8" fillId="2" borderId="0" xfId="0" applyFont="1" applyFill="1" applyBorder="1" applyAlignment="1">
      <alignment horizontal="left" vertical="top" wrapText="1"/>
    </xf>
    <xf numFmtId="0" fontId="8" fillId="2" borderId="4" xfId="0" applyFont="1" applyFill="1" applyBorder="1" applyAlignment="1">
      <alignment horizontal="left" vertical="top" wrapText="1"/>
    </xf>
    <xf numFmtId="0" fontId="8" fillId="2" borderId="0" xfId="0" applyFont="1" applyFill="1" applyBorder="1" applyAlignment="1">
      <alignment vertical="top" wrapText="1"/>
    </xf>
    <xf numFmtId="0" fontId="8" fillId="2" borderId="4" xfId="0" applyFont="1" applyFill="1" applyBorder="1" applyAlignment="1">
      <alignment vertical="top" wrapText="1"/>
    </xf>
    <xf numFmtId="0" fontId="12" fillId="2" borderId="6" xfId="0" applyFont="1" applyFill="1" applyBorder="1" applyAlignment="1">
      <alignment horizontal="center" vertical="center" wrapText="1"/>
    </xf>
    <xf numFmtId="0" fontId="12" fillId="2" borderId="0" xfId="0" applyFont="1" applyFill="1" applyBorder="1" applyAlignment="1">
      <alignment horizontal="center" vertical="center" wrapText="1"/>
    </xf>
    <xf numFmtId="0" fontId="10" fillId="2" borderId="0" xfId="0" applyFont="1" applyFill="1" applyBorder="1" applyAlignment="1">
      <alignment horizontal="center" vertical="center" wrapText="1"/>
    </xf>
    <xf numFmtId="0" fontId="10" fillId="2" borderId="4" xfId="0" applyFont="1" applyFill="1" applyBorder="1" applyAlignment="1">
      <alignment horizontal="center" vertical="center" wrapText="1"/>
    </xf>
    <xf numFmtId="0" fontId="8" fillId="2" borderId="0" xfId="0" applyFont="1" applyFill="1" applyBorder="1" applyAlignment="1">
      <alignment vertical="center" wrapText="1"/>
    </xf>
    <xf numFmtId="0" fontId="18" fillId="8" borderId="0" xfId="0" applyFont="1" applyFill="1" applyAlignment="1">
      <alignment vertical="center"/>
    </xf>
    <xf numFmtId="0" fontId="11" fillId="0" borderId="0" xfId="0" applyFont="1"/>
    <xf numFmtId="0" fontId="10" fillId="2" borderId="6" xfId="0" applyFont="1" applyFill="1" applyBorder="1" applyAlignment="1">
      <alignment vertical="top"/>
    </xf>
    <xf numFmtId="0" fontId="10" fillId="2" borderId="6" xfId="0" applyFont="1" applyFill="1" applyBorder="1" applyAlignment="1">
      <alignment vertical="center"/>
    </xf>
    <xf numFmtId="0" fontId="18" fillId="0" borderId="0" xfId="0" applyFont="1" applyAlignment="1">
      <alignment vertical="center"/>
    </xf>
    <xf numFmtId="0" fontId="18" fillId="2" borderId="0" xfId="0" applyFont="1" applyFill="1" applyAlignment="1">
      <alignment vertical="center"/>
    </xf>
    <xf numFmtId="0" fontId="8" fillId="2" borderId="6" xfId="0" applyFont="1" applyFill="1" applyBorder="1" applyAlignment="1">
      <alignment horizontal="left" vertical="top" wrapText="1"/>
    </xf>
    <xf numFmtId="0" fontId="8" fillId="2" borderId="0" xfId="0" applyFont="1" applyFill="1" applyBorder="1" applyAlignment="1">
      <alignment horizontal="left" vertical="top" wrapText="1"/>
    </xf>
    <xf numFmtId="0" fontId="8" fillId="2" borderId="0" xfId="0" applyFont="1" applyFill="1" applyBorder="1" applyAlignment="1">
      <alignment vertical="top" wrapText="1"/>
    </xf>
    <xf numFmtId="0" fontId="8" fillId="2" borderId="4" xfId="0" applyFont="1" applyFill="1" applyBorder="1" applyAlignment="1">
      <alignment vertical="top" wrapText="1"/>
    </xf>
    <xf numFmtId="0" fontId="8" fillId="2" borderId="6" xfId="0" applyFont="1" applyFill="1" applyBorder="1" applyAlignment="1">
      <alignment vertical="center"/>
    </xf>
    <xf numFmtId="0" fontId="8" fillId="2" borderId="4" xfId="0" applyFont="1" applyFill="1" applyBorder="1" applyAlignment="1">
      <alignment vertical="center" wrapText="1"/>
    </xf>
    <xf numFmtId="0" fontId="12" fillId="2" borderId="6" xfId="0" applyFont="1" applyFill="1" applyBorder="1" applyAlignment="1">
      <alignment vertical="top" wrapText="1"/>
    </xf>
    <xf numFmtId="0" fontId="12" fillId="2" borderId="26" xfId="0" applyFont="1" applyFill="1" applyBorder="1" applyAlignment="1">
      <alignment vertical="top" wrapText="1"/>
    </xf>
    <xf numFmtId="0" fontId="9" fillId="7" borderId="13" xfId="0" applyFont="1" applyFill="1" applyBorder="1" applyAlignment="1">
      <alignment horizontal="center" vertical="top" wrapText="1"/>
    </xf>
    <xf numFmtId="0" fontId="8" fillId="2" borderId="13" xfId="0" applyFont="1" applyFill="1" applyBorder="1" applyAlignment="1">
      <alignment horizontal="center" vertical="top" wrapText="1"/>
    </xf>
    <xf numFmtId="0" fontId="12" fillId="2" borderId="13" xfId="0" applyFont="1" applyFill="1" applyBorder="1" applyAlignment="1">
      <alignment horizontal="center" vertical="top" wrapText="1"/>
    </xf>
    <xf numFmtId="0" fontId="8" fillId="2" borderId="13" xfId="0" applyFont="1" applyFill="1" applyBorder="1" applyAlignment="1">
      <alignment horizontal="center" vertical="center" wrapText="1"/>
    </xf>
    <xf numFmtId="0" fontId="11" fillId="4" borderId="13" xfId="1" applyNumberFormat="1" applyFont="1" applyFill="1" applyBorder="1" applyAlignment="1" applyProtection="1">
      <alignment horizontal="center" vertical="top" wrapText="1"/>
      <protection locked="0"/>
    </xf>
    <xf numFmtId="1" fontId="11" fillId="5" borderId="13" xfId="1" applyNumberFormat="1" applyFont="1" applyFill="1" applyBorder="1" applyAlignment="1" applyProtection="1">
      <alignment horizontal="center" vertical="top" wrapText="1"/>
    </xf>
    <xf numFmtId="1" fontId="11" fillId="5" borderId="13" xfId="1" applyNumberFormat="1" applyFont="1" applyFill="1" applyBorder="1" applyAlignment="1" applyProtection="1">
      <alignment horizontal="center" vertical="top" wrapText="1"/>
    </xf>
    <xf numFmtId="0" fontId="17" fillId="4" borderId="13" xfId="1" applyNumberFormat="1" applyFont="1" applyFill="1" applyBorder="1" applyAlignment="1" applyProtection="1">
      <alignment horizontal="center" vertical="center" wrapText="1"/>
      <protection locked="0"/>
    </xf>
    <xf numFmtId="0" fontId="5" fillId="2" borderId="0" xfId="0" applyFont="1" applyFill="1" applyAlignment="1">
      <alignment horizontal="left" vertical="top"/>
    </xf>
    <xf numFmtId="0" fontId="10" fillId="2" borderId="0" xfId="0" applyFont="1" applyFill="1" applyAlignment="1">
      <alignment wrapText="1"/>
    </xf>
    <xf numFmtId="1" fontId="9" fillId="7" borderId="13" xfId="0" applyNumberFormat="1" applyFont="1" applyFill="1" applyBorder="1" applyAlignment="1">
      <alignment horizontal="center" vertical="top" wrapText="1"/>
    </xf>
    <xf numFmtId="0" fontId="10" fillId="0" borderId="0" xfId="0" applyFont="1" applyFill="1" applyAlignment="1">
      <alignment vertical="top"/>
    </xf>
    <xf numFmtId="0" fontId="4" fillId="3" borderId="6" xfId="0" applyFont="1" applyFill="1" applyBorder="1" applyAlignment="1">
      <alignment vertical="top" wrapText="1"/>
    </xf>
    <xf numFmtId="0" fontId="4" fillId="3" borderId="0" xfId="0" applyFont="1" applyFill="1" applyBorder="1" applyAlignment="1">
      <alignment vertical="top" wrapText="1"/>
    </xf>
    <xf numFmtId="0" fontId="4" fillId="3" borderId="4" xfId="0" applyFont="1" applyFill="1" applyBorder="1" applyAlignment="1">
      <alignment vertical="top" wrapText="1"/>
    </xf>
    <xf numFmtId="0" fontId="7" fillId="3" borderId="6" xfId="0" applyFont="1" applyFill="1" applyBorder="1" applyAlignment="1">
      <alignment horizontal="left" vertical="top" wrapText="1"/>
    </xf>
    <xf numFmtId="0" fontId="7" fillId="3" borderId="0" xfId="0" applyFont="1" applyFill="1" applyBorder="1" applyAlignment="1">
      <alignment horizontal="left" vertical="top" wrapText="1"/>
    </xf>
    <xf numFmtId="0" fontId="11" fillId="4" borderId="13" xfId="1" applyNumberFormat="1" applyFont="1" applyFill="1" applyBorder="1" applyAlignment="1" applyProtection="1">
      <alignment horizontal="center" vertical="center" wrapText="1"/>
      <protection locked="0"/>
    </xf>
    <xf numFmtId="0" fontId="8" fillId="2" borderId="6" xfId="0" applyFont="1" applyFill="1" applyBorder="1" applyAlignment="1">
      <alignment horizontal="left" vertical="center" wrapText="1"/>
    </xf>
    <xf numFmtId="0" fontId="8" fillId="2" borderId="0" xfId="0" applyFont="1" applyFill="1" applyBorder="1" applyAlignment="1">
      <alignment horizontal="left" vertical="center" wrapText="1"/>
    </xf>
    <xf numFmtId="1" fontId="11" fillId="5" borderId="13" xfId="1" applyNumberFormat="1" applyFont="1" applyFill="1" applyBorder="1" applyAlignment="1" applyProtection="1">
      <alignment horizontal="center" vertical="center" wrapText="1"/>
    </xf>
    <xf numFmtId="165" fontId="11" fillId="4" borderId="13" xfId="2" applyNumberFormat="1" applyFont="1" applyFill="1" applyBorder="1" applyAlignment="1" applyProtection="1">
      <alignment horizontal="right" vertical="center"/>
      <protection locked="0"/>
    </xf>
    <xf numFmtId="165" fontId="11" fillId="4" borderId="35" xfId="2" applyNumberFormat="1" applyFont="1" applyFill="1" applyBorder="1" applyAlignment="1" applyProtection="1">
      <alignment horizontal="right" vertical="center"/>
      <protection locked="0"/>
    </xf>
    <xf numFmtId="165" fontId="11" fillId="4" borderId="16" xfId="2" applyNumberFormat="1" applyFont="1" applyFill="1" applyBorder="1" applyAlignment="1" applyProtection="1">
      <alignment horizontal="right" vertical="center"/>
      <protection locked="0"/>
    </xf>
    <xf numFmtId="165" fontId="11" fillId="5" borderId="13" xfId="2" applyNumberFormat="1" applyFont="1" applyFill="1" applyBorder="1" applyAlignment="1" applyProtection="1">
      <alignment horizontal="right" vertical="center"/>
    </xf>
    <xf numFmtId="165" fontId="11" fillId="5" borderId="37" xfId="2" applyNumberFormat="1" applyFont="1" applyFill="1" applyBorder="1" applyAlignment="1" applyProtection="1">
      <alignment horizontal="right" vertical="center"/>
    </xf>
    <xf numFmtId="165" fontId="11" fillId="4" borderId="13" xfId="2" applyNumberFormat="1" applyFont="1" applyFill="1" applyBorder="1" applyAlignment="1" applyProtection="1">
      <alignment horizontal="right" vertical="top"/>
      <protection locked="0"/>
    </xf>
    <xf numFmtId="165" fontId="11" fillId="4" borderId="15" xfId="2" applyNumberFormat="1" applyFont="1" applyFill="1" applyBorder="1" applyAlignment="1" applyProtection="1">
      <alignment vertical="center"/>
      <protection locked="0"/>
    </xf>
    <xf numFmtId="165" fontId="11" fillId="4" borderId="13" xfId="2" applyNumberFormat="1" applyFont="1" applyFill="1" applyBorder="1" applyAlignment="1" applyProtection="1">
      <alignment vertical="center"/>
      <protection locked="0"/>
    </xf>
    <xf numFmtId="165" fontId="11" fillId="5" borderId="13" xfId="2" applyNumberFormat="1" applyFont="1" applyFill="1" applyBorder="1" applyAlignment="1" applyProtection="1">
      <alignment horizontal="right" vertical="top"/>
    </xf>
    <xf numFmtId="0" fontId="8" fillId="2" borderId="0" xfId="0" applyFont="1" applyFill="1" applyBorder="1" applyAlignment="1">
      <alignment horizontal="right" vertical="top" wrapText="1" indent="1"/>
    </xf>
    <xf numFmtId="0" fontId="9" fillId="2" borderId="0" xfId="0" applyFont="1" applyFill="1" applyBorder="1" applyAlignment="1">
      <alignment horizontal="center" vertical="center"/>
    </xf>
    <xf numFmtId="0" fontId="10" fillId="0" borderId="0" xfId="0" quotePrefix="1" applyFont="1" applyAlignment="1">
      <alignment vertical="top"/>
    </xf>
    <xf numFmtId="1" fontId="10" fillId="0" borderId="0" xfId="0" applyNumberFormat="1" applyFont="1" applyAlignment="1">
      <alignment horizontal="left" vertical="top"/>
    </xf>
    <xf numFmtId="166" fontId="10" fillId="0" borderId="0" xfId="0" quotePrefix="1" applyNumberFormat="1" applyFont="1" applyAlignment="1">
      <alignment vertical="top"/>
    </xf>
    <xf numFmtId="0" fontId="10" fillId="0" borderId="0" xfId="0" applyFont="1" applyAlignment="1">
      <alignment vertical="top" wrapText="1"/>
    </xf>
    <xf numFmtId="0" fontId="10" fillId="0" borderId="6" xfId="0" applyFont="1" applyBorder="1" applyAlignment="1">
      <alignment wrapText="1"/>
    </xf>
    <xf numFmtId="0" fontId="10" fillId="0" borderId="0" xfId="0" applyFont="1" applyAlignment="1">
      <alignment wrapText="1"/>
    </xf>
    <xf numFmtId="0" fontId="8" fillId="0" borderId="0" xfId="0" applyFont="1" applyAlignment="1">
      <alignment horizontal="left" vertical="top" wrapText="1"/>
    </xf>
    <xf numFmtId="0" fontId="12" fillId="0" borderId="0" xfId="0" applyFont="1" applyAlignment="1">
      <alignment horizontal="center" vertical="top" wrapText="1"/>
    </xf>
    <xf numFmtId="0" fontId="8" fillId="0" borderId="13" xfId="0" applyFont="1" applyBorder="1" applyAlignment="1">
      <alignment horizontal="center" vertical="center" wrapText="1"/>
    </xf>
    <xf numFmtId="165" fontId="11" fillId="4" borderId="13" xfId="2" applyNumberFormat="1" applyFont="1" applyFill="1" applyBorder="1" applyAlignment="1" applyProtection="1">
      <alignment vertical="top"/>
      <protection locked="0"/>
    </xf>
    <xf numFmtId="0" fontId="10" fillId="6" borderId="0" xfId="0" applyFont="1" applyFill="1" applyAlignment="1">
      <alignment horizontal="center"/>
    </xf>
    <xf numFmtId="0" fontId="12" fillId="2" borderId="6" xfId="0" applyFont="1" applyFill="1" applyBorder="1" applyAlignment="1">
      <alignment horizontal="right" vertical="center" wrapText="1" indent="1"/>
    </xf>
    <xf numFmtId="0" fontId="12" fillId="2" borderId="0" xfId="0" applyFont="1" applyFill="1" applyBorder="1" applyAlignment="1">
      <alignment horizontal="right" vertical="center" wrapText="1" indent="1"/>
    </xf>
    <xf numFmtId="0" fontId="19" fillId="2" borderId="0" xfId="0" applyFont="1" applyFill="1" applyAlignment="1">
      <alignment horizontal="left" vertical="top" wrapText="1"/>
    </xf>
    <xf numFmtId="0" fontId="7" fillId="3" borderId="3" xfId="0" applyFont="1" applyFill="1" applyBorder="1" applyAlignment="1">
      <alignment horizontal="center" vertical="top" wrapText="1"/>
    </xf>
    <xf numFmtId="0" fontId="7" fillId="3" borderId="11" xfId="0" applyFont="1" applyFill="1" applyBorder="1" applyAlignment="1">
      <alignment horizontal="center" vertical="top" wrapText="1"/>
    </xf>
    <xf numFmtId="0" fontId="7" fillId="3" borderId="5" xfId="0" applyFont="1" applyFill="1" applyBorder="1" applyAlignment="1">
      <alignment horizontal="center" vertical="top" wrapText="1"/>
    </xf>
    <xf numFmtId="0" fontId="7" fillId="3" borderId="6" xfId="0" applyFont="1" applyFill="1" applyBorder="1" applyAlignment="1">
      <alignment horizontal="center" vertical="top" wrapText="1"/>
    </xf>
    <xf numFmtId="0" fontId="7" fillId="3" borderId="0" xfId="0" applyFont="1" applyFill="1" applyBorder="1" applyAlignment="1">
      <alignment horizontal="center" vertical="top" wrapText="1"/>
    </xf>
    <xf numFmtId="0" fontId="7" fillId="3" borderId="4" xfId="0" applyFont="1" applyFill="1" applyBorder="1" applyAlignment="1">
      <alignment horizontal="center" vertical="top" wrapText="1"/>
    </xf>
    <xf numFmtId="0" fontId="7" fillId="3" borderId="1" xfId="0" applyFont="1" applyFill="1" applyBorder="1" applyAlignment="1">
      <alignment horizontal="center" vertical="top" wrapText="1"/>
    </xf>
    <xf numFmtId="0" fontId="7" fillId="3" borderId="9" xfId="0" applyFont="1" applyFill="1" applyBorder="1" applyAlignment="1">
      <alignment horizontal="center" vertical="top" wrapText="1"/>
    </xf>
    <xf numFmtId="0" fontId="7" fillId="3" borderId="2" xfId="0" applyFont="1" applyFill="1" applyBorder="1" applyAlignment="1">
      <alignment horizontal="center" vertical="top" wrapText="1"/>
    </xf>
    <xf numFmtId="0" fontId="7" fillId="3" borderId="7" xfId="0" applyFont="1" applyFill="1" applyBorder="1" applyAlignment="1">
      <alignment horizontal="center" vertical="top" wrapText="1"/>
    </xf>
    <xf numFmtId="0" fontId="7" fillId="3" borderId="10" xfId="0" applyFont="1" applyFill="1" applyBorder="1" applyAlignment="1">
      <alignment horizontal="center" vertical="top" wrapText="1"/>
    </xf>
    <xf numFmtId="0" fontId="7" fillId="3" borderId="8" xfId="0" applyFont="1" applyFill="1" applyBorder="1" applyAlignment="1">
      <alignment horizontal="center" vertical="top" wrapText="1"/>
    </xf>
    <xf numFmtId="0" fontId="8" fillId="2" borderId="6" xfId="0" applyFont="1" applyFill="1" applyBorder="1" applyAlignment="1">
      <alignment horizontal="left" vertical="top" wrapText="1"/>
    </xf>
    <xf numFmtId="0" fontId="8" fillId="2" borderId="0" xfId="0" applyFont="1" applyFill="1" applyBorder="1" applyAlignment="1">
      <alignment horizontal="left" vertical="top" wrapText="1"/>
    </xf>
    <xf numFmtId="0" fontId="10" fillId="2" borderId="0" xfId="0" applyFont="1" applyFill="1" applyBorder="1" applyAlignment="1">
      <alignment horizontal="left" vertical="top" wrapText="1"/>
    </xf>
    <xf numFmtId="0" fontId="10" fillId="2" borderId="4" xfId="0" applyFont="1" applyFill="1" applyBorder="1" applyAlignment="1">
      <alignment horizontal="left" vertical="top" wrapText="1"/>
    </xf>
    <xf numFmtId="0" fontId="8" fillId="2" borderId="24" xfId="0" applyFont="1" applyFill="1" applyBorder="1" applyAlignment="1">
      <alignment horizontal="left" vertical="center" wrapText="1"/>
    </xf>
    <xf numFmtId="0" fontId="8" fillId="2" borderId="13" xfId="0" applyFont="1" applyFill="1" applyBorder="1" applyAlignment="1">
      <alignment horizontal="left" vertical="center" wrapText="1"/>
    </xf>
    <xf numFmtId="0" fontId="11" fillId="4" borderId="13" xfId="1" applyNumberFormat="1" applyFont="1" applyFill="1" applyBorder="1" applyAlignment="1" applyProtection="1">
      <alignment horizontal="left" vertical="center" wrapText="1"/>
      <protection locked="0"/>
    </xf>
    <xf numFmtId="0" fontId="11" fillId="4" borderId="25" xfId="1" applyNumberFormat="1" applyFont="1" applyFill="1" applyBorder="1" applyAlignment="1" applyProtection="1">
      <alignment horizontal="left" vertical="center" wrapText="1"/>
      <protection locked="0"/>
    </xf>
    <xf numFmtId="0" fontId="0" fillId="0" borderId="24" xfId="0" applyBorder="1" applyAlignment="1">
      <alignment horizontal="left" vertical="center" wrapText="1"/>
    </xf>
    <xf numFmtId="0" fontId="0" fillId="0" borderId="13" xfId="0" applyBorder="1" applyAlignment="1">
      <alignment horizontal="left" vertical="center" wrapText="1"/>
    </xf>
    <xf numFmtId="0" fontId="8" fillId="2" borderId="4" xfId="0" applyFont="1" applyFill="1" applyBorder="1" applyAlignment="1">
      <alignment horizontal="left" vertical="top" wrapText="1"/>
    </xf>
    <xf numFmtId="0" fontId="13" fillId="2" borderId="6" xfId="0" applyFont="1" applyFill="1" applyBorder="1" applyAlignment="1" applyProtection="1">
      <alignment horizontal="left" vertical="top" wrapText="1"/>
      <protection locked="0"/>
    </xf>
    <xf numFmtId="0" fontId="13" fillId="2" borderId="0" xfId="0" applyFont="1" applyFill="1" applyBorder="1" applyAlignment="1" applyProtection="1">
      <alignment horizontal="left" vertical="top" wrapText="1"/>
      <protection locked="0"/>
    </xf>
    <xf numFmtId="0" fontId="13" fillId="2" borderId="4" xfId="0" applyFont="1" applyFill="1" applyBorder="1" applyAlignment="1" applyProtection="1">
      <alignment horizontal="left" vertical="top" wrapText="1"/>
      <protection locked="0"/>
    </xf>
    <xf numFmtId="0" fontId="8" fillId="2" borderId="6" xfId="0" applyFont="1" applyFill="1" applyBorder="1" applyAlignment="1">
      <alignment horizontal="left" vertical="top" wrapText="1" indent="1"/>
    </xf>
    <xf numFmtId="0" fontId="8" fillId="2" borderId="0" xfId="0" applyFont="1" applyFill="1" applyBorder="1" applyAlignment="1">
      <alignment horizontal="left" vertical="top" wrapText="1" indent="1"/>
    </xf>
    <xf numFmtId="0" fontId="8" fillId="2" borderId="4" xfId="0" applyFont="1" applyFill="1" applyBorder="1" applyAlignment="1">
      <alignment horizontal="left" vertical="top" wrapText="1" indent="1"/>
    </xf>
    <xf numFmtId="0" fontId="8" fillId="2" borderId="6" xfId="0" applyFont="1" applyFill="1" applyBorder="1" applyAlignment="1">
      <alignment horizontal="left" vertical="center" wrapText="1"/>
    </xf>
    <xf numFmtId="0" fontId="8" fillId="2" borderId="0" xfId="0" applyFont="1" applyFill="1" applyBorder="1" applyAlignment="1">
      <alignment horizontal="left" vertical="center" wrapText="1"/>
    </xf>
    <xf numFmtId="0" fontId="8" fillId="2" borderId="4" xfId="0" applyFont="1" applyFill="1" applyBorder="1" applyAlignment="1">
      <alignment horizontal="left" vertical="center" wrapText="1"/>
    </xf>
    <xf numFmtId="0" fontId="10" fillId="2" borderId="0" xfId="0" applyFont="1" applyFill="1" applyBorder="1" applyAlignment="1">
      <alignment horizontal="left" vertical="center" wrapText="1" indent="1"/>
    </xf>
    <xf numFmtId="0" fontId="10" fillId="2" borderId="4" xfId="0" applyFont="1" applyFill="1" applyBorder="1" applyAlignment="1">
      <alignment horizontal="left" vertical="center" wrapText="1" indent="1"/>
    </xf>
    <xf numFmtId="0" fontId="10" fillId="4" borderId="15" xfId="0" applyFont="1" applyFill="1" applyBorder="1" applyAlignment="1" applyProtection="1">
      <alignment horizontal="center" vertical="center" wrapText="1"/>
      <protection locked="0"/>
    </xf>
    <xf numFmtId="0" fontId="10" fillId="4" borderId="16" xfId="0" applyFont="1" applyFill="1" applyBorder="1" applyAlignment="1" applyProtection="1">
      <alignment horizontal="center" vertical="center" wrapText="1"/>
      <protection locked="0"/>
    </xf>
    <xf numFmtId="0" fontId="8" fillId="7" borderId="24" xfId="0" applyFont="1" applyFill="1" applyBorder="1" applyAlignment="1">
      <alignment horizontal="center" vertical="top" wrapText="1"/>
    </xf>
    <xf numFmtId="0" fontId="8" fillId="7" borderId="13" xfId="0" applyFont="1" applyFill="1" applyBorder="1" applyAlignment="1">
      <alignment horizontal="center" vertical="top" wrapText="1"/>
    </xf>
    <xf numFmtId="0" fontId="8" fillId="7" borderId="25" xfId="0" applyFont="1" applyFill="1" applyBorder="1" applyAlignment="1">
      <alignment horizontal="center" vertical="top" wrapText="1"/>
    </xf>
    <xf numFmtId="0" fontId="8" fillId="7" borderId="17" xfId="0" applyFont="1" applyFill="1" applyBorder="1" applyAlignment="1">
      <alignment horizontal="left" vertical="center" wrapText="1"/>
    </xf>
    <xf numFmtId="0" fontId="8" fillId="7" borderId="14" xfId="0" applyFont="1" applyFill="1" applyBorder="1" applyAlignment="1">
      <alignment horizontal="left" vertical="center" wrapText="1"/>
    </xf>
    <xf numFmtId="0" fontId="8" fillId="7" borderId="18" xfId="0" applyFont="1" applyFill="1" applyBorder="1" applyAlignment="1">
      <alignment horizontal="left" vertical="center" wrapText="1"/>
    </xf>
    <xf numFmtId="0" fontId="8" fillId="7" borderId="19" xfId="0" applyFont="1" applyFill="1" applyBorder="1" applyAlignment="1">
      <alignment horizontal="left" vertical="center" wrapText="1"/>
    </xf>
    <xf numFmtId="0" fontId="8" fillId="7" borderId="0" xfId="0" applyFont="1" applyFill="1" applyBorder="1" applyAlignment="1">
      <alignment horizontal="left" vertical="center" wrapText="1"/>
    </xf>
    <xf numFmtId="0" fontId="8" fillId="7" borderId="20" xfId="0" applyFont="1" applyFill="1" applyBorder="1" applyAlignment="1">
      <alignment horizontal="left" vertical="center" wrapText="1"/>
    </xf>
    <xf numFmtId="0" fontId="8" fillId="7" borderId="21" xfId="0" applyFont="1" applyFill="1" applyBorder="1" applyAlignment="1">
      <alignment horizontal="left" vertical="center" wrapText="1"/>
    </xf>
    <xf numFmtId="0" fontId="8" fillId="7" borderId="22" xfId="0" applyFont="1" applyFill="1" applyBorder="1" applyAlignment="1">
      <alignment horizontal="left" vertical="center" wrapText="1"/>
    </xf>
    <xf numFmtId="0" fontId="8" fillId="7" borderId="23" xfId="0" applyFont="1" applyFill="1" applyBorder="1" applyAlignment="1">
      <alignment horizontal="left" vertical="center" wrapText="1"/>
    </xf>
    <xf numFmtId="0" fontId="10" fillId="0" borderId="6" xfId="0" applyFont="1" applyBorder="1" applyAlignment="1">
      <alignment horizontal="right" vertical="center" wrapText="1" indent="1"/>
    </xf>
    <xf numFmtId="0" fontId="10" fillId="0" borderId="0" xfId="0" applyFont="1" applyBorder="1" applyAlignment="1">
      <alignment horizontal="right" vertical="center" wrapText="1" indent="1"/>
    </xf>
    <xf numFmtId="0" fontId="11" fillId="4" borderId="15" xfId="1" applyNumberFormat="1" applyFont="1" applyFill="1" applyBorder="1" applyAlignment="1" applyProtection="1">
      <alignment horizontal="center" vertical="center" wrapText="1"/>
      <protection locked="0"/>
    </xf>
    <xf numFmtId="0" fontId="11" fillId="4" borderId="16" xfId="1" applyNumberFormat="1" applyFont="1" applyFill="1" applyBorder="1" applyAlignment="1" applyProtection="1">
      <alignment horizontal="center" vertical="center" wrapText="1"/>
      <protection locked="0"/>
    </xf>
    <xf numFmtId="0" fontId="11" fillId="7" borderId="15" xfId="1" applyNumberFormat="1" applyFont="1" applyFill="1" applyBorder="1" applyAlignment="1" applyProtection="1">
      <alignment horizontal="left" vertical="center" wrapText="1" indent="2"/>
    </xf>
    <xf numFmtId="0" fontId="11" fillId="7" borderId="16" xfId="1" applyNumberFormat="1" applyFont="1" applyFill="1" applyBorder="1" applyAlignment="1" applyProtection="1">
      <alignment horizontal="left" vertical="center" wrapText="1" indent="2"/>
    </xf>
    <xf numFmtId="0" fontId="14" fillId="7" borderId="17" xfId="0" applyFont="1" applyFill="1" applyBorder="1" applyAlignment="1">
      <alignment horizontal="center" vertical="center" wrapText="1"/>
    </xf>
    <xf numFmtId="0" fontId="14" fillId="7" borderId="14" xfId="0" applyFont="1" applyFill="1" applyBorder="1" applyAlignment="1">
      <alignment horizontal="center" vertical="center" wrapText="1"/>
    </xf>
    <xf numFmtId="0" fontId="14" fillId="7" borderId="18" xfId="0" applyFont="1" applyFill="1" applyBorder="1" applyAlignment="1">
      <alignment horizontal="center" vertical="center" wrapText="1"/>
    </xf>
    <xf numFmtId="0" fontId="14" fillId="7" borderId="21" xfId="0" applyFont="1" applyFill="1" applyBorder="1" applyAlignment="1">
      <alignment horizontal="center" vertical="center" wrapText="1"/>
    </xf>
    <xf numFmtId="0" fontId="14" fillId="7" borderId="22" xfId="0" applyFont="1" applyFill="1" applyBorder="1" applyAlignment="1">
      <alignment horizontal="center" vertical="center" wrapText="1"/>
    </xf>
    <xf numFmtId="0" fontId="14" fillId="7" borderId="23" xfId="0" applyFont="1" applyFill="1" applyBorder="1" applyAlignment="1">
      <alignment horizontal="center" vertical="center" wrapText="1"/>
    </xf>
    <xf numFmtId="0" fontId="8" fillId="2" borderId="6" xfId="0" applyFont="1" applyFill="1" applyBorder="1" applyAlignment="1">
      <alignment horizontal="right" vertical="center" wrapText="1" indent="1"/>
    </xf>
    <xf numFmtId="0" fontId="8" fillId="2" borderId="0" xfId="0" applyFont="1" applyFill="1" applyBorder="1" applyAlignment="1">
      <alignment horizontal="right" vertical="center" wrapText="1" indent="1"/>
    </xf>
    <xf numFmtId="0" fontId="0" fillId="0" borderId="6" xfId="0" applyBorder="1" applyAlignment="1">
      <alignment horizontal="left" vertical="top" wrapText="1"/>
    </xf>
    <xf numFmtId="0" fontId="0" fillId="0" borderId="0" xfId="0" applyAlignment="1">
      <alignment horizontal="left" vertical="top" wrapText="1"/>
    </xf>
    <xf numFmtId="0" fontId="0" fillId="0" borderId="4" xfId="0" applyBorder="1" applyAlignment="1">
      <alignment horizontal="left" vertical="top" wrapText="1"/>
    </xf>
    <xf numFmtId="15" fontId="12" fillId="7" borderId="17" xfId="0" applyNumberFormat="1" applyFont="1" applyFill="1" applyBorder="1" applyAlignment="1">
      <alignment horizontal="center" vertical="center" wrapText="1"/>
    </xf>
    <xf numFmtId="15" fontId="12" fillId="7" borderId="14" xfId="0" applyNumberFormat="1" applyFont="1" applyFill="1" applyBorder="1" applyAlignment="1">
      <alignment horizontal="center" vertical="center" wrapText="1"/>
    </xf>
    <xf numFmtId="15" fontId="12" fillId="7" borderId="18" xfId="0" applyNumberFormat="1" applyFont="1" applyFill="1" applyBorder="1" applyAlignment="1">
      <alignment horizontal="center" vertical="center" wrapText="1"/>
    </xf>
    <xf numFmtId="15" fontId="12" fillId="7" borderId="19" xfId="0" applyNumberFormat="1" applyFont="1" applyFill="1" applyBorder="1" applyAlignment="1">
      <alignment horizontal="center" vertical="center" wrapText="1"/>
    </xf>
    <xf numFmtId="15" fontId="12" fillId="7" borderId="0" xfId="0" applyNumberFormat="1" applyFont="1" applyFill="1" applyBorder="1" applyAlignment="1">
      <alignment horizontal="center" vertical="center" wrapText="1"/>
    </xf>
    <xf numFmtId="15" fontId="12" fillId="7" borderId="20" xfId="0" applyNumberFormat="1" applyFont="1" applyFill="1" applyBorder="1" applyAlignment="1">
      <alignment horizontal="center" vertical="center" wrapText="1"/>
    </xf>
    <xf numFmtId="15" fontId="12" fillId="7" borderId="21" xfId="0" applyNumberFormat="1" applyFont="1" applyFill="1" applyBorder="1" applyAlignment="1">
      <alignment horizontal="center" vertical="center" wrapText="1"/>
    </xf>
    <xf numFmtId="15" fontId="12" fillId="7" borderId="22" xfId="0" applyNumberFormat="1" applyFont="1" applyFill="1" applyBorder="1" applyAlignment="1">
      <alignment horizontal="center" vertical="center" wrapText="1"/>
    </xf>
    <xf numFmtId="15" fontId="12" fillId="7" borderId="23" xfId="0" applyNumberFormat="1" applyFont="1" applyFill="1" applyBorder="1" applyAlignment="1">
      <alignment horizontal="center" vertical="center" wrapText="1"/>
    </xf>
    <xf numFmtId="0" fontId="12" fillId="2" borderId="12" xfId="0" applyFont="1" applyFill="1" applyBorder="1" applyAlignment="1">
      <alignment vertical="center" wrapText="1"/>
    </xf>
    <xf numFmtId="0" fontId="8" fillId="2" borderId="12" xfId="0" applyFont="1" applyFill="1" applyBorder="1" applyAlignment="1">
      <alignment horizontal="left" vertical="center" wrapText="1"/>
    </xf>
    <xf numFmtId="0" fontId="7" fillId="3" borderId="6" xfId="0" applyFont="1" applyFill="1" applyBorder="1" applyAlignment="1">
      <alignment horizontal="left" vertical="top" wrapText="1"/>
    </xf>
    <xf numFmtId="0" fontId="7" fillId="3" borderId="0" xfId="0" applyFont="1" applyFill="1" applyBorder="1" applyAlignment="1">
      <alignment horizontal="left" vertical="top" wrapText="1"/>
    </xf>
    <xf numFmtId="0" fontId="7" fillId="3" borderId="4" xfId="0" applyFont="1" applyFill="1" applyBorder="1" applyAlignment="1">
      <alignment horizontal="left" vertical="top" wrapText="1"/>
    </xf>
    <xf numFmtId="0" fontId="7" fillId="3" borderId="7" xfId="0" applyFont="1" applyFill="1" applyBorder="1" applyAlignment="1">
      <alignment horizontal="left" vertical="top" wrapText="1"/>
    </xf>
    <xf numFmtId="0" fontId="7" fillId="3" borderId="10" xfId="0" applyFont="1" applyFill="1" applyBorder="1" applyAlignment="1">
      <alignment horizontal="left" vertical="top" wrapText="1"/>
    </xf>
    <xf numFmtId="0" fontId="7" fillId="3" borderId="8" xfId="0" applyFont="1" applyFill="1" applyBorder="1" applyAlignment="1">
      <alignment horizontal="left" vertical="top" wrapText="1"/>
    </xf>
    <xf numFmtId="0" fontId="4" fillId="3" borderId="6" xfId="0" applyFont="1" applyFill="1" applyBorder="1" applyAlignment="1">
      <alignment horizontal="center" vertical="top" wrapText="1"/>
    </xf>
    <xf numFmtId="0" fontId="4" fillId="3" borderId="0" xfId="0" applyFont="1" applyFill="1" applyBorder="1" applyAlignment="1">
      <alignment horizontal="center" vertical="top" wrapText="1"/>
    </xf>
    <xf numFmtId="0" fontId="4" fillId="3" borderId="4" xfId="0" applyFont="1" applyFill="1" applyBorder="1" applyAlignment="1">
      <alignment horizontal="center" vertical="top" wrapText="1"/>
    </xf>
    <xf numFmtId="0" fontId="12" fillId="6" borderId="3" xfId="0" applyFont="1" applyFill="1" applyBorder="1" applyAlignment="1">
      <alignment horizontal="center" vertical="top" wrapText="1"/>
    </xf>
    <xf numFmtId="0" fontId="12" fillId="6" borderId="11" xfId="0" applyFont="1" applyFill="1" applyBorder="1" applyAlignment="1">
      <alignment horizontal="center" vertical="top" wrapText="1"/>
    </xf>
    <xf numFmtId="0" fontId="12" fillId="6" borderId="5" xfId="0" applyFont="1" applyFill="1" applyBorder="1" applyAlignment="1">
      <alignment horizontal="center" vertical="top" wrapText="1"/>
    </xf>
    <xf numFmtId="0" fontId="12" fillId="6" borderId="6" xfId="0" applyFont="1" applyFill="1" applyBorder="1" applyAlignment="1">
      <alignment horizontal="center" vertical="top" wrapText="1"/>
    </xf>
    <xf numFmtId="0" fontId="12" fillId="6" borderId="0" xfId="0" applyFont="1" applyFill="1" applyBorder="1" applyAlignment="1">
      <alignment horizontal="center" vertical="top" wrapText="1"/>
    </xf>
    <xf numFmtId="0" fontId="12" fillId="6" borderId="4" xfId="0" applyFont="1" applyFill="1" applyBorder="1" applyAlignment="1">
      <alignment horizontal="center" vertical="top" wrapText="1"/>
    </xf>
    <xf numFmtId="0" fontId="10" fillId="4" borderId="6" xfId="0" applyFont="1" applyFill="1" applyBorder="1" applyAlignment="1" applyProtection="1">
      <alignment horizontal="left" vertical="top" wrapText="1"/>
      <protection locked="0"/>
    </xf>
    <xf numFmtId="0" fontId="10" fillId="4" borderId="0" xfId="0" applyFont="1" applyFill="1" applyBorder="1" applyAlignment="1" applyProtection="1">
      <alignment horizontal="left" vertical="top" wrapText="1"/>
      <protection locked="0"/>
    </xf>
    <xf numFmtId="0" fontId="10" fillId="4" borderId="4" xfId="0" applyFont="1" applyFill="1" applyBorder="1" applyAlignment="1" applyProtection="1">
      <alignment horizontal="left" vertical="top" wrapText="1"/>
      <protection locked="0"/>
    </xf>
    <xf numFmtId="0" fontId="9" fillId="2" borderId="24" xfId="0" applyFont="1" applyFill="1" applyBorder="1" applyAlignment="1">
      <alignment horizontal="center" vertical="center"/>
    </xf>
    <xf numFmtId="0" fontId="8" fillId="2" borderId="6" xfId="0" applyFont="1" applyFill="1" applyBorder="1" applyAlignment="1">
      <alignment vertical="top" wrapText="1"/>
    </xf>
    <xf numFmtId="0" fontId="8" fillId="2" borderId="0" xfId="0" applyFont="1" applyFill="1" applyBorder="1" applyAlignment="1">
      <alignment vertical="top" wrapText="1"/>
    </xf>
    <xf numFmtId="0" fontId="8" fillId="2" borderId="4" xfId="0" applyFont="1" applyFill="1" applyBorder="1" applyAlignment="1">
      <alignment vertical="top" wrapText="1"/>
    </xf>
    <xf numFmtId="0" fontId="12" fillId="7" borderId="13" xfId="0" applyFont="1" applyFill="1" applyBorder="1" applyAlignment="1">
      <alignment horizontal="center" vertical="center" wrapText="1"/>
    </xf>
    <xf numFmtId="0" fontId="12" fillId="7" borderId="25" xfId="0" applyFont="1" applyFill="1" applyBorder="1" applyAlignment="1">
      <alignment horizontal="center" vertical="center" wrapText="1"/>
    </xf>
    <xf numFmtId="0" fontId="8" fillId="7" borderId="13" xfId="0" applyFont="1" applyFill="1" applyBorder="1" applyAlignment="1">
      <alignment horizontal="left" vertical="top" wrapText="1"/>
    </xf>
    <xf numFmtId="0" fontId="8" fillId="7" borderId="25" xfId="0" applyFont="1" applyFill="1" applyBorder="1" applyAlignment="1">
      <alignment horizontal="left" vertical="top" wrapText="1"/>
    </xf>
    <xf numFmtId="0" fontId="10" fillId="2" borderId="6" xfId="0" applyFont="1" applyFill="1" applyBorder="1" applyAlignment="1">
      <alignment horizontal="center" vertical="top"/>
    </xf>
    <xf numFmtId="0" fontId="9" fillId="2" borderId="29" xfId="0" applyFont="1" applyFill="1" applyBorder="1" applyAlignment="1">
      <alignment horizontal="center" vertical="center"/>
    </xf>
    <xf numFmtId="0" fontId="8" fillId="2" borderId="29" xfId="0" applyFont="1" applyFill="1" applyBorder="1" applyAlignment="1">
      <alignment horizontal="left" vertical="top" wrapText="1"/>
    </xf>
    <xf numFmtId="0" fontId="8" fillId="2" borderId="30" xfId="0" applyFont="1" applyFill="1" applyBorder="1" applyAlignment="1">
      <alignment horizontal="left" vertical="top" wrapText="1"/>
    </xf>
    <xf numFmtId="0" fontId="11" fillId="4" borderId="13" xfId="1" applyNumberFormat="1" applyFont="1" applyFill="1" applyBorder="1" applyAlignment="1" applyProtection="1">
      <alignment horizontal="center" vertical="top" wrapText="1"/>
      <protection locked="0"/>
    </xf>
    <xf numFmtId="0" fontId="11" fillId="4" borderId="13" xfId="1" applyNumberFormat="1" applyFont="1" applyFill="1" applyBorder="1" applyAlignment="1" applyProtection="1">
      <alignment horizontal="left" vertical="top" wrapText="1"/>
      <protection locked="0"/>
    </xf>
    <xf numFmtId="0" fontId="11" fillId="4" borderId="25" xfId="1" applyNumberFormat="1" applyFont="1" applyFill="1" applyBorder="1" applyAlignment="1" applyProtection="1">
      <alignment horizontal="left" vertical="top" wrapText="1"/>
      <protection locked="0"/>
    </xf>
    <xf numFmtId="0" fontId="9" fillId="7" borderId="13" xfId="0" applyFont="1" applyFill="1" applyBorder="1" applyAlignment="1">
      <alignment horizontal="center" vertical="top" wrapText="1"/>
    </xf>
    <xf numFmtId="0" fontId="9" fillId="7" borderId="25" xfId="0" applyFont="1" applyFill="1" applyBorder="1" applyAlignment="1">
      <alignment horizontal="center" vertical="top" wrapText="1"/>
    </xf>
    <xf numFmtId="0" fontId="7" fillId="3" borderId="1" xfId="0" applyFont="1" applyFill="1" applyBorder="1" applyAlignment="1">
      <alignment horizontal="center" vertical="top"/>
    </xf>
    <xf numFmtId="0" fontId="7" fillId="3" borderId="9" xfId="0" applyFont="1" applyFill="1" applyBorder="1" applyAlignment="1">
      <alignment horizontal="center" vertical="top"/>
    </xf>
    <xf numFmtId="0" fontId="7" fillId="3" borderId="2" xfId="0" applyFont="1" applyFill="1" applyBorder="1" applyAlignment="1">
      <alignment horizontal="center" vertical="top"/>
    </xf>
    <xf numFmtId="0" fontId="8" fillId="2" borderId="31" xfId="0" applyFont="1" applyFill="1" applyBorder="1" applyAlignment="1">
      <alignment horizontal="left" vertical="top" wrapText="1"/>
    </xf>
    <xf numFmtId="0" fontId="8" fillId="2" borderId="32" xfId="0" applyFont="1" applyFill="1" applyBorder="1" applyAlignment="1">
      <alignment horizontal="left" vertical="top" wrapText="1"/>
    </xf>
    <xf numFmtId="0" fontId="11" fillId="4" borderId="28" xfId="1" applyNumberFormat="1" applyFont="1" applyFill="1" applyBorder="1" applyAlignment="1" applyProtection="1">
      <alignment horizontal="center" vertical="top" wrapText="1"/>
      <protection locked="0"/>
    </xf>
    <xf numFmtId="0" fontId="11" fillId="4" borderId="28" xfId="1" applyNumberFormat="1" applyFont="1" applyFill="1" applyBorder="1" applyAlignment="1" applyProtection="1">
      <alignment horizontal="left" vertical="top" wrapText="1"/>
      <protection locked="0"/>
    </xf>
    <xf numFmtId="0" fontId="11" fillId="4" borderId="27" xfId="1" applyNumberFormat="1" applyFont="1" applyFill="1" applyBorder="1" applyAlignment="1" applyProtection="1">
      <alignment horizontal="left" vertical="top" wrapText="1"/>
      <protection locked="0"/>
    </xf>
    <xf numFmtId="0" fontId="9" fillId="7" borderId="13" xfId="0" applyFont="1" applyFill="1" applyBorder="1" applyAlignment="1">
      <alignment horizontal="center" vertical="center" wrapText="1"/>
    </xf>
    <xf numFmtId="0" fontId="7" fillId="3" borderId="12" xfId="0" applyFont="1" applyFill="1" applyBorder="1" applyAlignment="1">
      <alignment horizontal="center" vertical="top" wrapText="1"/>
    </xf>
    <xf numFmtId="0" fontId="7" fillId="3" borderId="12" xfId="0" applyFont="1" applyFill="1" applyBorder="1" applyAlignment="1">
      <alignment horizontal="left" vertical="top" wrapText="1"/>
    </xf>
    <xf numFmtId="0" fontId="8" fillId="2" borderId="6" xfId="0" applyFont="1" applyFill="1" applyBorder="1" applyAlignment="1">
      <alignment vertical="center" wrapText="1"/>
    </xf>
    <xf numFmtId="0" fontId="8" fillId="2" borderId="0" xfId="0" applyFont="1" applyFill="1" applyBorder="1" applyAlignment="1">
      <alignment vertical="center" wrapText="1"/>
    </xf>
    <xf numFmtId="0" fontId="8" fillId="2" borderId="4" xfId="0" applyFont="1" applyFill="1" applyBorder="1" applyAlignment="1">
      <alignment vertical="center" wrapText="1"/>
    </xf>
    <xf numFmtId="0" fontId="8" fillId="2" borderId="24" xfId="0" applyFont="1" applyFill="1" applyBorder="1" applyAlignment="1">
      <alignment horizontal="left" vertical="top" wrapText="1"/>
    </xf>
    <xf numFmtId="0" fontId="8" fillId="2" borderId="13" xfId="0" applyFont="1" applyFill="1" applyBorder="1" applyAlignment="1">
      <alignment horizontal="left" vertical="top" wrapText="1"/>
    </xf>
    <xf numFmtId="0" fontId="10" fillId="0" borderId="13" xfId="0" applyFont="1" applyBorder="1" applyAlignment="1">
      <alignment horizontal="left" vertical="top" wrapText="1"/>
    </xf>
    <xf numFmtId="0" fontId="12" fillId="2" borderId="24" xfId="0" applyFont="1" applyFill="1" applyBorder="1" applyAlignment="1">
      <alignment horizontal="left" vertical="top" wrapText="1"/>
    </xf>
    <xf numFmtId="0" fontId="12" fillId="2" borderId="13" xfId="0" applyFont="1" applyFill="1" applyBorder="1" applyAlignment="1">
      <alignment horizontal="left" vertical="top" wrapText="1"/>
    </xf>
    <xf numFmtId="0" fontId="8" fillId="0" borderId="0" xfId="0" applyFont="1" applyAlignment="1">
      <alignment horizontal="right" vertical="top" wrapText="1" indent="1"/>
    </xf>
    <xf numFmtId="0" fontId="8" fillId="2" borderId="13" xfId="0" applyFont="1" applyFill="1" applyBorder="1" applyAlignment="1">
      <alignment horizontal="center" vertical="center" wrapText="1"/>
    </xf>
    <xf numFmtId="0" fontId="0" fillId="0" borderId="13" xfId="0" applyBorder="1" applyAlignment="1">
      <alignment horizontal="center" vertical="center" wrapText="1"/>
    </xf>
    <xf numFmtId="165" fontId="11" fillId="4" borderId="13" xfId="2" applyNumberFormat="1" applyFont="1" applyFill="1" applyBorder="1" applyAlignment="1" applyProtection="1">
      <alignment horizontal="center" vertical="center"/>
      <protection locked="0"/>
    </xf>
    <xf numFmtId="0" fontId="9" fillId="7" borderId="15" xfId="0" applyFont="1" applyFill="1" applyBorder="1" applyAlignment="1">
      <alignment horizontal="center" vertical="center" wrapText="1"/>
    </xf>
    <xf numFmtId="0" fontId="9" fillId="7" borderId="16" xfId="0" applyFont="1" applyFill="1" applyBorder="1" applyAlignment="1">
      <alignment horizontal="center" vertical="center" wrapText="1"/>
    </xf>
    <xf numFmtId="0" fontId="8" fillId="2" borderId="35" xfId="0" applyFont="1" applyFill="1" applyBorder="1" applyAlignment="1">
      <alignment horizontal="right" vertical="top" wrapText="1" indent="1"/>
    </xf>
    <xf numFmtId="0" fontId="8" fillId="2" borderId="13" xfId="0" applyFont="1" applyFill="1" applyBorder="1" applyAlignment="1">
      <alignment horizontal="right" vertical="top" wrapText="1" indent="1"/>
    </xf>
    <xf numFmtId="0" fontId="8" fillId="2" borderId="29" xfId="0" applyFont="1" applyFill="1" applyBorder="1" applyAlignment="1">
      <alignment horizontal="left" vertical="center" wrapText="1" indent="1"/>
    </xf>
    <xf numFmtId="0" fontId="8" fillId="2" borderId="38" xfId="0" applyFont="1" applyFill="1" applyBorder="1" applyAlignment="1">
      <alignment horizontal="left" vertical="center" wrapText="1" indent="1"/>
    </xf>
    <xf numFmtId="0" fontId="8" fillId="2" borderId="30" xfId="0" applyFont="1" applyFill="1" applyBorder="1" applyAlignment="1">
      <alignment horizontal="left" vertical="center" wrapText="1" indent="1"/>
    </xf>
    <xf numFmtId="165" fontId="11" fillId="5" borderId="15" xfId="2" applyNumberFormat="1" applyFont="1" applyFill="1" applyBorder="1" applyAlignment="1" applyProtection="1">
      <alignment vertical="center"/>
    </xf>
    <xf numFmtId="165" fontId="11" fillId="5" borderId="39" xfId="2" applyNumberFormat="1" applyFont="1" applyFill="1" applyBorder="1" applyAlignment="1" applyProtection="1">
      <alignment vertical="center"/>
    </xf>
    <xf numFmtId="165" fontId="11" fillId="5" borderId="16" xfId="2" applyNumberFormat="1" applyFont="1" applyFill="1" applyBorder="1" applyAlignment="1" applyProtection="1">
      <alignment vertical="center"/>
    </xf>
    <xf numFmtId="1" fontId="9" fillId="7" borderId="15" xfId="0" applyNumberFormat="1" applyFont="1" applyFill="1" applyBorder="1" applyAlignment="1">
      <alignment horizontal="center" vertical="center" wrapText="1"/>
    </xf>
    <xf numFmtId="1" fontId="9" fillId="7" borderId="16" xfId="0" applyNumberFormat="1" applyFont="1" applyFill="1" applyBorder="1" applyAlignment="1">
      <alignment horizontal="center" vertical="center" wrapText="1"/>
    </xf>
    <xf numFmtId="49" fontId="8" fillId="4" borderId="0" xfId="0" applyNumberFormat="1" applyFont="1" applyFill="1" applyBorder="1" applyAlignment="1" applyProtection="1">
      <alignment horizontal="left" vertical="center"/>
      <protection locked="0"/>
    </xf>
    <xf numFmtId="0" fontId="8" fillId="2" borderId="34" xfId="0" applyFont="1" applyFill="1" applyBorder="1" applyAlignment="1">
      <alignment horizontal="left" vertical="center" wrapText="1"/>
    </xf>
    <xf numFmtId="0" fontId="8" fillId="2" borderId="35" xfId="0" applyFont="1" applyFill="1" applyBorder="1" applyAlignment="1">
      <alignment horizontal="left" vertical="center" wrapText="1"/>
    </xf>
    <xf numFmtId="0" fontId="8" fillId="2" borderId="36" xfId="0" applyFont="1" applyFill="1" applyBorder="1" applyAlignment="1">
      <alignment horizontal="left" vertical="center" wrapText="1"/>
    </xf>
    <xf numFmtId="0" fontId="8" fillId="2" borderId="37" xfId="0" applyFont="1" applyFill="1" applyBorder="1" applyAlignment="1">
      <alignment horizontal="left" vertical="center" wrapText="1"/>
    </xf>
    <xf numFmtId="0" fontId="8" fillId="2" borderId="37" xfId="0" applyFont="1" applyFill="1" applyBorder="1" applyAlignment="1">
      <alignment horizontal="right" vertical="top" wrapText="1" indent="1"/>
    </xf>
    <xf numFmtId="0" fontId="8" fillId="2" borderId="16" xfId="0" applyFont="1" applyFill="1" applyBorder="1" applyAlignment="1">
      <alignment horizontal="right" vertical="top" wrapText="1" indent="1"/>
    </xf>
    <xf numFmtId="0" fontId="8" fillId="2" borderId="15" xfId="0" applyFont="1" applyFill="1" applyBorder="1" applyAlignment="1">
      <alignment horizontal="center" vertical="center" wrapText="1"/>
    </xf>
    <xf numFmtId="0" fontId="8" fillId="2" borderId="16" xfId="0" applyFont="1" applyFill="1" applyBorder="1" applyAlignment="1">
      <alignment horizontal="center" vertical="center" wrapText="1"/>
    </xf>
    <xf numFmtId="165" fontId="11" fillId="4" borderId="15" xfId="2" applyNumberFormat="1" applyFont="1" applyFill="1" applyBorder="1" applyAlignment="1" applyProtection="1">
      <alignment horizontal="center" vertical="center"/>
      <protection locked="0"/>
    </xf>
    <xf numFmtId="165" fontId="11" fillId="4" borderId="16" xfId="2" applyNumberFormat="1" applyFont="1" applyFill="1" applyBorder="1" applyAlignment="1" applyProtection="1">
      <alignment horizontal="center" vertical="center"/>
      <protection locked="0"/>
    </xf>
    <xf numFmtId="0" fontId="8" fillId="2" borderId="26" xfId="0" applyFont="1" applyFill="1" applyBorder="1" applyAlignment="1">
      <alignment horizontal="left" vertical="center" wrapText="1"/>
    </xf>
    <xf numFmtId="0" fontId="8" fillId="2" borderId="16" xfId="0" applyFont="1" applyFill="1" applyBorder="1" applyAlignment="1">
      <alignment horizontal="left" vertical="center" wrapText="1"/>
    </xf>
    <xf numFmtId="0" fontId="12" fillId="7" borderId="13" xfId="0" applyFont="1" applyFill="1" applyBorder="1" applyAlignment="1">
      <alignment horizontal="center" vertical="top" wrapText="1"/>
    </xf>
    <xf numFmtId="0" fontId="9" fillId="2" borderId="33" xfId="0" applyFont="1" applyFill="1" applyBorder="1" applyAlignment="1">
      <alignment horizontal="center" vertical="center"/>
    </xf>
    <xf numFmtId="0" fontId="9" fillId="2" borderId="26" xfId="0" applyFont="1" applyFill="1" applyBorder="1" applyAlignment="1">
      <alignment horizontal="center" vertical="center"/>
    </xf>
    <xf numFmtId="0" fontId="11" fillId="4" borderId="17" xfId="1" applyNumberFormat="1" applyFont="1" applyFill="1" applyBorder="1" applyAlignment="1" applyProtection="1">
      <alignment horizontal="left" vertical="center" wrapText="1"/>
      <protection locked="0"/>
    </xf>
    <xf numFmtId="0" fontId="11" fillId="4" borderId="14" xfId="1" applyNumberFormat="1" applyFont="1" applyFill="1" applyBorder="1" applyAlignment="1" applyProtection="1">
      <alignment horizontal="left" vertical="center" wrapText="1"/>
      <protection locked="0"/>
    </xf>
    <xf numFmtId="0" fontId="11" fillId="4" borderId="18" xfId="1" applyNumberFormat="1" applyFont="1" applyFill="1" applyBorder="1" applyAlignment="1" applyProtection="1">
      <alignment horizontal="left" vertical="center" wrapText="1"/>
      <protection locked="0"/>
    </xf>
    <xf numFmtId="0" fontId="11" fillId="4" borderId="21" xfId="1" applyNumberFormat="1" applyFont="1" applyFill="1" applyBorder="1" applyAlignment="1" applyProtection="1">
      <alignment horizontal="left" vertical="center" wrapText="1"/>
      <protection locked="0"/>
    </xf>
    <xf numFmtId="0" fontId="11" fillId="4" borderId="22" xfId="1" applyNumberFormat="1" applyFont="1" applyFill="1" applyBorder="1" applyAlignment="1" applyProtection="1">
      <alignment horizontal="left" vertical="center" wrapText="1"/>
      <protection locked="0"/>
    </xf>
    <xf numFmtId="0" fontId="11" fillId="4" borderId="23" xfId="1" applyNumberFormat="1" applyFont="1" applyFill="1" applyBorder="1" applyAlignment="1" applyProtection="1">
      <alignment horizontal="left" vertical="center" wrapText="1"/>
      <protection locked="0"/>
    </xf>
    <xf numFmtId="0" fontId="8" fillId="2" borderId="40" xfId="0" applyFont="1" applyFill="1" applyBorder="1" applyAlignment="1">
      <alignment horizontal="left" vertical="center" wrapText="1" indent="1"/>
    </xf>
    <xf numFmtId="0" fontId="8" fillId="2" borderId="14" xfId="0" applyFont="1" applyFill="1" applyBorder="1" applyAlignment="1">
      <alignment horizontal="left" vertical="center" wrapText="1" indent="1"/>
    </xf>
    <xf numFmtId="0" fontId="8" fillId="2" borderId="18" xfId="0" applyFont="1" applyFill="1" applyBorder="1" applyAlignment="1">
      <alignment horizontal="left" vertical="center" wrapText="1" indent="1"/>
    </xf>
    <xf numFmtId="0" fontId="8" fillId="2" borderId="41" xfId="0" applyFont="1" applyFill="1" applyBorder="1" applyAlignment="1">
      <alignment horizontal="left" vertical="center" wrapText="1" indent="1"/>
    </xf>
    <xf numFmtId="0" fontId="8" fillId="2" borderId="22" xfId="0" applyFont="1" applyFill="1" applyBorder="1" applyAlignment="1">
      <alignment horizontal="left" vertical="center" wrapText="1" indent="1"/>
    </xf>
    <xf numFmtId="0" fontId="8" fillId="2" borderId="23" xfId="0" applyFont="1" applyFill="1" applyBorder="1" applyAlignment="1">
      <alignment horizontal="left" vertical="center" wrapText="1" indent="1"/>
    </xf>
    <xf numFmtId="0" fontId="8" fillId="2" borderId="0" xfId="0" applyFont="1" applyFill="1" applyAlignment="1">
      <alignment horizontal="left" vertical="top" wrapText="1"/>
    </xf>
    <xf numFmtId="0" fontId="10" fillId="4" borderId="0" xfId="0" applyFont="1" applyFill="1" applyAlignment="1" applyProtection="1">
      <alignment horizontal="left" vertical="top" wrapText="1"/>
      <protection locked="0"/>
    </xf>
    <xf numFmtId="1" fontId="11" fillId="5" borderId="13" xfId="1" applyNumberFormat="1" applyFont="1" applyFill="1" applyBorder="1" applyAlignment="1" applyProtection="1">
      <alignment horizontal="left" vertical="center" wrapText="1" indent="1"/>
    </xf>
  </cellXfs>
  <cellStyles count="3">
    <cellStyle name="Comma" xfId="2" builtinId="3"/>
    <cellStyle name="Comma 15 10" xfId="1" xr:uid="{144EF839-2C7D-414D-AA0E-B046310C202D}"/>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microsoft.com/office/2017/10/relationships/person" Target="persons/perso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10</xdr:col>
      <xdr:colOff>393700</xdr:colOff>
      <xdr:row>0</xdr:row>
      <xdr:rowOff>0</xdr:rowOff>
    </xdr:from>
    <xdr:to>
      <xdr:col>12</xdr:col>
      <xdr:colOff>3175</xdr:colOff>
      <xdr:row>2</xdr:row>
      <xdr:rowOff>111126</xdr:rowOff>
    </xdr:to>
    <xdr:pic>
      <xdr:nvPicPr>
        <xdr:cNvPr id="4" name="Picture 3">
          <a:extLst>
            <a:ext uri="{FF2B5EF4-FFF2-40B4-BE49-F238E27FC236}">
              <a16:creationId xmlns:a16="http://schemas.microsoft.com/office/drawing/2014/main" id="{CC79311C-4247-4381-80F4-894CFC4C2856}"/>
            </a:ext>
          </a:extLst>
        </xdr:cNvPr>
        <xdr:cNvPicPr>
          <a:picLocks noChangeAspect="1"/>
        </xdr:cNvPicPr>
      </xdr:nvPicPr>
      <xdr:blipFill rotWithShape="1">
        <a:blip xmlns:r="http://schemas.openxmlformats.org/officeDocument/2006/relationships" r:embed="rId1"/>
        <a:srcRect l="2122" t="11760" r="2122" b="10205"/>
        <a:stretch/>
      </xdr:blipFill>
      <xdr:spPr>
        <a:xfrm>
          <a:off x="9645650" y="0"/>
          <a:ext cx="1625600" cy="46672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12</xdr:col>
      <xdr:colOff>0</xdr:colOff>
      <xdr:row>6</xdr:row>
      <xdr:rowOff>0</xdr:rowOff>
    </xdr:from>
    <xdr:to>
      <xdr:col>12</xdr:col>
      <xdr:colOff>0</xdr:colOff>
      <xdr:row>7</xdr:row>
      <xdr:rowOff>0</xdr:rowOff>
    </xdr:to>
    <xdr:pic>
      <xdr:nvPicPr>
        <xdr:cNvPr id="2" name="Picture 1">
          <a:extLst>
            <a:ext uri="{FF2B5EF4-FFF2-40B4-BE49-F238E27FC236}">
              <a16:creationId xmlns:a16="http://schemas.microsoft.com/office/drawing/2014/main" id="{30A216FA-4C79-4396-953A-693464A7220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716000" y="904875"/>
          <a:ext cx="0" cy="180975"/>
        </a:xfrm>
        <a:prstGeom prst="rect">
          <a:avLst/>
        </a:prstGeom>
      </xdr:spPr>
    </xdr:pic>
    <xdr:clientData/>
  </xdr:twoCellAnchor>
  <xdr:twoCellAnchor>
    <xdr:from>
      <xdr:col>12</xdr:col>
      <xdr:colOff>0</xdr:colOff>
      <xdr:row>6</xdr:row>
      <xdr:rowOff>0</xdr:rowOff>
    </xdr:from>
    <xdr:to>
      <xdr:col>12</xdr:col>
      <xdr:colOff>0</xdr:colOff>
      <xdr:row>7</xdr:row>
      <xdr:rowOff>0</xdr:rowOff>
    </xdr:to>
    <xdr:pic>
      <xdr:nvPicPr>
        <xdr:cNvPr id="3" name="Picture 2">
          <a:extLst>
            <a:ext uri="{FF2B5EF4-FFF2-40B4-BE49-F238E27FC236}">
              <a16:creationId xmlns:a16="http://schemas.microsoft.com/office/drawing/2014/main" id="{CF3FA2BE-3707-4456-BD89-CD4883374FD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716000" y="904875"/>
          <a:ext cx="0" cy="180975"/>
        </a:xfrm>
        <a:prstGeom prst="rect">
          <a:avLst/>
        </a:prstGeom>
      </xdr:spPr>
    </xdr:pic>
    <xdr:clientData/>
  </xdr:twoCellAnchor>
  <xdr:twoCellAnchor>
    <xdr:from>
      <xdr:col>13</xdr:col>
      <xdr:colOff>0</xdr:colOff>
      <xdr:row>6</xdr:row>
      <xdr:rowOff>0</xdr:rowOff>
    </xdr:from>
    <xdr:to>
      <xdr:col>13</xdr:col>
      <xdr:colOff>0</xdr:colOff>
      <xdr:row>7</xdr:row>
      <xdr:rowOff>0</xdr:rowOff>
    </xdr:to>
    <xdr:pic>
      <xdr:nvPicPr>
        <xdr:cNvPr id="4" name="Picture 3">
          <a:extLst>
            <a:ext uri="{FF2B5EF4-FFF2-40B4-BE49-F238E27FC236}">
              <a16:creationId xmlns:a16="http://schemas.microsoft.com/office/drawing/2014/main" id="{717965E4-7390-4ACA-8F48-B2FFFCBB463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135100" y="904875"/>
          <a:ext cx="0" cy="1809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12</xdr:col>
      <xdr:colOff>0</xdr:colOff>
      <xdr:row>6</xdr:row>
      <xdr:rowOff>0</xdr:rowOff>
    </xdr:from>
    <xdr:to>
      <xdr:col>12</xdr:col>
      <xdr:colOff>0</xdr:colOff>
      <xdr:row>7</xdr:row>
      <xdr:rowOff>0</xdr:rowOff>
    </xdr:to>
    <xdr:pic>
      <xdr:nvPicPr>
        <xdr:cNvPr id="2" name="Picture 1">
          <a:extLst>
            <a:ext uri="{FF2B5EF4-FFF2-40B4-BE49-F238E27FC236}">
              <a16:creationId xmlns:a16="http://schemas.microsoft.com/office/drawing/2014/main" id="{C0729C9C-242D-4327-B9EA-4424C930070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716000" y="904875"/>
          <a:ext cx="0" cy="180975"/>
        </a:xfrm>
        <a:prstGeom prst="rect">
          <a:avLst/>
        </a:prstGeom>
      </xdr:spPr>
    </xdr:pic>
    <xdr:clientData/>
  </xdr:twoCellAnchor>
  <xdr:twoCellAnchor>
    <xdr:from>
      <xdr:col>12</xdr:col>
      <xdr:colOff>0</xdr:colOff>
      <xdr:row>6</xdr:row>
      <xdr:rowOff>0</xdr:rowOff>
    </xdr:from>
    <xdr:to>
      <xdr:col>12</xdr:col>
      <xdr:colOff>0</xdr:colOff>
      <xdr:row>7</xdr:row>
      <xdr:rowOff>0</xdr:rowOff>
    </xdr:to>
    <xdr:pic>
      <xdr:nvPicPr>
        <xdr:cNvPr id="3" name="Picture 2">
          <a:extLst>
            <a:ext uri="{FF2B5EF4-FFF2-40B4-BE49-F238E27FC236}">
              <a16:creationId xmlns:a16="http://schemas.microsoft.com/office/drawing/2014/main" id="{99321CA9-8CE1-4ECF-8DFD-87501160B19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716000" y="904875"/>
          <a:ext cx="0" cy="180975"/>
        </a:xfrm>
        <a:prstGeom prst="rect">
          <a:avLst/>
        </a:prstGeom>
      </xdr:spPr>
    </xdr:pic>
    <xdr:clientData/>
  </xdr:twoCellAnchor>
  <xdr:twoCellAnchor>
    <xdr:from>
      <xdr:col>13</xdr:col>
      <xdr:colOff>0</xdr:colOff>
      <xdr:row>6</xdr:row>
      <xdr:rowOff>0</xdr:rowOff>
    </xdr:from>
    <xdr:to>
      <xdr:col>13</xdr:col>
      <xdr:colOff>0</xdr:colOff>
      <xdr:row>7</xdr:row>
      <xdr:rowOff>0</xdr:rowOff>
    </xdr:to>
    <xdr:pic>
      <xdr:nvPicPr>
        <xdr:cNvPr id="4" name="Picture 3">
          <a:extLst>
            <a:ext uri="{FF2B5EF4-FFF2-40B4-BE49-F238E27FC236}">
              <a16:creationId xmlns:a16="http://schemas.microsoft.com/office/drawing/2014/main" id="{C55DFECD-162B-4A6A-8C49-FB66A85F63C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135100" y="904875"/>
          <a:ext cx="0" cy="18097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12</xdr:col>
      <xdr:colOff>0</xdr:colOff>
      <xdr:row>6</xdr:row>
      <xdr:rowOff>0</xdr:rowOff>
    </xdr:from>
    <xdr:to>
      <xdr:col>12</xdr:col>
      <xdr:colOff>0</xdr:colOff>
      <xdr:row>7</xdr:row>
      <xdr:rowOff>0</xdr:rowOff>
    </xdr:to>
    <xdr:pic>
      <xdr:nvPicPr>
        <xdr:cNvPr id="2" name="Picture 1">
          <a:extLst>
            <a:ext uri="{FF2B5EF4-FFF2-40B4-BE49-F238E27FC236}">
              <a16:creationId xmlns:a16="http://schemas.microsoft.com/office/drawing/2014/main" id="{C5C98D76-AACB-4E3A-9562-0B3418E6F44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716000" y="904875"/>
          <a:ext cx="0" cy="180975"/>
        </a:xfrm>
        <a:prstGeom prst="rect">
          <a:avLst/>
        </a:prstGeom>
      </xdr:spPr>
    </xdr:pic>
    <xdr:clientData/>
  </xdr:twoCellAnchor>
  <xdr:twoCellAnchor>
    <xdr:from>
      <xdr:col>12</xdr:col>
      <xdr:colOff>0</xdr:colOff>
      <xdr:row>6</xdr:row>
      <xdr:rowOff>0</xdr:rowOff>
    </xdr:from>
    <xdr:to>
      <xdr:col>12</xdr:col>
      <xdr:colOff>0</xdr:colOff>
      <xdr:row>7</xdr:row>
      <xdr:rowOff>0</xdr:rowOff>
    </xdr:to>
    <xdr:pic>
      <xdr:nvPicPr>
        <xdr:cNvPr id="3" name="Picture 2">
          <a:extLst>
            <a:ext uri="{FF2B5EF4-FFF2-40B4-BE49-F238E27FC236}">
              <a16:creationId xmlns:a16="http://schemas.microsoft.com/office/drawing/2014/main" id="{19FAA794-FD8E-4E7C-B568-6001A7320B6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716000" y="904875"/>
          <a:ext cx="0" cy="180975"/>
        </a:xfrm>
        <a:prstGeom prst="rect">
          <a:avLst/>
        </a:prstGeom>
      </xdr:spPr>
    </xdr:pic>
    <xdr:clientData/>
  </xdr:twoCellAnchor>
  <xdr:twoCellAnchor>
    <xdr:from>
      <xdr:col>13</xdr:col>
      <xdr:colOff>0</xdr:colOff>
      <xdr:row>6</xdr:row>
      <xdr:rowOff>0</xdr:rowOff>
    </xdr:from>
    <xdr:to>
      <xdr:col>13</xdr:col>
      <xdr:colOff>0</xdr:colOff>
      <xdr:row>7</xdr:row>
      <xdr:rowOff>0</xdr:rowOff>
    </xdr:to>
    <xdr:pic>
      <xdr:nvPicPr>
        <xdr:cNvPr id="4" name="Picture 3">
          <a:extLst>
            <a:ext uri="{FF2B5EF4-FFF2-40B4-BE49-F238E27FC236}">
              <a16:creationId xmlns:a16="http://schemas.microsoft.com/office/drawing/2014/main" id="{D5F46952-43A8-4494-95B6-19ED2408175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135100" y="904875"/>
          <a:ext cx="0" cy="18097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O:\CITT\Cases\SIMA\PI-2025-009\Working%20Files\Research\Questionnaires\NQ-2025-00X-Oil%20and%20Gas%20Well%20Casing%20-%20PRO-EN.xlsx" TargetMode="External"/><Relationship Id="rId1" Type="http://schemas.openxmlformats.org/officeDocument/2006/relationships/externalLinkPath" Target="/CITT/Cases/SIMA/PI-2025-009/Working%20Files/Research/Questionnaires/NQ-2025-00X-Oil%20and%20Gas%20Well%20Casing%20-%20PRO-E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Variables"/>
      <sheetName val="Intro"/>
      <sheetName val="Info"/>
      <sheetName val="Public"/>
      <sheetName val="AddPub"/>
      <sheetName val="Pro 1"/>
      <sheetName val="Pro 2"/>
      <sheetName val="Pro 3"/>
      <sheetName val="Pro 4"/>
      <sheetName val="AddPro"/>
      <sheetName val="Confirm"/>
      <sheetName val="DataTab"/>
    </sheetNames>
    <sheetDataSet>
      <sheetData sheetId="0">
        <row r="23">
          <cell r="B23" t="str">
            <v>tonnes</v>
          </cell>
          <cell r="C23" t="str">
            <v>tonnes</v>
          </cell>
        </row>
      </sheetData>
      <sheetData sheetId="1">
        <row r="20">
          <cell r="G20" t="str">
            <v>English</v>
          </cell>
        </row>
      </sheetData>
      <sheetData sheetId="2"/>
      <sheetData sheetId="3"/>
      <sheetData sheetId="4"/>
      <sheetData sheetId="5"/>
      <sheetData sheetId="6"/>
      <sheetData sheetId="7"/>
      <sheetData sheetId="8"/>
      <sheetData sheetId="9"/>
      <sheetData sheetId="10"/>
      <sheetData sheetId="11"/>
    </sheetDataSet>
  </externalBook>
</externalLink>
</file>

<file path=xl/persons/person.xml><?xml version="1.0" encoding="utf-8"?>
<personList xmlns="http://schemas.microsoft.com/office/spreadsheetml/2018/threadedcomments" xmlns:x="http://schemas.openxmlformats.org/spreadsheetml/2006/main">
  <person displayName="Arboleda, Jameyn" id="{3DB4CE85-26C2-4D03-B3BE-9BDEFB7567E4}" userId="S::Jameyn.Arboleda@tribunal.gc.ca::914a611a-fd6b-460a-90bd-5bd9dc82c70e" providerId="AD"/>
</personList>
</file>

<file path=xl/theme/theme1.xml><?xml version="1.0" encoding="utf-8"?>
<a:theme xmlns:a="http://schemas.openxmlformats.org/drawingml/2006/main" name="Office 2013 - 2022 Theme">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O1" dT="2025-12-08T19:38:17.73" personId="{3DB4CE85-26C2-4D03-B3BE-9BDEFB7567E4}" id="{BC75492B-0976-424B-9FF3-EDE70BEBA5FF}">
    <text>Hide EN and FR columns
TRIB &gt; Hide R/C</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microsoft.com/office/2017/10/relationships/threadedComment" Target="../threadedComments/threadedComment1.xml"/><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539F18-D88C-47AD-8AF0-F791327B66AF}">
  <sheetPr codeName="Sheet1">
    <tabColor rgb="FFFFC000"/>
  </sheetPr>
  <dimension ref="A1:F28"/>
  <sheetViews>
    <sheetView showGridLines="0" zoomScaleNormal="100" workbookViewId="0">
      <selection activeCell="D6" sqref="D6"/>
    </sheetView>
  </sheetViews>
  <sheetFormatPr defaultColWidth="9.1796875" defaultRowHeight="14" x14ac:dyDescent="0.35"/>
  <cols>
    <col min="1" max="1" width="24.453125" style="59" bestFit="1" customWidth="1"/>
    <col min="2" max="2" width="20.54296875" style="60" bestFit="1" customWidth="1"/>
    <col min="3" max="3" width="22.1796875" style="60" bestFit="1" customWidth="1"/>
    <col min="4" max="4" width="12.453125" style="60" bestFit="1" customWidth="1"/>
    <col min="5" max="16384" width="9.1796875" style="60"/>
  </cols>
  <sheetData>
    <row r="1" spans="1:6" s="83" customFormat="1" x14ac:dyDescent="0.35">
      <c r="A1" s="83" t="s">
        <v>147</v>
      </c>
      <c r="B1" s="83" t="s">
        <v>61</v>
      </c>
      <c r="C1" s="83" t="s">
        <v>62</v>
      </c>
      <c r="F1" s="83" t="s">
        <v>63</v>
      </c>
    </row>
    <row r="2" spans="1:6" x14ac:dyDescent="0.35">
      <c r="A2" s="59" t="s">
        <v>64</v>
      </c>
      <c r="B2" s="60" t="s">
        <v>331</v>
      </c>
      <c r="C2" s="60" t="str">
        <f>B2</f>
        <v>NQ-2026-001</v>
      </c>
      <c r="F2" s="60" t="s">
        <v>171</v>
      </c>
    </row>
    <row r="3" spans="1:6" x14ac:dyDescent="0.35">
      <c r="A3" s="59" t="s">
        <v>65</v>
      </c>
      <c r="B3" s="58" t="s">
        <v>327</v>
      </c>
      <c r="C3" s="58" t="s">
        <v>328</v>
      </c>
      <c r="F3" s="60" t="s">
        <v>169</v>
      </c>
    </row>
    <row r="4" spans="1:6" x14ac:dyDescent="0.35">
      <c r="A4" s="59" t="s">
        <v>133</v>
      </c>
      <c r="B4" s="60" t="s">
        <v>291</v>
      </c>
      <c r="C4" s="60" t="s">
        <v>292</v>
      </c>
      <c r="F4" s="60" t="s">
        <v>170</v>
      </c>
    </row>
    <row r="5" spans="1:6" ht="28" x14ac:dyDescent="0.35">
      <c r="A5" s="80" t="s">
        <v>212</v>
      </c>
      <c r="B5" s="60" t="s">
        <v>307</v>
      </c>
      <c r="C5" s="60" t="s">
        <v>308</v>
      </c>
      <c r="D5" s="60" t="s">
        <v>338</v>
      </c>
    </row>
    <row r="6" spans="1:6" x14ac:dyDescent="0.35">
      <c r="A6" s="61" t="s">
        <v>190</v>
      </c>
      <c r="B6" s="62">
        <v>2023</v>
      </c>
      <c r="C6" s="62">
        <f>B6</f>
        <v>2023</v>
      </c>
      <c r="F6" s="84" t="s">
        <v>220</v>
      </c>
    </row>
    <row r="7" spans="1:6" x14ac:dyDescent="0.35">
      <c r="A7" s="61" t="s">
        <v>191</v>
      </c>
      <c r="B7" s="81" t="s">
        <v>309</v>
      </c>
      <c r="C7" s="142" t="s">
        <v>310</v>
      </c>
      <c r="F7" s="60" t="s">
        <v>293</v>
      </c>
    </row>
    <row r="8" spans="1:6" x14ac:dyDescent="0.35">
      <c r="A8" s="61" t="s">
        <v>192</v>
      </c>
      <c r="B8" s="143">
        <v>2026</v>
      </c>
      <c r="C8" s="143">
        <f>B8</f>
        <v>2026</v>
      </c>
      <c r="F8" s="60" t="s">
        <v>294</v>
      </c>
    </row>
    <row r="9" spans="1:6" x14ac:dyDescent="0.35">
      <c r="A9" s="59" t="s">
        <v>182</v>
      </c>
      <c r="B9" s="58" t="s">
        <v>311</v>
      </c>
      <c r="C9" s="58" t="s">
        <v>312</v>
      </c>
      <c r="F9" s="85" t="s">
        <v>221</v>
      </c>
    </row>
    <row r="10" spans="1:6" x14ac:dyDescent="0.35">
      <c r="A10" s="59" t="s">
        <v>183</v>
      </c>
      <c r="B10" s="58" t="s">
        <v>313</v>
      </c>
      <c r="C10" s="58" t="s">
        <v>314</v>
      </c>
    </row>
    <row r="11" spans="1:6" x14ac:dyDescent="0.35">
      <c r="A11" s="59" t="s">
        <v>66</v>
      </c>
      <c r="B11" s="144" t="s">
        <v>332</v>
      </c>
      <c r="C11" s="144" t="s">
        <v>333</v>
      </c>
    </row>
    <row r="13" spans="1:6" x14ac:dyDescent="0.35">
      <c r="A13" s="59" t="s">
        <v>213</v>
      </c>
      <c r="B13" s="60" t="s">
        <v>315</v>
      </c>
      <c r="C13" s="60" t="s">
        <v>316</v>
      </c>
      <c r="D13" s="60" t="s">
        <v>317</v>
      </c>
    </row>
    <row r="14" spans="1:6" x14ac:dyDescent="0.35">
      <c r="A14" s="59" t="s">
        <v>214</v>
      </c>
      <c r="B14" s="60" t="s">
        <v>318</v>
      </c>
      <c r="C14" s="60" t="s">
        <v>319</v>
      </c>
      <c r="D14" s="60" t="s">
        <v>320</v>
      </c>
    </row>
    <row r="16" spans="1:6" x14ac:dyDescent="0.35">
      <c r="A16" s="59" t="s">
        <v>69</v>
      </c>
      <c r="B16" s="60" t="s">
        <v>321</v>
      </c>
      <c r="C16" s="60" t="s">
        <v>322</v>
      </c>
    </row>
    <row r="17" spans="1:4" x14ac:dyDescent="0.35">
      <c r="A17" s="82" t="s">
        <v>215</v>
      </c>
      <c r="B17" s="58"/>
      <c r="C17" s="58"/>
    </row>
    <row r="19" spans="1:4" x14ac:dyDescent="0.35">
      <c r="A19" s="59" t="s">
        <v>70</v>
      </c>
      <c r="B19" s="63" t="s">
        <v>189</v>
      </c>
      <c r="C19" s="63" t="s">
        <v>189</v>
      </c>
    </row>
    <row r="20" spans="1:4" x14ac:dyDescent="0.35">
      <c r="A20" s="59" t="s">
        <v>71</v>
      </c>
      <c r="B20" s="63" t="s">
        <v>323</v>
      </c>
    </row>
    <row r="21" spans="1:4" x14ac:dyDescent="0.35">
      <c r="A21" s="59" t="s">
        <v>72</v>
      </c>
      <c r="B21" s="63" t="s">
        <v>188</v>
      </c>
    </row>
    <row r="23" spans="1:4" x14ac:dyDescent="0.35">
      <c r="A23" s="59" t="s">
        <v>216</v>
      </c>
      <c r="B23" s="58" t="s">
        <v>217</v>
      </c>
      <c r="C23" s="58" t="s">
        <v>217</v>
      </c>
    </row>
    <row r="24" spans="1:4" x14ac:dyDescent="0.35">
      <c r="A24" s="59" t="s">
        <v>218</v>
      </c>
      <c r="B24" s="58" t="s">
        <v>219</v>
      </c>
      <c r="C24" s="58" t="s">
        <v>219</v>
      </c>
    </row>
    <row r="26" spans="1:4" x14ac:dyDescent="0.35">
      <c r="A26" s="152" t="s">
        <v>263</v>
      </c>
      <c r="B26" s="152"/>
      <c r="C26" s="152"/>
      <c r="D26" s="152"/>
    </row>
    <row r="27" spans="1:4" x14ac:dyDescent="0.35">
      <c r="A27" s="59" t="s">
        <v>268</v>
      </c>
      <c r="B27" s="60" t="s">
        <v>264</v>
      </c>
      <c r="C27" s="60" t="s">
        <v>265</v>
      </c>
      <c r="D27" s="59" t="str">
        <f>IF(Intro!$G$20="English",B27,C27)</f>
        <v>Yes</v>
      </c>
    </row>
    <row r="28" spans="1:4" x14ac:dyDescent="0.35">
      <c r="B28" s="60" t="s">
        <v>266</v>
      </c>
      <c r="C28" s="60" t="s">
        <v>267</v>
      </c>
      <c r="D28" s="59" t="str">
        <f>IF(Intro!$G$20="English",B28,C28)</f>
        <v>No</v>
      </c>
    </row>
  </sheetData>
  <sheetProtection algorithmName="SHA-512" hashValue="hWgdVL/j711FSHV+/06qQx+W4jyMrlKdJqR/JI1cuZNqTty52Njq831ayY/UGG5ZpAI4c+uhP7AjphZVsYMeeA==" saltValue="VlLzUe8OgWbn/sraea/s9Q==" spinCount="100000" sheet="1" objects="1" scenarios="1" selectLockedCells="1"/>
  <mergeCells count="1">
    <mergeCell ref="A26:D26"/>
  </mergeCells>
  <phoneticPr fontId="15" type="noConversion"/>
  <dataValidations count="2">
    <dataValidation type="list" allowBlank="1" showInputMessage="1" showErrorMessage="1" sqref="B4" xr:uid="{5B51E3BF-5714-4DDD-9810-A0B54BDA2FD6}">
      <formula1>"dumping, dumping and the subsidizing"</formula1>
    </dataValidation>
    <dataValidation type="list" allowBlank="1" showInputMessage="1" showErrorMessage="1" sqref="C4" xr:uid="{828D5C05-863E-4508-BF78-D12646D8960A}">
      <formula1>"le dumping, le dumping et le subventionnement"</formula1>
    </dataValidation>
  </dataValidations>
  <pageMargins left="0.7" right="0.7" top="0.75" bottom="0.75" header="0.3" footer="0.3"/>
  <pageSetup orientation="portrait" horizontalDpi="1200" verticalDpi="1200"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87A6C7-6E64-4364-83CA-95DAAD20CE2A}">
  <sheetPr codeName="Sheet11">
    <tabColor rgb="FFFF0000"/>
  </sheetPr>
  <dimension ref="B3:E15"/>
  <sheetViews>
    <sheetView workbookViewId="0">
      <selection activeCell="H10" sqref="H10"/>
    </sheetView>
  </sheetViews>
  <sheetFormatPr defaultRowHeight="14.5" x14ac:dyDescent="0.35"/>
  <cols>
    <col min="2" max="2" width="48.54296875" customWidth="1"/>
  </cols>
  <sheetData>
    <row r="3" spans="2:5" x14ac:dyDescent="0.35">
      <c r="B3" s="18" t="s">
        <v>172</v>
      </c>
      <c r="C3" s="19">
        <f>'Pro 1'!G24</f>
        <v>0</v>
      </c>
      <c r="D3" s="19">
        <f>'Pro 1'!H24</f>
        <v>0</v>
      </c>
      <c r="E3" s="20">
        <f>'Pro 1'!I24</f>
        <v>0</v>
      </c>
    </row>
    <row r="4" spans="2:5" x14ac:dyDescent="0.35">
      <c r="B4" s="11"/>
      <c r="C4" s="12"/>
      <c r="D4" s="12"/>
      <c r="E4" s="2"/>
    </row>
    <row r="5" spans="2:5" x14ac:dyDescent="0.35">
      <c r="B5" s="11" t="s">
        <v>173</v>
      </c>
      <c r="C5" s="12"/>
      <c r="D5" s="12"/>
      <c r="E5" s="2"/>
    </row>
    <row r="6" spans="2:5" x14ac:dyDescent="0.35">
      <c r="B6" s="11" t="s">
        <v>174</v>
      </c>
      <c r="C6" s="12">
        <f>'Pro 1'!G21</f>
        <v>0</v>
      </c>
      <c r="D6" s="12">
        <f>'Pro 1'!H21</f>
        <v>0</v>
      </c>
      <c r="E6" s="2">
        <f>'Pro 1'!I21</f>
        <v>0</v>
      </c>
    </row>
    <row r="7" spans="2:5" x14ac:dyDescent="0.35">
      <c r="B7" s="11" t="s">
        <v>175</v>
      </c>
      <c r="C7" s="12">
        <f>'Pro 1'!G22</f>
        <v>0</v>
      </c>
      <c r="D7" s="12">
        <f>'Pro 1'!H22</f>
        <v>0</v>
      </c>
      <c r="E7" s="2">
        <f>'Pro 1'!I22</f>
        <v>0</v>
      </c>
    </row>
    <row r="8" spans="2:5" x14ac:dyDescent="0.35">
      <c r="B8" s="13" t="s">
        <v>176</v>
      </c>
      <c r="C8" s="14">
        <f>'Pro 1'!G23</f>
        <v>0</v>
      </c>
      <c r="D8" s="14">
        <f>'Pro 1'!H23</f>
        <v>0</v>
      </c>
      <c r="E8" s="15">
        <f>'Pro 1'!I23</f>
        <v>0</v>
      </c>
    </row>
    <row r="9" spans="2:5" x14ac:dyDescent="0.35">
      <c r="B9" s="17" t="s">
        <v>181</v>
      </c>
    </row>
    <row r="10" spans="2:5" x14ac:dyDescent="0.35">
      <c r="B10" s="18" t="s">
        <v>177</v>
      </c>
      <c r="C10" s="19">
        <f>'Pro 2'!G40</f>
        <v>0</v>
      </c>
      <c r="D10" s="19">
        <f>'Pro 2'!H40</f>
        <v>0</v>
      </c>
      <c r="E10" s="20">
        <f>'Pro 2'!I40</f>
        <v>0</v>
      </c>
    </row>
    <row r="11" spans="2:5" x14ac:dyDescent="0.35">
      <c r="B11" s="11"/>
      <c r="C11" s="12"/>
      <c r="D11" s="12"/>
      <c r="E11" s="2"/>
    </row>
    <row r="12" spans="2:5" x14ac:dyDescent="0.35">
      <c r="B12" s="11" t="s">
        <v>178</v>
      </c>
      <c r="C12" s="12"/>
      <c r="D12" s="12"/>
      <c r="E12" s="2"/>
    </row>
    <row r="13" spans="2:5" x14ac:dyDescent="0.35">
      <c r="B13" s="11" t="s">
        <v>179</v>
      </c>
      <c r="C13" s="12">
        <f>'Pro 2'!G43</f>
        <v>0</v>
      </c>
      <c r="D13" s="12">
        <f>'Pro 2'!H43</f>
        <v>0</v>
      </c>
      <c r="E13" s="2">
        <f>'Pro 2'!I43</f>
        <v>0</v>
      </c>
    </row>
    <row r="14" spans="2:5" x14ac:dyDescent="0.35">
      <c r="B14" s="11" t="s">
        <v>180</v>
      </c>
      <c r="C14" s="12" t="e">
        <f>'Pro 2'!#REF!</f>
        <v>#REF!</v>
      </c>
      <c r="D14" s="12" t="e">
        <f>'Pro 2'!#REF!</f>
        <v>#REF!</v>
      </c>
      <c r="E14" s="2" t="e">
        <f>'Pro 2'!#REF!</f>
        <v>#REF!</v>
      </c>
    </row>
    <row r="15" spans="2:5" x14ac:dyDescent="0.35">
      <c r="B15" s="13" t="s">
        <v>140</v>
      </c>
      <c r="C15" s="14">
        <f>'Pro 2'!G49</f>
        <v>0</v>
      </c>
      <c r="D15" s="14">
        <f>'Pro 2'!H49</f>
        <v>0</v>
      </c>
      <c r="E15" s="15">
        <f>'Pro 2'!I49</f>
        <v>0</v>
      </c>
    </row>
  </sheetData>
  <sheetProtection algorithmName="SHA-512" hashValue="sIOhlVxRGzh/QWZ8b61EErpS2dWeg5WsqdMQ4iFLX2AiVvFzgmX62My6XAybjpnXnMnhquR8IonvGci8EcmCmw==" saltValue="tKf7bd+Gi1yWQflfVoepAA==" spinCount="100000" sheet="1" objects="1" scenarios="1" selectLockedCells="1"/>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3D51BA-9F11-43E4-9CE3-482D2D26E641}">
  <sheetPr codeName="Sheet2">
    <tabColor rgb="FF00B0F0"/>
    <pageSetUpPr fitToPage="1"/>
  </sheetPr>
  <dimension ref="A1:W105"/>
  <sheetViews>
    <sheetView showGridLines="0" tabSelected="1" topLeftCell="A5" zoomScaleNormal="100" workbookViewId="0">
      <selection activeCell="H24" sqref="H24:H25"/>
    </sheetView>
  </sheetViews>
  <sheetFormatPr defaultColWidth="9.453125" defaultRowHeight="14" x14ac:dyDescent="0.35"/>
  <cols>
    <col min="1" max="1" width="1.54296875" style="21" customWidth="1"/>
    <col min="2" max="12" width="14.54296875" style="1" customWidth="1"/>
    <col min="13" max="13" width="6.453125" style="3" customWidth="1"/>
    <col min="14" max="14" width="9.453125" style="3" customWidth="1"/>
    <col min="15" max="15" width="20.1796875" style="3" hidden="1" customWidth="1"/>
    <col min="16" max="16" width="8.54296875" style="3" hidden="1" customWidth="1"/>
    <col min="17" max="23" width="9.453125" style="3" customWidth="1"/>
    <col min="24" max="16384" width="9.453125" style="3"/>
  </cols>
  <sheetData>
    <row r="1" spans="1:23" x14ac:dyDescent="0.35">
      <c r="O1" s="3" t="s">
        <v>295</v>
      </c>
      <c r="P1" s="3" t="s">
        <v>295</v>
      </c>
    </row>
    <row r="2" spans="1:23" x14ac:dyDescent="0.35">
      <c r="B2" s="23" t="s">
        <v>0</v>
      </c>
      <c r="C2" s="23"/>
      <c r="O2" s="22" t="s">
        <v>61</v>
      </c>
      <c r="P2" s="22" t="s">
        <v>73</v>
      </c>
    </row>
    <row r="3" spans="1:23" x14ac:dyDescent="0.35">
      <c r="B3" s="5"/>
      <c r="C3" s="5"/>
      <c r="O3" s="4"/>
      <c r="P3" s="4"/>
    </row>
    <row r="4" spans="1:23" s="8" customFormat="1" x14ac:dyDescent="0.35">
      <c r="A4" s="24"/>
      <c r="B4" s="156" t="s">
        <v>222</v>
      </c>
      <c r="C4" s="157"/>
      <c r="D4" s="157"/>
      <c r="E4" s="157"/>
      <c r="F4" s="157"/>
      <c r="G4" s="157"/>
      <c r="H4" s="157"/>
      <c r="I4" s="157"/>
      <c r="J4" s="157"/>
      <c r="K4" s="157"/>
      <c r="L4" s="158"/>
      <c r="M4" s="6"/>
      <c r="N4" s="6"/>
      <c r="O4" s="7"/>
      <c r="P4" s="7"/>
    </row>
    <row r="5" spans="1:23" s="8" customFormat="1" x14ac:dyDescent="0.35">
      <c r="A5" s="24"/>
      <c r="B5" s="159" t="str">
        <f>Variables!B2</f>
        <v>NQ-2026-001</v>
      </c>
      <c r="C5" s="160"/>
      <c r="D5" s="160"/>
      <c r="E5" s="160"/>
      <c r="F5" s="160"/>
      <c r="G5" s="160"/>
      <c r="H5" s="160"/>
      <c r="I5" s="160"/>
      <c r="J5" s="160"/>
      <c r="K5" s="160"/>
      <c r="L5" s="161"/>
      <c r="M5" s="6"/>
      <c r="N5" s="6"/>
      <c r="O5" s="7"/>
      <c r="P5" s="7"/>
    </row>
    <row r="6" spans="1:23" s="9" customFormat="1" x14ac:dyDescent="0.35">
      <c r="A6" s="24"/>
      <c r="B6" s="165" t="str">
        <f>UPPER(Variables!B3&amp;" | "&amp;Variables!C3)</f>
        <v>OIL AND GAS WELL CASING | TUBAGES DE PUITS DE GAZ ET DE PÉTROLE</v>
      </c>
      <c r="C6" s="166"/>
      <c r="D6" s="166"/>
      <c r="E6" s="166"/>
      <c r="F6" s="166"/>
      <c r="G6" s="166"/>
      <c r="H6" s="166"/>
      <c r="I6" s="166"/>
      <c r="J6" s="166"/>
      <c r="K6" s="166"/>
      <c r="L6" s="167"/>
      <c r="O6" s="25"/>
      <c r="P6" s="25"/>
    </row>
    <row r="7" spans="1:23" s="9" customFormat="1" x14ac:dyDescent="0.35">
      <c r="A7" s="24"/>
      <c r="B7" s="26"/>
      <c r="C7" s="26"/>
      <c r="D7" s="27"/>
      <c r="E7" s="27"/>
      <c r="F7" s="27"/>
      <c r="G7" s="27"/>
      <c r="H7" s="27"/>
      <c r="I7" s="27"/>
      <c r="J7" s="27"/>
      <c r="K7" s="27"/>
      <c r="L7" s="27"/>
      <c r="O7" s="25"/>
      <c r="P7" s="25"/>
    </row>
    <row r="8" spans="1:23" s="8" customFormat="1" x14ac:dyDescent="0.35">
      <c r="A8" s="24"/>
      <c r="B8" s="162" t="s">
        <v>223</v>
      </c>
      <c r="C8" s="163"/>
      <c r="D8" s="163"/>
      <c r="E8" s="163"/>
      <c r="F8" s="163"/>
      <c r="G8" s="163"/>
      <c r="H8" s="163"/>
      <c r="I8" s="163"/>
      <c r="J8" s="163"/>
      <c r="K8" s="163"/>
      <c r="L8" s="164"/>
      <c r="M8" s="6"/>
      <c r="N8" s="6"/>
      <c r="O8" s="7"/>
      <c r="P8" s="7"/>
    </row>
    <row r="9" spans="1:23" ht="14.15" customHeight="1" x14ac:dyDescent="0.35">
      <c r="B9" s="28"/>
      <c r="C9" s="29"/>
      <c r="D9" s="30"/>
      <c r="E9" s="30"/>
      <c r="F9" s="30"/>
      <c r="G9" s="30"/>
      <c r="H9" s="30"/>
      <c r="I9" s="30"/>
      <c r="J9" s="30"/>
      <c r="K9" s="30"/>
      <c r="L9" s="31"/>
      <c r="O9" s="155" t="s">
        <v>283</v>
      </c>
      <c r="P9" s="155"/>
    </row>
    <row r="10" spans="1:23" s="39" customFormat="1" x14ac:dyDescent="0.35">
      <c r="A10" s="65"/>
      <c r="B10" s="168" t="str">
        <f>"The Canadian International Trade Tribunal (the Tribunal) has commenced an inquiry concerning the "&amp;Variables!B4&amp;" of "&amp;Variables!B3&amp;" (as defined below) originating in or exported from "&amp;Variables!B5&amp;". Your firm's knowledge and experience would aid the Tribunal in the proper conduct of its inquiry by helping it better understand the Canadian market for "&amp;Variables!B3&amp;". The Tribunal therefore requests a response to this questionnaire from your firm."</f>
        <v>The Canadian International Trade Tribunal (the Tribunal) has commenced an inquiry concerning the dumping of oil and gas well casing (as defined below) originating in or exported from Austria. Your firm's knowledge and experience would aid the Tribunal in the proper conduct of its inquiry by helping it better understand the Canadian market for oil and gas well casing. The Tribunal therefore requests a response to this questionnaire from your firm.</v>
      </c>
      <c r="C10" s="169"/>
      <c r="D10" s="169"/>
      <c r="E10" s="169"/>
      <c r="F10" s="169"/>
      <c r="G10" s="56"/>
      <c r="H10" s="170" t="str">
        <f>"Le Tribunal canadien du commerce extérieur (le Tribunal) a ouvert une enquête concernant "&amp;Variables!C4&amp;" de "&amp;Variables!C3&amp;" (tels que définis ci-dessous) originaires ou exportés "&amp;Variables!C5&amp;". Les connaissances et l'expérience de votre entreprise aideraient le Tribunal à mener correctement son enquête en lui permettant de mieux comprendre le marché canadien des "&amp;Variables!C3&amp;". Le Tribunal demande donc à votre entreprise de répondre à ce questionnaire."</f>
        <v>Le Tribunal canadien du commerce extérieur (le Tribunal) a ouvert une enquête concernant le dumping de tubages de puits de gaz et de pétrole (tels que définis ci-dessous) originaires ou exportés de l'Autriche. Les connaissances et l'expérience de votre entreprise aideraient le Tribunal à mener correctement son enquête en lui permettant de mieux comprendre le marché canadien des tubages de puits de gaz et de pétrole. Le Tribunal demande donc à votre entreprise de répondre à ce questionnaire.</v>
      </c>
      <c r="I10" s="170"/>
      <c r="J10" s="170"/>
      <c r="K10" s="170"/>
      <c r="L10" s="171"/>
      <c r="N10" s="52"/>
      <c r="O10" s="155"/>
      <c r="P10" s="155"/>
      <c r="Q10" s="52"/>
      <c r="R10" s="52"/>
      <c r="S10" s="52"/>
      <c r="T10" s="52"/>
      <c r="U10" s="52"/>
      <c r="V10" s="52"/>
      <c r="W10" s="52"/>
    </row>
    <row r="11" spans="1:23" s="39" customFormat="1" x14ac:dyDescent="0.35">
      <c r="A11" s="65"/>
      <c r="B11" s="168"/>
      <c r="C11" s="169"/>
      <c r="D11" s="169"/>
      <c r="E11" s="169"/>
      <c r="F11" s="169"/>
      <c r="G11" s="104"/>
      <c r="H11" s="170"/>
      <c r="I11" s="170"/>
      <c r="J11" s="170"/>
      <c r="K11" s="170"/>
      <c r="L11" s="171"/>
      <c r="N11" s="52"/>
      <c r="O11" s="155"/>
      <c r="P11" s="155"/>
      <c r="Q11" s="52"/>
      <c r="R11" s="52"/>
      <c r="S11" s="52"/>
      <c r="T11" s="52"/>
      <c r="U11" s="52"/>
      <c r="V11" s="52"/>
      <c r="W11" s="52"/>
    </row>
    <row r="12" spans="1:23" s="39" customFormat="1" x14ac:dyDescent="0.35">
      <c r="A12" s="65"/>
      <c r="B12" s="168"/>
      <c r="C12" s="169"/>
      <c r="D12" s="169"/>
      <c r="E12" s="169"/>
      <c r="F12" s="169"/>
      <c r="G12" s="104"/>
      <c r="H12" s="170"/>
      <c r="I12" s="170"/>
      <c r="J12" s="170"/>
      <c r="K12" s="170"/>
      <c r="L12" s="171"/>
      <c r="N12" s="52"/>
      <c r="O12" s="155"/>
      <c r="P12" s="155"/>
      <c r="Q12" s="52"/>
      <c r="R12" s="52"/>
      <c r="S12" s="52"/>
      <c r="T12" s="52"/>
      <c r="U12" s="52"/>
      <c r="V12" s="52"/>
      <c r="W12" s="52"/>
    </row>
    <row r="13" spans="1:23" s="39" customFormat="1" x14ac:dyDescent="0.35">
      <c r="A13" s="65"/>
      <c r="B13" s="168"/>
      <c r="C13" s="169"/>
      <c r="D13" s="169"/>
      <c r="E13" s="169"/>
      <c r="F13" s="169"/>
      <c r="G13" s="104"/>
      <c r="H13" s="170"/>
      <c r="I13" s="170"/>
      <c r="J13" s="170"/>
      <c r="K13" s="170"/>
      <c r="L13" s="171"/>
      <c r="N13" s="52"/>
      <c r="O13" s="155"/>
      <c r="P13" s="155"/>
      <c r="Q13" s="52"/>
      <c r="R13" s="52"/>
      <c r="S13" s="52"/>
      <c r="T13" s="52"/>
      <c r="U13" s="52"/>
      <c r="V13" s="52"/>
      <c r="W13" s="52"/>
    </row>
    <row r="14" spans="1:23" s="39" customFormat="1" x14ac:dyDescent="0.35">
      <c r="A14" s="65"/>
      <c r="B14" s="168"/>
      <c r="C14" s="169"/>
      <c r="D14" s="169"/>
      <c r="E14" s="169"/>
      <c r="F14" s="169"/>
      <c r="G14" s="104"/>
      <c r="H14" s="170"/>
      <c r="I14" s="170"/>
      <c r="J14" s="170"/>
      <c r="K14" s="170"/>
      <c r="L14" s="171"/>
      <c r="N14" s="52"/>
      <c r="O14" s="155"/>
      <c r="P14" s="155"/>
      <c r="Q14" s="52"/>
      <c r="R14" s="52"/>
      <c r="S14" s="52"/>
      <c r="T14" s="52"/>
      <c r="U14" s="52"/>
      <c r="V14" s="52"/>
      <c r="W14" s="52"/>
    </row>
    <row r="15" spans="1:23" s="39" customFormat="1" x14ac:dyDescent="0.35">
      <c r="A15" s="65"/>
      <c r="B15" s="168"/>
      <c r="C15" s="169"/>
      <c r="D15" s="169"/>
      <c r="E15" s="169"/>
      <c r="F15" s="169"/>
      <c r="G15" s="104"/>
      <c r="H15" s="170"/>
      <c r="I15" s="170"/>
      <c r="J15" s="170"/>
      <c r="K15" s="170"/>
      <c r="L15" s="171"/>
      <c r="N15" s="52"/>
      <c r="O15" s="155"/>
      <c r="P15" s="155"/>
      <c r="Q15" s="52"/>
      <c r="R15" s="52"/>
      <c r="S15" s="52"/>
      <c r="T15" s="52"/>
      <c r="U15" s="52"/>
      <c r="V15" s="52"/>
      <c r="W15" s="52"/>
    </row>
    <row r="16" spans="1:23" s="39" customFormat="1" x14ac:dyDescent="0.35">
      <c r="A16" s="65"/>
      <c r="B16" s="76"/>
      <c r="C16" s="77"/>
      <c r="D16" s="77"/>
      <c r="E16" s="77"/>
      <c r="F16" s="77"/>
      <c r="G16" s="77"/>
      <c r="H16" s="77"/>
      <c r="I16" s="77"/>
      <c r="J16" s="77"/>
      <c r="K16" s="77"/>
      <c r="L16" s="78"/>
      <c r="N16" s="52"/>
      <c r="O16" s="155"/>
      <c r="P16" s="155"/>
      <c r="Q16" s="52"/>
      <c r="R16" s="52"/>
      <c r="S16" s="52"/>
      <c r="T16" s="52"/>
      <c r="U16" s="52"/>
      <c r="V16" s="52"/>
      <c r="W16" s="52"/>
    </row>
    <row r="17" spans="1:23" s="9" customFormat="1" x14ac:dyDescent="0.35">
      <c r="A17" s="24"/>
      <c r="B17" s="26"/>
      <c r="C17" s="26"/>
      <c r="D17" s="27"/>
      <c r="E17" s="27"/>
      <c r="F17" s="27"/>
      <c r="G17" s="27"/>
      <c r="H17" s="27"/>
      <c r="I17" s="27"/>
      <c r="J17" s="27"/>
      <c r="K17" s="27"/>
      <c r="L17" s="27"/>
      <c r="O17" s="25"/>
      <c r="P17" s="25"/>
    </row>
    <row r="18" spans="1:23" s="8" customFormat="1" x14ac:dyDescent="0.35">
      <c r="A18" s="24"/>
      <c r="B18" s="162" t="s">
        <v>224</v>
      </c>
      <c r="C18" s="163"/>
      <c r="D18" s="163"/>
      <c r="E18" s="163"/>
      <c r="F18" s="163"/>
      <c r="G18" s="163"/>
      <c r="H18" s="163"/>
      <c r="I18" s="163"/>
      <c r="J18" s="163"/>
      <c r="K18" s="163"/>
      <c r="L18" s="164"/>
      <c r="M18" s="6"/>
      <c r="N18" s="6"/>
      <c r="O18" s="7"/>
      <c r="P18" s="7"/>
    </row>
    <row r="19" spans="1:23" x14ac:dyDescent="0.35">
      <c r="B19" s="28"/>
      <c r="C19" s="29"/>
      <c r="D19" s="30"/>
      <c r="E19" s="30"/>
      <c r="F19" s="30"/>
      <c r="G19" s="30"/>
      <c r="H19" s="30"/>
      <c r="I19" s="30"/>
      <c r="J19" s="30"/>
      <c r="K19" s="30"/>
      <c r="L19" s="31"/>
    </row>
    <row r="20" spans="1:23" x14ac:dyDescent="0.35">
      <c r="B20" s="216" t="s">
        <v>74</v>
      </c>
      <c r="C20" s="217"/>
      <c r="D20" s="217"/>
      <c r="E20" s="217"/>
      <c r="F20" s="217"/>
      <c r="G20" s="190" t="s">
        <v>61</v>
      </c>
      <c r="H20" s="188" t="s">
        <v>157</v>
      </c>
      <c r="I20" s="188"/>
      <c r="J20" s="188"/>
      <c r="K20" s="188"/>
      <c r="L20" s="189"/>
      <c r="O20" s="32"/>
    </row>
    <row r="21" spans="1:23" x14ac:dyDescent="0.35">
      <c r="B21" s="216"/>
      <c r="C21" s="217"/>
      <c r="D21" s="217"/>
      <c r="E21" s="217"/>
      <c r="F21" s="217"/>
      <c r="G21" s="191"/>
      <c r="H21" s="188"/>
      <c r="I21" s="188"/>
      <c r="J21" s="188"/>
      <c r="K21" s="188"/>
      <c r="L21" s="189"/>
      <c r="O21" s="32"/>
    </row>
    <row r="22" spans="1:23" s="39" customFormat="1" x14ac:dyDescent="0.35">
      <c r="A22" s="65"/>
      <c r="B22" s="76"/>
      <c r="C22" s="77"/>
      <c r="D22" s="77"/>
      <c r="E22" s="77"/>
      <c r="F22" s="77"/>
      <c r="G22" s="77"/>
      <c r="H22" s="77"/>
      <c r="I22" s="77"/>
      <c r="J22" s="77"/>
      <c r="K22" s="77"/>
      <c r="L22" s="78"/>
      <c r="N22" s="52"/>
      <c r="O22" s="52"/>
      <c r="P22" s="52"/>
      <c r="Q22" s="52"/>
      <c r="R22" s="52"/>
      <c r="S22" s="52"/>
      <c r="T22" s="52"/>
      <c r="U22" s="52"/>
      <c r="V22" s="52"/>
      <c r="W22" s="52"/>
    </row>
    <row r="23" spans="1:23" s="9" customFormat="1" x14ac:dyDescent="0.35">
      <c r="A23" s="24"/>
      <c r="B23" s="26"/>
      <c r="C23" s="26"/>
      <c r="D23" s="27"/>
      <c r="E23" s="27"/>
      <c r="F23" s="27"/>
      <c r="G23" s="27"/>
      <c r="H23" s="27"/>
      <c r="I23" s="27"/>
      <c r="J23" s="27"/>
      <c r="K23" s="27"/>
      <c r="L23" s="27"/>
      <c r="O23" s="25"/>
      <c r="P23" s="25"/>
    </row>
    <row r="24" spans="1:23" s="8" customFormat="1" x14ac:dyDescent="0.35">
      <c r="A24" s="24"/>
      <c r="B24" s="162" t="str">
        <f>IF(Intro!$G$20="English",O24,P24)</f>
        <v>DEFINITION OF "THE GOODS"</v>
      </c>
      <c r="C24" s="163" t="str">
        <f>UPPER(IF(Intro!$G$20="English",P24,Q24))</f>
        <v>LA DÉFINITION "DES MARCHANDISES"</v>
      </c>
      <c r="D24" s="163" t="str">
        <f>UPPER(IF(Intro!$G$20="English",Q24,R24))</f>
        <v/>
      </c>
      <c r="E24" s="163" t="str">
        <f>UPPER(IF(Intro!$G$20="English",R24,S24))</f>
        <v/>
      </c>
      <c r="F24" s="163"/>
      <c r="G24" s="163" t="str">
        <f>UPPER(IF(Intro!$G$20="English",S24,T24))</f>
        <v/>
      </c>
      <c r="H24" s="163" t="str">
        <f>UPPER(IF(Intro!$G$20="English",T24,U24))</f>
        <v/>
      </c>
      <c r="I24" s="163" t="str">
        <f>UPPER(IF(Intro!$G$20="English",U24,V24))</f>
        <v/>
      </c>
      <c r="J24" s="163" t="str">
        <f>UPPER(IF(Intro!$G$20="English",V24,W24))</f>
        <v/>
      </c>
      <c r="K24" s="163" t="str">
        <f>UPPER(IF(Intro!$G$20="English",W24,X24))</f>
        <v/>
      </c>
      <c r="L24" s="164" t="str">
        <f>UPPER(IF(Intro!$G$20="English",X24,Y24))</f>
        <v/>
      </c>
      <c r="M24" s="9"/>
      <c r="N24" s="6"/>
      <c r="O24" s="9" t="s">
        <v>225</v>
      </c>
      <c r="P24" s="9" t="s">
        <v>226</v>
      </c>
    </row>
    <row r="25" spans="1:23" x14ac:dyDescent="0.35">
      <c r="B25" s="28"/>
      <c r="C25" s="29"/>
      <c r="D25" s="30"/>
      <c r="E25" s="30"/>
      <c r="F25" s="30"/>
      <c r="G25" s="30"/>
      <c r="H25" s="30"/>
      <c r="I25" s="30"/>
      <c r="J25" s="30"/>
      <c r="K25" s="30"/>
      <c r="L25" s="31"/>
    </row>
    <row r="26" spans="1:23" s="39" customFormat="1" x14ac:dyDescent="0.35">
      <c r="A26" s="65"/>
      <c r="B26" s="168" t="str">
        <f>IF(Intro!$G$20="English",O26,P26)</f>
        <v>References to "the goods" in this questionnaire refer to:</v>
      </c>
      <c r="C26" s="169"/>
      <c r="D26" s="169"/>
      <c r="E26" s="169"/>
      <c r="F26" s="169"/>
      <c r="G26" s="169"/>
      <c r="H26" s="169"/>
      <c r="I26" s="169"/>
      <c r="J26" s="169"/>
      <c r="K26" s="169"/>
      <c r="L26" s="178"/>
      <c r="N26" s="52"/>
      <c r="O26" s="3" t="s">
        <v>126</v>
      </c>
      <c r="P26" s="3" t="s">
        <v>127</v>
      </c>
      <c r="Q26" s="52"/>
      <c r="R26" s="52"/>
      <c r="S26" s="52"/>
      <c r="T26" s="52"/>
      <c r="U26" s="52"/>
      <c r="V26" s="52"/>
      <c r="W26" s="52"/>
    </row>
    <row r="27" spans="1:23" s="39" customFormat="1" x14ac:dyDescent="0.35">
      <c r="A27" s="65"/>
      <c r="B27" s="168"/>
      <c r="C27" s="169"/>
      <c r="D27" s="169"/>
      <c r="E27" s="169"/>
      <c r="F27" s="169"/>
      <c r="G27" s="169"/>
      <c r="H27" s="169"/>
      <c r="I27" s="169"/>
      <c r="J27" s="169"/>
      <c r="K27" s="169"/>
      <c r="L27" s="178"/>
      <c r="N27" s="52"/>
      <c r="O27" s="3"/>
      <c r="P27" s="3"/>
      <c r="Q27" s="52"/>
      <c r="R27" s="52"/>
      <c r="S27" s="52"/>
      <c r="T27" s="52"/>
      <c r="U27" s="52"/>
      <c r="V27" s="52"/>
      <c r="W27" s="52"/>
    </row>
    <row r="28" spans="1:23" s="39" customFormat="1" x14ac:dyDescent="0.35">
      <c r="A28" s="65"/>
      <c r="B28" s="75"/>
      <c r="C28" s="195" t="str">
        <f>IF(Intro!$G$20="English",Variables!B16,Variables!C16)</f>
        <v>Oil and gas well casing and green tube casing, made of carbon or alloy steel, welded or seamless, heat‑treated or not heat‑treated, regardless of end finish, having an outside diameter from 4 ½ inches to 9 5/8 inches (114.3 mm to 245.2 mm), meeting or supplied to meet American Petroleum Institute (API) specification 5CT or equivalent and/or enhanced proprietary standards, in all grades.</v>
      </c>
      <c r="D28" s="196"/>
      <c r="E28" s="196"/>
      <c r="F28" s="196"/>
      <c r="G28" s="196"/>
      <c r="H28" s="196"/>
      <c r="I28" s="196"/>
      <c r="J28" s="196"/>
      <c r="K28" s="197"/>
      <c r="L28" s="57"/>
      <c r="N28" s="52"/>
      <c r="O28" s="3"/>
      <c r="P28" s="3"/>
      <c r="Q28" s="52"/>
      <c r="R28" s="52"/>
      <c r="S28" s="52"/>
      <c r="T28" s="52"/>
      <c r="U28" s="52"/>
      <c r="V28" s="52"/>
      <c r="W28" s="52"/>
    </row>
    <row r="29" spans="1:23" s="39" customFormat="1" x14ac:dyDescent="0.35">
      <c r="A29" s="65"/>
      <c r="B29" s="75"/>
      <c r="C29" s="198"/>
      <c r="D29" s="199"/>
      <c r="E29" s="199"/>
      <c r="F29" s="199"/>
      <c r="G29" s="199"/>
      <c r="H29" s="199"/>
      <c r="I29" s="199"/>
      <c r="J29" s="199"/>
      <c r="K29" s="200"/>
      <c r="L29" s="105"/>
      <c r="N29" s="52"/>
      <c r="O29" s="3"/>
      <c r="P29" s="3"/>
      <c r="Q29" s="52"/>
      <c r="R29" s="52"/>
      <c r="S29" s="52"/>
      <c r="T29" s="52"/>
      <c r="U29" s="52"/>
      <c r="V29" s="52"/>
      <c r="W29" s="52"/>
    </row>
    <row r="30" spans="1:23" s="39" customFormat="1" x14ac:dyDescent="0.35">
      <c r="A30" s="65"/>
      <c r="B30" s="75"/>
      <c r="C30" s="198"/>
      <c r="D30" s="199"/>
      <c r="E30" s="199"/>
      <c r="F30" s="199"/>
      <c r="G30" s="199"/>
      <c r="H30" s="199"/>
      <c r="I30" s="199"/>
      <c r="J30" s="199"/>
      <c r="K30" s="200"/>
      <c r="L30" s="105"/>
      <c r="N30" s="52"/>
      <c r="O30" s="3"/>
      <c r="P30" s="3"/>
      <c r="Q30" s="52"/>
      <c r="R30" s="52"/>
      <c r="S30" s="52"/>
      <c r="T30" s="52"/>
      <c r="U30" s="52"/>
      <c r="V30" s="52"/>
      <c r="W30" s="52"/>
    </row>
    <row r="31" spans="1:23" s="39" customFormat="1" x14ac:dyDescent="0.35">
      <c r="A31" s="65"/>
      <c r="B31" s="75"/>
      <c r="C31" s="201"/>
      <c r="D31" s="202"/>
      <c r="E31" s="202"/>
      <c r="F31" s="202"/>
      <c r="G31" s="202"/>
      <c r="H31" s="202"/>
      <c r="I31" s="202"/>
      <c r="J31" s="202"/>
      <c r="K31" s="203"/>
      <c r="L31" s="105"/>
      <c r="N31" s="52"/>
      <c r="O31" s="3"/>
      <c r="P31" s="3"/>
      <c r="Q31" s="52"/>
      <c r="R31" s="52"/>
      <c r="S31" s="52"/>
      <c r="T31" s="52"/>
      <c r="U31" s="52"/>
      <c r="V31" s="52"/>
      <c r="W31" s="52"/>
    </row>
    <row r="32" spans="1:23" s="39" customFormat="1" x14ac:dyDescent="0.35">
      <c r="A32" s="65"/>
      <c r="B32" s="168"/>
      <c r="C32" s="169"/>
      <c r="D32" s="169"/>
      <c r="E32" s="169"/>
      <c r="F32" s="169"/>
      <c r="G32" s="169"/>
      <c r="H32" s="169"/>
      <c r="I32" s="169"/>
      <c r="J32" s="169"/>
      <c r="K32" s="169"/>
      <c r="L32" s="178"/>
      <c r="N32" s="52"/>
      <c r="O32" s="3"/>
      <c r="P32" s="3"/>
      <c r="Q32" s="52"/>
      <c r="R32" s="52"/>
      <c r="S32" s="52"/>
      <c r="T32" s="52"/>
      <c r="U32" s="52"/>
      <c r="V32" s="52"/>
      <c r="W32" s="52"/>
    </row>
    <row r="33" spans="1:23" s="39" customFormat="1" x14ac:dyDescent="0.35">
      <c r="A33" s="65"/>
      <c r="B33" s="168" t="str">
        <f>IF(Intro!$G$20="English",O33,P33)</f>
        <v>For additional details, view the Info tab.</v>
      </c>
      <c r="C33" s="169"/>
      <c r="D33" s="169"/>
      <c r="E33" s="169"/>
      <c r="F33" s="169"/>
      <c r="G33" s="169"/>
      <c r="H33" s="169"/>
      <c r="I33" s="169"/>
      <c r="J33" s="169"/>
      <c r="K33" s="169"/>
      <c r="L33" s="178"/>
      <c r="N33" s="52"/>
      <c r="O33" s="3" t="s">
        <v>124</v>
      </c>
      <c r="P33" s="3" t="s">
        <v>125</v>
      </c>
      <c r="Q33" s="52"/>
      <c r="R33" s="52"/>
      <c r="S33" s="52"/>
      <c r="T33" s="52"/>
      <c r="U33" s="52"/>
      <c r="V33" s="52"/>
      <c r="W33" s="52"/>
    </row>
    <row r="34" spans="1:23" s="39" customFormat="1" x14ac:dyDescent="0.35">
      <c r="A34" s="65"/>
      <c r="B34" s="76"/>
      <c r="C34" s="77"/>
      <c r="D34" s="77"/>
      <c r="E34" s="77"/>
      <c r="F34" s="77"/>
      <c r="G34" s="77"/>
      <c r="H34" s="77"/>
      <c r="I34" s="77"/>
      <c r="J34" s="77"/>
      <c r="K34" s="77"/>
      <c r="L34" s="78"/>
      <c r="N34" s="52"/>
      <c r="O34" s="52"/>
      <c r="P34" s="52"/>
      <c r="Q34" s="52"/>
      <c r="R34" s="52"/>
      <c r="S34" s="52"/>
      <c r="T34" s="52"/>
      <c r="U34" s="52"/>
      <c r="V34" s="52"/>
      <c r="W34" s="52"/>
    </row>
    <row r="35" spans="1:23" s="9" customFormat="1" x14ac:dyDescent="0.35">
      <c r="A35" s="24"/>
      <c r="B35" s="26"/>
      <c r="C35" s="26"/>
      <c r="D35" s="27"/>
      <c r="E35" s="27"/>
      <c r="F35" s="27"/>
      <c r="G35" s="27"/>
      <c r="H35" s="27"/>
      <c r="I35" s="27"/>
      <c r="J35" s="27"/>
      <c r="K35" s="27"/>
      <c r="L35" s="27"/>
      <c r="O35" s="25"/>
      <c r="P35" s="25"/>
    </row>
    <row r="36" spans="1:23" s="8" customFormat="1" x14ac:dyDescent="0.35">
      <c r="A36" s="24"/>
      <c r="B36" s="162" t="str">
        <f>IF(Intro!$G$20="English",O36,P36)</f>
        <v>DO YOU NEED TO COMPLETE THIS QUESTIONNAIRE?</v>
      </c>
      <c r="C36" s="163"/>
      <c r="D36" s="163"/>
      <c r="E36" s="163"/>
      <c r="F36" s="163"/>
      <c r="G36" s="163"/>
      <c r="H36" s="163"/>
      <c r="I36" s="163"/>
      <c r="J36" s="163"/>
      <c r="K36" s="163"/>
      <c r="L36" s="164"/>
      <c r="M36" s="6"/>
      <c r="N36" s="6"/>
      <c r="O36" s="3" t="s">
        <v>227</v>
      </c>
      <c r="P36" s="3" t="s">
        <v>277</v>
      </c>
    </row>
    <row r="37" spans="1:23" x14ac:dyDescent="0.35">
      <c r="B37" s="28"/>
      <c r="C37" s="29"/>
      <c r="D37" s="30"/>
      <c r="E37" s="30"/>
      <c r="F37" s="30"/>
      <c r="G37" s="30"/>
      <c r="H37" s="30"/>
      <c r="I37" s="30"/>
      <c r="J37" s="30"/>
      <c r="K37" s="30"/>
      <c r="L37" s="31"/>
    </row>
    <row r="38" spans="1:23" s="39" customFormat="1" x14ac:dyDescent="0.35">
      <c r="A38" s="65"/>
      <c r="B38" s="168" t="str">
        <f>IF(Intro!$G$20="English",O38,P38)</f>
        <v>Has your firm produced the goods at any time since January 1, 2023?</v>
      </c>
      <c r="C38" s="169"/>
      <c r="D38" s="169"/>
      <c r="E38" s="169"/>
      <c r="F38" s="169"/>
      <c r="G38" s="169"/>
      <c r="H38" s="169"/>
      <c r="I38" s="169"/>
      <c r="J38" s="169"/>
      <c r="K38" s="169"/>
      <c r="L38" s="178"/>
      <c r="N38" s="52"/>
      <c r="O38" s="32" t="str">
        <f>"Has your firm produced the goods at any time since January 1, "&amp;Variables!B6&amp;"?"</f>
        <v>Has your firm produced the goods at any time since January 1, 2023?</v>
      </c>
      <c r="P38" s="3" t="str">
        <f>"Votre entreprise a-t-elle produit les marchandises à tout moment depuis le 1er janvier "&amp;Variables!B6&amp;"?"</f>
        <v>Votre entreprise a-t-elle produit les marchandises à tout moment depuis le 1er janvier 2023?</v>
      </c>
      <c r="Q38" s="52"/>
      <c r="R38" s="52"/>
      <c r="S38" s="52"/>
      <c r="T38" s="52"/>
      <c r="U38" s="52"/>
      <c r="V38" s="52"/>
      <c r="W38" s="52"/>
    </row>
    <row r="39" spans="1:23" s="39" customFormat="1" x14ac:dyDescent="0.35">
      <c r="A39" s="65"/>
      <c r="B39" s="75"/>
      <c r="C39" s="66"/>
      <c r="D39" s="66"/>
      <c r="E39" s="66"/>
      <c r="F39" s="66"/>
      <c r="G39" s="66"/>
      <c r="H39" s="66"/>
      <c r="I39" s="66"/>
      <c r="J39" s="66"/>
      <c r="K39" s="66"/>
      <c r="L39" s="67"/>
      <c r="N39" s="52"/>
      <c r="O39" s="3" t="s">
        <v>141</v>
      </c>
      <c r="P39" s="3" t="s">
        <v>280</v>
      </c>
      <c r="Q39" s="52"/>
      <c r="R39" s="52"/>
      <c r="S39" s="52"/>
      <c r="T39" s="52"/>
      <c r="U39" s="52"/>
      <c r="V39" s="52"/>
      <c r="W39" s="52"/>
    </row>
    <row r="40" spans="1:23" x14ac:dyDescent="0.35">
      <c r="B40" s="204" t="str">
        <f>IF(Intro!$G$20="English",O39,P39)</f>
        <v>Select Yes or No</v>
      </c>
      <c r="C40" s="205"/>
      <c r="D40" s="206"/>
      <c r="E40" s="208" t="str">
        <f>IF(D40="Yes",O40,IF(D40="Oui",P40,IF(D40="No",O41,IF(D40="Non",P41,""))))</f>
        <v/>
      </c>
      <c r="F40" s="208"/>
      <c r="G40" s="208"/>
      <c r="H40" s="208"/>
      <c r="I40" s="208"/>
      <c r="J40" s="208"/>
      <c r="K40" s="208"/>
      <c r="L40" s="67"/>
      <c r="O40" s="3" t="str">
        <f>"Complete all tabs in this questionnaire and submit it by "&amp;Variables!B11&amp;"."</f>
        <v>Complete all tabs in this questionnaire and submit it by May 26, 2026.</v>
      </c>
      <c r="P40" s="3" t="str">
        <f>"Remplissez tous les onglets de ce questionnaire et retournez-le avant le "&amp;Variables!C11&amp;"."</f>
        <v>Remplissez tous les onglets de ce questionnaire et retournez-le avant le 26 mai 2026.</v>
      </c>
    </row>
    <row r="41" spans="1:23" x14ac:dyDescent="0.35">
      <c r="B41" s="204"/>
      <c r="C41" s="205"/>
      <c r="D41" s="207"/>
      <c r="E41" s="209"/>
      <c r="F41" s="209"/>
      <c r="G41" s="209"/>
      <c r="H41" s="209"/>
      <c r="I41" s="209"/>
      <c r="J41" s="209"/>
      <c r="K41" s="209"/>
      <c r="L41" s="67"/>
      <c r="O41" s="3" t="str">
        <f>"Complete this tab only and submit it by "&amp;Variables!B11&amp;"."</f>
        <v>Complete this tab only and submit it by May 26, 2026.</v>
      </c>
      <c r="P41" s="3" t="str">
        <f>"Remplissez cet onglet uniquement et soumettez-le avant le "&amp;Variables!C11&amp;"."</f>
        <v>Remplissez cet onglet uniquement et soumettez-le avant le 26 mai 2026.</v>
      </c>
    </row>
    <row r="42" spans="1:23" s="39" customFormat="1" x14ac:dyDescent="0.35">
      <c r="A42" s="65"/>
      <c r="B42" s="76"/>
      <c r="C42" s="77"/>
      <c r="D42" s="77"/>
      <c r="E42" s="77"/>
      <c r="F42" s="77"/>
      <c r="G42" s="77"/>
      <c r="H42" s="77"/>
      <c r="I42" s="77"/>
      <c r="J42" s="77"/>
      <c r="K42" s="77"/>
      <c r="L42" s="78"/>
      <c r="N42" s="52"/>
      <c r="Q42" s="52"/>
      <c r="R42" s="52"/>
      <c r="S42" s="52"/>
      <c r="T42" s="52"/>
      <c r="U42" s="52"/>
      <c r="V42" s="52"/>
      <c r="W42" s="52"/>
    </row>
    <row r="43" spans="1:23" s="9" customFormat="1" x14ac:dyDescent="0.35">
      <c r="A43" s="24"/>
      <c r="B43" s="26"/>
      <c r="C43" s="26"/>
      <c r="D43" s="27"/>
      <c r="E43" s="27"/>
      <c r="F43" s="27"/>
      <c r="G43" s="27"/>
      <c r="H43" s="27"/>
      <c r="I43" s="27"/>
      <c r="J43" s="27"/>
      <c r="K43" s="27"/>
      <c r="L43" s="27"/>
      <c r="O43" s="25"/>
      <c r="P43" s="25"/>
    </row>
    <row r="44" spans="1:23" s="8" customFormat="1" x14ac:dyDescent="0.35">
      <c r="A44" s="24"/>
      <c r="B44" s="162" t="str">
        <f>IF(Intro!$G$20="English",O44,P44)</f>
        <v>QUESTIONNAIRE DUE DATE</v>
      </c>
      <c r="C44" s="163"/>
      <c r="D44" s="163"/>
      <c r="E44" s="163"/>
      <c r="F44" s="163"/>
      <c r="G44" s="163"/>
      <c r="H44" s="163"/>
      <c r="I44" s="163"/>
      <c r="J44" s="163"/>
      <c r="K44" s="163"/>
      <c r="L44" s="164"/>
      <c r="M44" s="9"/>
      <c r="N44" s="6"/>
      <c r="O44" s="7" t="s">
        <v>1</v>
      </c>
      <c r="P44" s="7" t="s">
        <v>2</v>
      </c>
    </row>
    <row r="45" spans="1:23" x14ac:dyDescent="0.35">
      <c r="B45" s="33"/>
      <c r="C45" s="34"/>
      <c r="D45" s="35"/>
      <c r="E45" s="35"/>
      <c r="F45" s="35"/>
      <c r="G45" s="35"/>
      <c r="H45" s="35"/>
      <c r="I45" s="35"/>
      <c r="J45" s="35"/>
      <c r="K45" s="35"/>
      <c r="L45" s="36"/>
    </row>
    <row r="46" spans="1:23" s="39" customFormat="1" x14ac:dyDescent="0.35">
      <c r="A46" s="65"/>
      <c r="B46" s="75"/>
      <c r="C46" s="210" t="str">
        <f>IF(Intro!$G$20="English",O46,P46)</f>
        <v>May 26, 2026</v>
      </c>
      <c r="D46" s="211"/>
      <c r="E46" s="211"/>
      <c r="F46" s="211"/>
      <c r="G46" s="211"/>
      <c r="H46" s="211"/>
      <c r="I46" s="211"/>
      <c r="J46" s="211"/>
      <c r="K46" s="212"/>
      <c r="L46" s="69"/>
      <c r="N46" s="52"/>
      <c r="O46" s="51" t="str">
        <f>Variables!B11</f>
        <v>May 26, 2026</v>
      </c>
      <c r="P46" s="51" t="str">
        <f>Variables!C11</f>
        <v>26 mai 2026</v>
      </c>
      <c r="Q46" s="52"/>
      <c r="R46" s="52"/>
      <c r="S46" s="52"/>
      <c r="T46" s="52"/>
      <c r="U46" s="52"/>
      <c r="V46" s="52"/>
      <c r="W46" s="52"/>
    </row>
    <row r="47" spans="1:23" s="39" customFormat="1" x14ac:dyDescent="0.35">
      <c r="A47" s="65"/>
      <c r="B47" s="75"/>
      <c r="C47" s="213"/>
      <c r="D47" s="214"/>
      <c r="E47" s="214"/>
      <c r="F47" s="214"/>
      <c r="G47" s="214"/>
      <c r="H47" s="214"/>
      <c r="I47" s="214"/>
      <c r="J47" s="214"/>
      <c r="K47" s="215"/>
      <c r="L47" s="69"/>
      <c r="N47" s="52"/>
      <c r="O47" s="51"/>
      <c r="P47" s="51"/>
      <c r="Q47" s="52"/>
      <c r="R47" s="52"/>
      <c r="S47" s="52"/>
      <c r="T47" s="52"/>
      <c r="U47" s="52"/>
      <c r="V47" s="52"/>
      <c r="W47" s="52"/>
    </row>
    <row r="48" spans="1:23" s="39" customFormat="1" x14ac:dyDescent="0.35">
      <c r="A48" s="65"/>
      <c r="B48" s="76"/>
      <c r="C48" s="77"/>
      <c r="D48" s="77"/>
      <c r="E48" s="77"/>
      <c r="F48" s="77"/>
      <c r="G48" s="77"/>
      <c r="H48" s="77"/>
      <c r="I48" s="77"/>
      <c r="J48" s="77"/>
      <c r="K48" s="77"/>
      <c r="L48" s="78"/>
      <c r="N48" s="52"/>
      <c r="O48" s="52"/>
      <c r="P48" s="52"/>
      <c r="Q48" s="52"/>
      <c r="R48" s="52"/>
      <c r="S48" s="52"/>
      <c r="T48" s="52"/>
      <c r="U48" s="52"/>
      <c r="V48" s="52"/>
      <c r="W48" s="52"/>
    </row>
    <row r="49" spans="1:23" s="9" customFormat="1" x14ac:dyDescent="0.35">
      <c r="A49" s="24"/>
      <c r="B49" s="26"/>
      <c r="C49" s="26"/>
      <c r="D49" s="27"/>
      <c r="E49" s="27"/>
      <c r="F49" s="27"/>
      <c r="G49" s="27"/>
      <c r="H49" s="27"/>
      <c r="I49" s="27"/>
      <c r="J49" s="27"/>
      <c r="K49" s="27"/>
      <c r="L49" s="27"/>
      <c r="O49" s="25"/>
      <c r="P49" s="25"/>
    </row>
    <row r="50" spans="1:23" x14ac:dyDescent="0.35">
      <c r="B50" s="162" t="str">
        <f>IF(Intro!$G$20="English",O50,P50)</f>
        <v>FIRM INFORMATION</v>
      </c>
      <c r="C50" s="163"/>
      <c r="D50" s="163"/>
      <c r="E50" s="163"/>
      <c r="F50" s="163"/>
      <c r="G50" s="163"/>
      <c r="H50" s="163"/>
      <c r="I50" s="163"/>
      <c r="J50" s="163"/>
      <c r="K50" s="163"/>
      <c r="L50" s="164"/>
      <c r="M50" s="39"/>
      <c r="O50" s="3" t="s">
        <v>7</v>
      </c>
      <c r="P50" s="3" t="s">
        <v>8</v>
      </c>
    </row>
    <row r="51" spans="1:23" x14ac:dyDescent="0.35">
      <c r="B51" s="28"/>
      <c r="C51" s="29"/>
      <c r="D51" s="30"/>
      <c r="E51" s="30"/>
      <c r="F51" s="30"/>
      <c r="G51" s="30"/>
      <c r="H51" s="30"/>
      <c r="I51" s="30"/>
      <c r="J51" s="30"/>
      <c r="K51" s="30"/>
      <c r="L51" s="31"/>
    </row>
    <row r="52" spans="1:23" x14ac:dyDescent="0.35">
      <c r="B52" s="172" t="str">
        <f>IF(Intro!$G$20="English",O52,P52)</f>
        <v>Firm Name (In English and French, if applicable)</v>
      </c>
      <c r="C52" s="173"/>
      <c r="D52" s="173"/>
      <c r="E52" s="174"/>
      <c r="F52" s="174"/>
      <c r="G52" s="174"/>
      <c r="H52" s="174"/>
      <c r="I52" s="174"/>
      <c r="J52" s="174"/>
      <c r="K52" s="174"/>
      <c r="L52" s="175"/>
      <c r="O52" s="32" t="s">
        <v>155</v>
      </c>
      <c r="P52" s="3" t="s">
        <v>156</v>
      </c>
    </row>
    <row r="53" spans="1:23" x14ac:dyDescent="0.35">
      <c r="B53" s="172"/>
      <c r="C53" s="173"/>
      <c r="D53" s="173"/>
      <c r="E53" s="174"/>
      <c r="F53" s="174"/>
      <c r="G53" s="174"/>
      <c r="H53" s="174"/>
      <c r="I53" s="174"/>
      <c r="J53" s="174"/>
      <c r="K53" s="174"/>
      <c r="L53" s="175"/>
      <c r="O53" s="32"/>
    </row>
    <row r="54" spans="1:23" x14ac:dyDescent="0.35">
      <c r="B54" s="172" t="str">
        <f>IF(Intro!$G$20="English",O54,P54)</f>
        <v>Firm Address</v>
      </c>
      <c r="C54" s="173"/>
      <c r="D54" s="173"/>
      <c r="E54" s="174"/>
      <c r="F54" s="174"/>
      <c r="G54" s="174"/>
      <c r="H54" s="174"/>
      <c r="I54" s="174"/>
      <c r="J54" s="174"/>
      <c r="K54" s="174"/>
      <c r="L54" s="175"/>
      <c r="O54" s="32" t="s">
        <v>9</v>
      </c>
      <c r="P54" s="3" t="s">
        <v>10</v>
      </c>
    </row>
    <row r="55" spans="1:23" ht="14.25" customHeight="1" x14ac:dyDescent="0.35">
      <c r="B55" s="176"/>
      <c r="C55" s="177"/>
      <c r="D55" s="177"/>
      <c r="E55" s="174"/>
      <c r="F55" s="174"/>
      <c r="G55" s="174"/>
      <c r="H55" s="174"/>
      <c r="I55" s="174"/>
      <c r="J55" s="174"/>
      <c r="K55" s="174"/>
      <c r="L55" s="175"/>
      <c r="O55" s="32"/>
    </row>
    <row r="56" spans="1:23" x14ac:dyDescent="0.35">
      <c r="B56" s="172" t="str">
        <f>IF(Intro!$G$20="English",O56,P56)</f>
        <v>Website Address</v>
      </c>
      <c r="C56" s="173"/>
      <c r="D56" s="173"/>
      <c r="E56" s="174"/>
      <c r="F56" s="174"/>
      <c r="G56" s="174"/>
      <c r="H56" s="174"/>
      <c r="I56" s="174"/>
      <c r="J56" s="174"/>
      <c r="K56" s="174"/>
      <c r="L56" s="175"/>
      <c r="O56" s="32" t="s">
        <v>11</v>
      </c>
      <c r="P56" s="3" t="s">
        <v>12</v>
      </c>
    </row>
    <row r="57" spans="1:23" ht="14.25" customHeight="1" x14ac:dyDescent="0.35">
      <c r="B57" s="176"/>
      <c r="C57" s="177"/>
      <c r="D57" s="177"/>
      <c r="E57" s="174"/>
      <c r="F57" s="174"/>
      <c r="G57" s="174"/>
      <c r="H57" s="174"/>
      <c r="I57" s="174"/>
      <c r="J57" s="174"/>
      <c r="K57" s="174"/>
      <c r="L57" s="175"/>
      <c r="O57" s="32"/>
    </row>
    <row r="58" spans="1:23" x14ac:dyDescent="0.35">
      <c r="B58" s="91"/>
      <c r="C58" s="92"/>
      <c r="D58" s="93"/>
      <c r="E58" s="93"/>
      <c r="F58" s="93"/>
      <c r="G58" s="93"/>
      <c r="H58" s="93"/>
      <c r="I58" s="93"/>
      <c r="J58" s="93"/>
      <c r="K58" s="93"/>
      <c r="L58" s="94"/>
    </row>
    <row r="59" spans="1:23" s="39" customFormat="1" x14ac:dyDescent="0.35">
      <c r="A59" s="65"/>
      <c r="B59" s="106" t="str">
        <f>IF(Intro!$G$20="English",O59,P59)</f>
        <v xml:space="preserve">If your firm has more than one location, facility or outlet, submit a consolidated response to the questionnaire.
</v>
      </c>
      <c r="C59" s="95"/>
      <c r="D59" s="95"/>
      <c r="E59" s="95"/>
      <c r="F59" s="95"/>
      <c r="G59" s="95"/>
      <c r="H59" s="95"/>
      <c r="I59" s="95"/>
      <c r="J59" s="95"/>
      <c r="K59" s="95"/>
      <c r="L59" s="107"/>
      <c r="N59" s="52"/>
      <c r="O59" s="52" t="s">
        <v>142</v>
      </c>
      <c r="P59" s="52" t="s">
        <v>143</v>
      </c>
      <c r="Q59" s="52"/>
      <c r="R59" s="52"/>
      <c r="S59" s="52"/>
      <c r="T59" s="52"/>
      <c r="U59" s="52"/>
      <c r="V59" s="52"/>
      <c r="W59" s="52"/>
    </row>
    <row r="60" spans="1:23" x14ac:dyDescent="0.35">
      <c r="B60" s="172" t="str">
        <f>IF(Intro!$G$20="English",O60,P60)</f>
        <v>Provide the names and addresses of other locations, facilities, and outlets in Canada on behalf of which your company is responding.</v>
      </c>
      <c r="C60" s="173"/>
      <c r="D60" s="173"/>
      <c r="E60" s="174"/>
      <c r="F60" s="174"/>
      <c r="G60" s="174"/>
      <c r="H60" s="174"/>
      <c r="I60" s="174"/>
      <c r="J60" s="174"/>
      <c r="K60" s="174"/>
      <c r="L60" s="175"/>
      <c r="M60" s="39"/>
      <c r="O60" s="32" t="s">
        <v>75</v>
      </c>
      <c r="P60" s="3" t="s">
        <v>76</v>
      </c>
    </row>
    <row r="61" spans="1:23" x14ac:dyDescent="0.35">
      <c r="B61" s="172"/>
      <c r="C61" s="173"/>
      <c r="D61" s="173"/>
      <c r="E61" s="174"/>
      <c r="F61" s="174"/>
      <c r="G61" s="174"/>
      <c r="H61" s="174"/>
      <c r="I61" s="174"/>
      <c r="J61" s="174"/>
      <c r="K61" s="174"/>
      <c r="L61" s="175"/>
      <c r="M61" s="39"/>
      <c r="O61" s="32"/>
    </row>
    <row r="62" spans="1:23" x14ac:dyDescent="0.35">
      <c r="B62" s="172"/>
      <c r="C62" s="173"/>
      <c r="D62" s="173"/>
      <c r="E62" s="174"/>
      <c r="F62" s="174"/>
      <c r="G62" s="174"/>
      <c r="H62" s="174"/>
      <c r="I62" s="174"/>
      <c r="J62" s="174"/>
      <c r="K62" s="174"/>
      <c r="L62" s="175"/>
      <c r="M62" s="39"/>
      <c r="O62" s="32"/>
    </row>
    <row r="63" spans="1:23" x14ac:dyDescent="0.35">
      <c r="B63" s="172"/>
      <c r="C63" s="173"/>
      <c r="D63" s="173"/>
      <c r="E63" s="174"/>
      <c r="F63" s="174"/>
      <c r="G63" s="174"/>
      <c r="H63" s="174"/>
      <c r="I63" s="174"/>
      <c r="J63" s="174"/>
      <c r="K63" s="174"/>
      <c r="L63" s="175"/>
      <c r="M63" s="39"/>
      <c r="O63" s="32"/>
    </row>
    <row r="64" spans="1:23" x14ac:dyDescent="0.35">
      <c r="B64" s="172"/>
      <c r="C64" s="173"/>
      <c r="D64" s="173"/>
      <c r="E64" s="174"/>
      <c r="F64" s="174"/>
      <c r="G64" s="174"/>
      <c r="H64" s="174"/>
      <c r="I64" s="174"/>
      <c r="J64" s="174"/>
      <c r="K64" s="174"/>
      <c r="L64" s="175"/>
      <c r="M64" s="39"/>
      <c r="O64" s="32"/>
    </row>
    <row r="65" spans="1:23" x14ac:dyDescent="0.35">
      <c r="B65" s="172"/>
      <c r="C65" s="173"/>
      <c r="D65" s="173"/>
      <c r="E65" s="174"/>
      <c r="F65" s="174"/>
      <c r="G65" s="174"/>
      <c r="H65" s="174"/>
      <c r="I65" s="174"/>
      <c r="J65" s="174"/>
      <c r="K65" s="174"/>
      <c r="L65" s="175"/>
      <c r="M65" s="39"/>
      <c r="O65" s="32"/>
    </row>
    <row r="66" spans="1:23" x14ac:dyDescent="0.35">
      <c r="B66" s="172"/>
      <c r="C66" s="173"/>
      <c r="D66" s="173"/>
      <c r="E66" s="174"/>
      <c r="F66" s="174"/>
      <c r="G66" s="174"/>
      <c r="H66" s="174"/>
      <c r="I66" s="174"/>
      <c r="J66" s="174"/>
      <c r="K66" s="174"/>
      <c r="L66" s="175"/>
      <c r="M66" s="39"/>
      <c r="O66" s="32"/>
    </row>
    <row r="67" spans="1:23" x14ac:dyDescent="0.35">
      <c r="B67" s="172"/>
      <c r="C67" s="173"/>
      <c r="D67" s="173"/>
      <c r="E67" s="174"/>
      <c r="F67" s="174"/>
      <c r="G67" s="174"/>
      <c r="H67" s="174"/>
      <c r="I67" s="174"/>
      <c r="J67" s="174"/>
      <c r="K67" s="174"/>
      <c r="L67" s="175"/>
      <c r="M67" s="39"/>
      <c r="O67" s="32"/>
    </row>
    <row r="68" spans="1:23" x14ac:dyDescent="0.35">
      <c r="B68" s="172"/>
      <c r="C68" s="173"/>
      <c r="D68" s="173"/>
      <c r="E68" s="174"/>
      <c r="F68" s="174"/>
      <c r="G68" s="174"/>
      <c r="H68" s="174"/>
      <c r="I68" s="174"/>
      <c r="J68" s="174"/>
      <c r="K68" s="174"/>
      <c r="L68" s="175"/>
      <c r="M68" s="39"/>
      <c r="O68" s="32"/>
    </row>
    <row r="69" spans="1:23" x14ac:dyDescent="0.35">
      <c r="B69" s="172"/>
      <c r="C69" s="173"/>
      <c r="D69" s="173"/>
      <c r="E69" s="174"/>
      <c r="F69" s="174"/>
      <c r="G69" s="174"/>
      <c r="H69" s="174"/>
      <c r="I69" s="174"/>
      <c r="J69" s="174"/>
      <c r="K69" s="174"/>
      <c r="L69" s="175"/>
      <c r="M69" s="39"/>
      <c r="O69" s="32"/>
    </row>
    <row r="70" spans="1:23" s="39" customFormat="1" x14ac:dyDescent="0.35">
      <c r="A70" s="65"/>
      <c r="B70" s="76"/>
      <c r="C70" s="77"/>
      <c r="D70" s="77"/>
      <c r="E70" s="77"/>
      <c r="F70" s="77"/>
      <c r="G70" s="77"/>
      <c r="H70" s="77"/>
      <c r="I70" s="77"/>
      <c r="J70" s="77"/>
      <c r="K70" s="77"/>
      <c r="L70" s="78"/>
      <c r="N70" s="52"/>
      <c r="O70" s="52"/>
      <c r="P70" s="52"/>
      <c r="Q70" s="52"/>
      <c r="R70" s="52"/>
      <c r="S70" s="52"/>
      <c r="T70" s="52"/>
      <c r="U70" s="52"/>
      <c r="V70" s="52"/>
      <c r="W70" s="52"/>
    </row>
    <row r="72" spans="1:23" x14ac:dyDescent="0.35">
      <c r="B72" s="162" t="str">
        <f>IF(Intro!$G$20="English",O72,P72)</f>
        <v>CERTIFICATION</v>
      </c>
      <c r="C72" s="163"/>
      <c r="D72" s="163"/>
      <c r="E72" s="163"/>
      <c r="F72" s="163"/>
      <c r="G72" s="163"/>
      <c r="H72" s="163"/>
      <c r="I72" s="163"/>
      <c r="J72" s="163"/>
      <c r="K72" s="163"/>
      <c r="L72" s="164"/>
      <c r="M72" s="39"/>
      <c r="O72" s="3" t="s">
        <v>5</v>
      </c>
      <c r="P72" s="3" t="s">
        <v>6</v>
      </c>
    </row>
    <row r="73" spans="1:23" x14ac:dyDescent="0.35">
      <c r="B73" s="28"/>
      <c r="C73" s="29"/>
      <c r="D73" s="30"/>
      <c r="E73" s="30"/>
      <c r="F73" s="30"/>
      <c r="G73" s="30"/>
      <c r="H73" s="30"/>
      <c r="I73" s="30"/>
      <c r="J73" s="30"/>
      <c r="K73" s="30"/>
      <c r="L73" s="31"/>
    </row>
    <row r="74" spans="1:23" s="39" customFormat="1" x14ac:dyDescent="0.35">
      <c r="A74" s="65"/>
      <c r="B74" s="168" t="str">
        <f>IF(Intro!$G$20="English",O74,P74)</f>
        <v xml:space="preserve">The undersigned certifies that the information supplied herein is complete and correct to the best of his/her knowledge and belief.
</v>
      </c>
      <c r="C74" s="169"/>
      <c r="D74" s="169"/>
      <c r="E74" s="169"/>
      <c r="F74" s="169"/>
      <c r="G74" s="169"/>
      <c r="H74" s="169"/>
      <c r="I74" s="169"/>
      <c r="J74" s="169"/>
      <c r="K74" s="169"/>
      <c r="L74" s="178"/>
      <c r="N74" s="52"/>
      <c r="O74" s="52" t="s">
        <v>77</v>
      </c>
      <c r="P74" s="52" t="s">
        <v>78</v>
      </c>
      <c r="Q74" s="52"/>
      <c r="R74" s="52"/>
      <c r="S74" s="52"/>
      <c r="T74" s="52"/>
      <c r="U74" s="52"/>
      <c r="V74" s="52"/>
      <c r="W74" s="52"/>
    </row>
    <row r="75" spans="1:23" s="39" customFormat="1" x14ac:dyDescent="0.35">
      <c r="A75" s="65"/>
      <c r="B75" s="75"/>
      <c r="C75" s="66"/>
      <c r="D75" s="66"/>
      <c r="E75" s="66"/>
      <c r="F75" s="66"/>
      <c r="G75" s="66"/>
      <c r="H75" s="66"/>
      <c r="I75" s="66"/>
      <c r="J75" s="66"/>
      <c r="K75" s="66"/>
      <c r="L75" s="67"/>
      <c r="N75" s="52"/>
      <c r="O75" s="52"/>
      <c r="P75" s="52"/>
      <c r="Q75" s="52"/>
      <c r="R75" s="52"/>
      <c r="S75" s="52"/>
      <c r="T75" s="52"/>
      <c r="U75" s="52"/>
      <c r="V75" s="52"/>
      <c r="W75" s="52"/>
    </row>
    <row r="76" spans="1:23" x14ac:dyDescent="0.35">
      <c r="B76" s="172" t="str">
        <f>IF(Intro!$G$20="English",O76,P76)</f>
        <v>Name of Authorized Official</v>
      </c>
      <c r="C76" s="173"/>
      <c r="D76" s="173"/>
      <c r="E76" s="174"/>
      <c r="F76" s="174"/>
      <c r="G76" s="174"/>
      <c r="H76" s="174"/>
      <c r="I76" s="174"/>
      <c r="J76" s="174"/>
      <c r="K76" s="174"/>
      <c r="L76" s="175"/>
      <c r="O76" s="32" t="s">
        <v>13</v>
      </c>
      <c r="P76" s="3" t="s">
        <v>14</v>
      </c>
    </row>
    <row r="77" spans="1:23" x14ac:dyDescent="0.35">
      <c r="B77" s="172"/>
      <c r="C77" s="173"/>
      <c r="D77" s="173"/>
      <c r="E77" s="174"/>
      <c r="F77" s="174"/>
      <c r="G77" s="174"/>
      <c r="H77" s="174"/>
      <c r="I77" s="174"/>
      <c r="J77" s="174"/>
      <c r="K77" s="174"/>
      <c r="L77" s="175"/>
      <c r="O77" s="32"/>
    </row>
    <row r="78" spans="1:23" x14ac:dyDescent="0.35">
      <c r="B78" s="172" t="str">
        <f>IF(Intro!$G$20="English",O78,P78)</f>
        <v>Title of Authorized Official</v>
      </c>
      <c r="C78" s="173"/>
      <c r="D78" s="173"/>
      <c r="E78" s="174"/>
      <c r="F78" s="174"/>
      <c r="G78" s="174"/>
      <c r="H78" s="174"/>
      <c r="I78" s="174"/>
      <c r="J78" s="174"/>
      <c r="K78" s="174"/>
      <c r="L78" s="175"/>
      <c r="O78" s="32" t="s">
        <v>15</v>
      </c>
      <c r="P78" s="3" t="s">
        <v>16</v>
      </c>
    </row>
    <row r="79" spans="1:23" x14ac:dyDescent="0.35">
      <c r="B79" s="176"/>
      <c r="C79" s="177"/>
      <c r="D79" s="177"/>
      <c r="E79" s="174"/>
      <c r="F79" s="174"/>
      <c r="G79" s="174"/>
      <c r="H79" s="174"/>
      <c r="I79" s="174"/>
      <c r="J79" s="174"/>
      <c r="K79" s="174"/>
      <c r="L79" s="175"/>
      <c r="O79" s="32"/>
    </row>
    <row r="80" spans="1:23" x14ac:dyDescent="0.35">
      <c r="B80" s="172" t="str">
        <f>IF(Intro!$G$20="English",O80,P80)</f>
        <v>E-mail Address</v>
      </c>
      <c r="C80" s="173"/>
      <c r="D80" s="173"/>
      <c r="E80" s="174"/>
      <c r="F80" s="174"/>
      <c r="G80" s="174"/>
      <c r="H80" s="174"/>
      <c r="I80" s="174"/>
      <c r="J80" s="174"/>
      <c r="K80" s="174"/>
      <c r="L80" s="175"/>
      <c r="O80" s="32" t="s">
        <v>17</v>
      </c>
      <c r="P80" s="3" t="s">
        <v>38</v>
      </c>
    </row>
    <row r="81" spans="1:23" x14ac:dyDescent="0.35">
      <c r="B81" s="176"/>
      <c r="C81" s="177"/>
      <c r="D81" s="177"/>
      <c r="E81" s="174"/>
      <c r="F81" s="174"/>
      <c r="G81" s="174"/>
      <c r="H81" s="174"/>
      <c r="I81" s="174"/>
      <c r="J81" s="174"/>
      <c r="K81" s="174"/>
      <c r="L81" s="175"/>
      <c r="O81" s="32"/>
    </row>
    <row r="82" spans="1:23" x14ac:dyDescent="0.35">
      <c r="B82" s="172" t="str">
        <f>IF(Intro!$G$20="English",O82,P82)</f>
        <v>Telephone</v>
      </c>
      <c r="C82" s="173"/>
      <c r="D82" s="173"/>
      <c r="E82" s="174"/>
      <c r="F82" s="174"/>
      <c r="G82" s="174"/>
      <c r="H82" s="174"/>
      <c r="I82" s="174"/>
      <c r="J82" s="174"/>
      <c r="K82" s="174"/>
      <c r="L82" s="175"/>
      <c r="O82" s="32" t="s">
        <v>18</v>
      </c>
      <c r="P82" s="3" t="s">
        <v>19</v>
      </c>
    </row>
    <row r="83" spans="1:23" x14ac:dyDescent="0.35">
      <c r="B83" s="176"/>
      <c r="C83" s="177"/>
      <c r="D83" s="177"/>
      <c r="E83" s="174"/>
      <c r="F83" s="174"/>
      <c r="G83" s="174"/>
      <c r="H83" s="174"/>
      <c r="I83" s="174"/>
      <c r="J83" s="174"/>
      <c r="K83" s="174"/>
      <c r="L83" s="175"/>
      <c r="O83" s="32"/>
    </row>
    <row r="84" spans="1:23" x14ac:dyDescent="0.35">
      <c r="B84" s="172" t="s">
        <v>21</v>
      </c>
      <c r="C84" s="173"/>
      <c r="D84" s="173"/>
      <c r="E84" s="174"/>
      <c r="F84" s="174"/>
      <c r="G84" s="174"/>
      <c r="H84" s="174"/>
      <c r="I84" s="174"/>
      <c r="J84" s="174"/>
      <c r="K84" s="174"/>
      <c r="L84" s="175"/>
      <c r="M84" s="39"/>
      <c r="O84" s="32"/>
    </row>
    <row r="85" spans="1:23" x14ac:dyDescent="0.35">
      <c r="B85" s="172"/>
      <c r="C85" s="173"/>
      <c r="D85" s="173"/>
      <c r="E85" s="174"/>
      <c r="F85" s="174"/>
      <c r="G85" s="174"/>
      <c r="H85" s="174"/>
      <c r="I85" s="174"/>
      <c r="J85" s="174"/>
      <c r="K85" s="174"/>
      <c r="L85" s="175"/>
      <c r="M85" s="39"/>
      <c r="O85" s="32"/>
    </row>
    <row r="86" spans="1:23" s="39" customFormat="1" x14ac:dyDescent="0.35">
      <c r="A86" s="65"/>
      <c r="B86" s="75"/>
      <c r="C86" s="66"/>
      <c r="D86" s="66"/>
      <c r="E86" s="66"/>
      <c r="F86" s="66"/>
      <c r="G86" s="66"/>
      <c r="H86" s="66"/>
      <c r="I86" s="66"/>
      <c r="J86" s="66"/>
      <c r="K86" s="66"/>
      <c r="L86" s="67"/>
      <c r="N86" s="52"/>
      <c r="O86" s="52"/>
      <c r="P86" s="52"/>
      <c r="Q86" s="52"/>
      <c r="R86" s="52"/>
      <c r="S86" s="52"/>
      <c r="T86" s="52"/>
      <c r="U86" s="52"/>
      <c r="V86" s="52"/>
      <c r="W86" s="52"/>
    </row>
    <row r="87" spans="1:23" ht="21" x14ac:dyDescent="0.35">
      <c r="B87" s="153" t="str">
        <f>IF(Intro!$G$20="English",O87,P87)</f>
        <v>I understand that checking this box constitutes my legally binding signature.</v>
      </c>
      <c r="C87" s="154"/>
      <c r="D87" s="154"/>
      <c r="E87" s="154"/>
      <c r="F87" s="154"/>
      <c r="G87" s="154"/>
      <c r="H87" s="154"/>
      <c r="I87" s="154"/>
      <c r="J87" s="117"/>
      <c r="K87" s="42"/>
      <c r="L87" s="43"/>
      <c r="O87" s="32" t="s">
        <v>36</v>
      </c>
      <c r="P87" s="3" t="s">
        <v>37</v>
      </c>
    </row>
    <row r="88" spans="1:23" s="39" customFormat="1" x14ac:dyDescent="0.35">
      <c r="A88" s="65"/>
      <c r="B88" s="76"/>
      <c r="C88" s="77"/>
      <c r="D88" s="77"/>
      <c r="E88" s="77"/>
      <c r="F88" s="77"/>
      <c r="G88" s="77"/>
      <c r="H88" s="77"/>
      <c r="I88" s="77"/>
      <c r="J88" s="77"/>
      <c r="K88" s="77"/>
      <c r="L88" s="78"/>
      <c r="N88" s="52"/>
      <c r="O88" s="52"/>
      <c r="P88" s="52"/>
      <c r="Q88" s="52"/>
      <c r="R88" s="52"/>
      <c r="S88" s="52"/>
      <c r="T88" s="52"/>
      <c r="U88" s="52"/>
      <c r="V88" s="52"/>
      <c r="W88" s="52"/>
    </row>
    <row r="89" spans="1:23" s="9" customFormat="1" x14ac:dyDescent="0.35">
      <c r="A89" s="24"/>
      <c r="B89" s="26"/>
      <c r="C89" s="26"/>
      <c r="D89" s="27"/>
      <c r="E89" s="27"/>
      <c r="F89" s="27"/>
      <c r="G89" s="27"/>
      <c r="H89" s="27"/>
      <c r="I89" s="27"/>
      <c r="J89" s="27"/>
      <c r="K89" s="27"/>
      <c r="L89" s="27"/>
      <c r="O89" s="25"/>
      <c r="P89" s="25"/>
    </row>
    <row r="90" spans="1:23" s="8" customFormat="1" x14ac:dyDescent="0.35">
      <c r="A90" s="24"/>
      <c r="B90" s="162" t="str">
        <f>UPPER(IF(Intro!$G$20="English",O90,P90))</f>
        <v>SUBMITTING THE QUESTIONNAIRE RESPONSE</v>
      </c>
      <c r="C90" s="163" t="str">
        <f>UPPER(IF(Intro!$G$20="English",P90,Q90))</f>
        <v>TRANSMISSION DU QUESTIONNAIRE REMPLI</v>
      </c>
      <c r="D90" s="163" t="str">
        <f>UPPER(IF(Intro!$G$20="English",Q90,R90))</f>
        <v/>
      </c>
      <c r="E90" s="163" t="str">
        <f>UPPER(IF(Intro!$G$20="English",R90,S90))</f>
        <v/>
      </c>
      <c r="F90" s="163"/>
      <c r="G90" s="163" t="str">
        <f>UPPER(IF(Intro!$G$20="English",S90,T90))</f>
        <v/>
      </c>
      <c r="H90" s="163" t="str">
        <f>UPPER(IF(Intro!$G$20="English",T90,U90))</f>
        <v/>
      </c>
      <c r="I90" s="163" t="str">
        <f>UPPER(IF(Intro!$G$20="English",U90,V90))</f>
        <v/>
      </c>
      <c r="J90" s="163" t="str">
        <f>UPPER(IF(Intro!$G$20="English",V90,W90))</f>
        <v/>
      </c>
      <c r="K90" s="163" t="str">
        <f>UPPER(IF(Intro!$G$20="English",W90,X90))</f>
        <v/>
      </c>
      <c r="L90" s="164" t="str">
        <f>UPPER(IF(Intro!$G$20="English",X90,Y90))</f>
        <v/>
      </c>
      <c r="M90" s="9"/>
      <c r="N90" s="6"/>
      <c r="O90" s="7" t="s">
        <v>41</v>
      </c>
      <c r="P90" s="7" t="s">
        <v>3</v>
      </c>
    </row>
    <row r="91" spans="1:23" x14ac:dyDescent="0.35">
      <c r="B91" s="28"/>
      <c r="C91" s="29"/>
      <c r="D91" s="30"/>
      <c r="E91" s="30"/>
      <c r="F91" s="30"/>
      <c r="G91" s="30"/>
      <c r="H91" s="30"/>
      <c r="I91" s="30"/>
      <c r="J91" s="30"/>
      <c r="K91" s="30"/>
      <c r="L91" s="31"/>
    </row>
    <row r="92" spans="1:23" s="39" customFormat="1" x14ac:dyDescent="0.35">
      <c r="A92" s="65"/>
      <c r="B92" s="168" t="str">
        <f>IF(Intro!$G$20="English",O92,P92)</f>
        <v>The completed questionnaire can be submitted using one of the following methods:</v>
      </c>
      <c r="C92" s="169"/>
      <c r="D92" s="169"/>
      <c r="E92" s="169"/>
      <c r="F92" s="169"/>
      <c r="G92" s="169"/>
      <c r="H92" s="169"/>
      <c r="I92" s="169"/>
      <c r="J92" s="169"/>
      <c r="K92" s="169"/>
      <c r="L92" s="178"/>
      <c r="N92" s="52"/>
      <c r="O92" s="3" t="s">
        <v>79</v>
      </c>
      <c r="P92" s="3" t="s">
        <v>4</v>
      </c>
      <c r="Q92" s="52"/>
      <c r="R92" s="52"/>
      <c r="S92" s="52"/>
      <c r="T92" s="52"/>
      <c r="U92" s="52"/>
      <c r="V92" s="52"/>
      <c r="W92" s="52"/>
    </row>
    <row r="93" spans="1:23" s="39" customFormat="1" x14ac:dyDescent="0.35">
      <c r="A93" s="65"/>
      <c r="B93" s="179" t="str">
        <f>IF($G$20="English",HYPERLINK("https://e-filing-depot-electronique.citt-tcce.gc.ca/submitNonRegisteredUser-eng.aspx","1. Secure E-filing service;"),IF($G$20="Français",HYPERLINK("https://e-filing-depot-electronique.citt-tcce.gc.ca/submitNonRegisteredUser-fra.aspx?","1. Service sécurisé de dépôt électronique;"),""))</f>
        <v>1. Secure E-filing service;</v>
      </c>
      <c r="C93" s="180"/>
      <c r="D93" s="180"/>
      <c r="E93" s="180"/>
      <c r="F93" s="180"/>
      <c r="G93" s="180"/>
      <c r="H93" s="180"/>
      <c r="I93" s="180"/>
      <c r="J93" s="180"/>
      <c r="K93" s="180"/>
      <c r="L93" s="181"/>
      <c r="N93" s="52"/>
      <c r="O93" s="3"/>
      <c r="P93" s="3"/>
      <c r="Q93" s="52"/>
      <c r="R93" s="52"/>
      <c r="S93" s="52"/>
      <c r="T93" s="52"/>
      <c r="U93" s="52"/>
      <c r="V93" s="52"/>
      <c r="W93" s="52"/>
    </row>
    <row r="94" spans="1:23" s="39" customFormat="1" x14ac:dyDescent="0.35">
      <c r="A94" s="65"/>
      <c r="B94" s="182" t="str">
        <f>IF(Intro!$G$20="English",O94,P94)</f>
        <v xml:space="preserve">When submitting the completed questionnaire using the secure E-filing service, designate the questionnaire as confidential. Note that the information in the public (blue) tabs in your questionnaire will be treated as public information.
</v>
      </c>
      <c r="C94" s="183"/>
      <c r="D94" s="183"/>
      <c r="E94" s="183"/>
      <c r="F94" s="183"/>
      <c r="G94" s="183"/>
      <c r="H94" s="183"/>
      <c r="I94" s="183"/>
      <c r="J94" s="183"/>
      <c r="K94" s="183"/>
      <c r="L94" s="184"/>
      <c r="N94" s="52"/>
      <c r="O94" s="3" t="s">
        <v>144</v>
      </c>
      <c r="P94" s="3" t="s">
        <v>145</v>
      </c>
      <c r="Q94" s="52"/>
      <c r="R94" s="52"/>
      <c r="S94" s="52"/>
      <c r="T94" s="52"/>
      <c r="U94" s="52"/>
      <c r="V94" s="52"/>
      <c r="W94" s="52"/>
    </row>
    <row r="95" spans="1:23" s="39" customFormat="1" x14ac:dyDescent="0.35">
      <c r="A95" s="65"/>
      <c r="B95" s="182"/>
      <c r="C95" s="183"/>
      <c r="D95" s="183"/>
      <c r="E95" s="183"/>
      <c r="F95" s="183"/>
      <c r="G95" s="183"/>
      <c r="H95" s="183"/>
      <c r="I95" s="183"/>
      <c r="J95" s="183"/>
      <c r="K95" s="183"/>
      <c r="L95" s="184"/>
      <c r="N95" s="52"/>
      <c r="O95" s="3"/>
      <c r="P95" s="3"/>
      <c r="Q95" s="52"/>
      <c r="R95" s="52"/>
      <c r="S95" s="52"/>
      <c r="T95" s="52"/>
      <c r="U95" s="52"/>
      <c r="V95" s="52"/>
      <c r="W95" s="52"/>
    </row>
    <row r="96" spans="1:23" s="39" customFormat="1" x14ac:dyDescent="0.35">
      <c r="A96" s="65"/>
      <c r="B96" s="185" t="str">
        <f>IF(Intro!$G$20="English",O96,P96)</f>
        <v>2. E-mail to citt-tcce@tribunal.gc.ca should you accept the associated risks and you are filing information that belongs to your firm only.</v>
      </c>
      <c r="C96" s="186"/>
      <c r="D96" s="186"/>
      <c r="E96" s="186"/>
      <c r="F96" s="186"/>
      <c r="G96" s="186"/>
      <c r="H96" s="186"/>
      <c r="I96" s="186"/>
      <c r="J96" s="186"/>
      <c r="K96" s="186"/>
      <c r="L96" s="187"/>
      <c r="N96" s="52"/>
      <c r="O96" s="3" t="s">
        <v>228</v>
      </c>
      <c r="P96" s="3" t="s">
        <v>229</v>
      </c>
      <c r="Q96" s="52"/>
      <c r="R96" s="52"/>
      <c r="S96" s="52"/>
      <c r="T96" s="52"/>
      <c r="U96" s="52"/>
      <c r="V96" s="52"/>
      <c r="W96" s="52"/>
    </row>
    <row r="97" spans="1:23" s="39" customFormat="1" x14ac:dyDescent="0.35">
      <c r="A97" s="65"/>
      <c r="B97" s="76"/>
      <c r="C97" s="77"/>
      <c r="D97" s="77"/>
      <c r="E97" s="77"/>
      <c r="F97" s="77"/>
      <c r="G97" s="77"/>
      <c r="H97" s="77"/>
      <c r="I97" s="77"/>
      <c r="J97" s="77"/>
      <c r="K97" s="77"/>
      <c r="L97" s="78"/>
      <c r="N97" s="52"/>
      <c r="O97" s="52"/>
      <c r="P97" s="52"/>
      <c r="Q97" s="52"/>
      <c r="R97" s="52"/>
      <c r="S97" s="52"/>
      <c r="T97" s="52"/>
      <c r="U97" s="52"/>
      <c r="V97" s="52"/>
      <c r="W97" s="52"/>
    </row>
    <row r="99" spans="1:23" s="8" customFormat="1" x14ac:dyDescent="0.35">
      <c r="A99" s="24"/>
      <c r="B99" s="162" t="s">
        <v>230</v>
      </c>
      <c r="C99" s="163" t="str">
        <f>UPPER(IF(Intro!$G$20="English",P99,Q99))</f>
        <v/>
      </c>
      <c r="D99" s="163" t="str">
        <f>UPPER(IF(Intro!$G$20="English",Q99,R99))</f>
        <v/>
      </c>
      <c r="E99" s="163" t="str">
        <f>UPPER(IF(Intro!$G$20="English",R99,S99))</f>
        <v/>
      </c>
      <c r="F99" s="163"/>
      <c r="G99" s="163" t="str">
        <f>UPPER(IF(Intro!$G$20="English",S99,T99))</f>
        <v/>
      </c>
      <c r="H99" s="163" t="str">
        <f>UPPER(IF(Intro!$G$20="English",T99,U99))</f>
        <v/>
      </c>
      <c r="I99" s="163" t="str">
        <f>UPPER(IF(Intro!$G$20="English",U99,V99))</f>
        <v/>
      </c>
      <c r="J99" s="163" t="str">
        <f>UPPER(IF(Intro!$G$20="English",V99,W99))</f>
        <v/>
      </c>
      <c r="K99" s="163" t="str">
        <f>UPPER(IF(Intro!$G$20="English",W99,X99))</f>
        <v/>
      </c>
      <c r="L99" s="164" t="str">
        <f>UPPER(IF(Intro!$G$20="English",X99,Y99))</f>
        <v/>
      </c>
      <c r="M99" s="9"/>
      <c r="N99" s="6"/>
      <c r="O99" s="7"/>
      <c r="P99" s="7"/>
    </row>
    <row r="100" spans="1:23" x14ac:dyDescent="0.35">
      <c r="B100" s="28"/>
      <c r="C100" s="29"/>
      <c r="D100" s="30"/>
      <c r="E100" s="30"/>
      <c r="F100" s="30"/>
      <c r="G100" s="30"/>
      <c r="H100" s="30"/>
      <c r="I100" s="30"/>
      <c r="J100" s="30"/>
      <c r="K100" s="30"/>
      <c r="L100" s="31"/>
    </row>
    <row r="101" spans="1:23" s="39" customFormat="1" x14ac:dyDescent="0.35">
      <c r="A101" s="65"/>
      <c r="B101" s="168" t="str">
        <f>IF(Intro!$G$20="English",O101,P101)</f>
        <v xml:space="preserve">Questions relating to this questionnaire should be directed to:
</v>
      </c>
      <c r="C101" s="169"/>
      <c r="D101" s="169"/>
      <c r="E101" s="169"/>
      <c r="F101" s="169"/>
      <c r="G101" s="169"/>
      <c r="H101" s="169"/>
      <c r="I101" s="169"/>
      <c r="J101" s="169"/>
      <c r="K101" s="169"/>
      <c r="L101" s="178"/>
      <c r="N101" s="52"/>
      <c r="O101" s="3" t="s">
        <v>153</v>
      </c>
      <c r="P101" s="3" t="s">
        <v>154</v>
      </c>
      <c r="Q101" s="52"/>
      <c r="R101" s="52"/>
      <c r="S101" s="52"/>
      <c r="T101" s="52"/>
      <c r="U101" s="52"/>
      <c r="V101" s="52"/>
      <c r="W101" s="52"/>
    </row>
    <row r="102" spans="1:23" s="39" customFormat="1" x14ac:dyDescent="0.35">
      <c r="A102" s="65"/>
      <c r="B102" s="86"/>
      <c r="C102" s="87"/>
      <c r="D102" s="87"/>
      <c r="E102" s="87"/>
      <c r="F102" s="87"/>
      <c r="G102" s="87"/>
      <c r="H102" s="87"/>
      <c r="I102" s="87"/>
      <c r="J102" s="87"/>
      <c r="K102" s="87"/>
      <c r="L102" s="88"/>
      <c r="N102" s="52"/>
      <c r="O102" s="3"/>
      <c r="P102" s="3"/>
      <c r="Q102" s="52"/>
      <c r="R102" s="52"/>
      <c r="S102" s="52"/>
      <c r="T102" s="52"/>
      <c r="U102" s="52"/>
      <c r="V102" s="52"/>
      <c r="W102" s="52"/>
    </row>
    <row r="103" spans="1:23" x14ac:dyDescent="0.35">
      <c r="B103" s="192" t="str">
        <f>Variables!B13</f>
        <v>Nicole Lalonde</v>
      </c>
      <c r="C103" s="193"/>
      <c r="D103" s="193"/>
      <c r="E103" s="193" t="str">
        <f>Variables!C13</f>
        <v>nicole.lalonde@tribunal.gc.ca</v>
      </c>
      <c r="F103" s="193"/>
      <c r="G103" s="193"/>
      <c r="H103" s="193"/>
      <c r="I103" s="193"/>
      <c r="J103" s="193" t="str">
        <f>Variables!D13</f>
        <v>343-574-8274</v>
      </c>
      <c r="K103" s="193"/>
      <c r="L103" s="194"/>
      <c r="O103" s="32"/>
    </row>
    <row r="104" spans="1:23" x14ac:dyDescent="0.35">
      <c r="B104" s="192" t="str">
        <f>Variables!B14</f>
        <v>Rhonda Heintzman</v>
      </c>
      <c r="C104" s="193"/>
      <c r="D104" s="193"/>
      <c r="E104" s="193" t="str">
        <f>Variables!C14</f>
        <v>rhonda.heintzman@tribunal.gc.ca</v>
      </c>
      <c r="F104" s="193"/>
      <c r="G104" s="193"/>
      <c r="H104" s="193"/>
      <c r="I104" s="193"/>
      <c r="J104" s="193" t="str">
        <f>Variables!D14</f>
        <v>613-558-5983</v>
      </c>
      <c r="K104" s="193"/>
      <c r="L104" s="194"/>
      <c r="O104" s="32"/>
    </row>
    <row r="105" spans="1:23" s="39" customFormat="1" x14ac:dyDescent="0.35">
      <c r="A105" s="65"/>
      <c r="B105" s="76"/>
      <c r="C105" s="77"/>
      <c r="D105" s="77"/>
      <c r="E105" s="77"/>
      <c r="F105" s="77"/>
      <c r="G105" s="77"/>
      <c r="H105" s="77"/>
      <c r="I105" s="77"/>
      <c r="J105" s="77"/>
      <c r="K105" s="77"/>
      <c r="L105" s="78"/>
      <c r="N105" s="52"/>
      <c r="O105" s="52"/>
      <c r="P105" s="52"/>
      <c r="Q105" s="52"/>
      <c r="R105" s="52"/>
      <c r="S105" s="52"/>
      <c r="T105" s="52"/>
      <c r="U105" s="52"/>
      <c r="V105" s="52"/>
      <c r="W105" s="52"/>
    </row>
  </sheetData>
  <sheetProtection algorithmName="SHA-512" hashValue="Xld4M4K3SWTab/8dAjp7vR8hAEkpHaDq/Q6ju483HjomsUAX7trEJqBSmP0s1IquzZ+NrRJSgue+A3TyBk8R3g==" saltValue="JS6YBfdl64dU3riaen5P0A==" spinCount="100000" sheet="1" objects="1" scenarios="1" selectLockedCells="1"/>
  <mergeCells count="59">
    <mergeCell ref="B18:L18"/>
    <mergeCell ref="B52:D53"/>
    <mergeCell ref="E52:L53"/>
    <mergeCell ref="B33:L33"/>
    <mergeCell ref="B38:L38"/>
    <mergeCell ref="B36:L36"/>
    <mergeCell ref="B32:L32"/>
    <mergeCell ref="B27:L27"/>
    <mergeCell ref="C28:K31"/>
    <mergeCell ref="B40:C41"/>
    <mergeCell ref="D40:D41"/>
    <mergeCell ref="E40:K41"/>
    <mergeCell ref="C46:K47"/>
    <mergeCell ref="B44:L44"/>
    <mergeCell ref="B20:F21"/>
    <mergeCell ref="B104:D104"/>
    <mergeCell ref="E103:I103"/>
    <mergeCell ref="E104:I104"/>
    <mergeCell ref="J103:L103"/>
    <mergeCell ref="J104:L104"/>
    <mergeCell ref="B103:D103"/>
    <mergeCell ref="B80:D81"/>
    <mergeCell ref="B82:D83"/>
    <mergeCell ref="H20:L21"/>
    <mergeCell ref="B24:L24"/>
    <mergeCell ref="B26:L26"/>
    <mergeCell ref="B54:D55"/>
    <mergeCell ref="E54:L55"/>
    <mergeCell ref="E56:L57"/>
    <mergeCell ref="B56:D57"/>
    <mergeCell ref="B74:L74"/>
    <mergeCell ref="B72:L72"/>
    <mergeCell ref="B60:D69"/>
    <mergeCell ref="G20:G21"/>
    <mergeCell ref="B50:L50"/>
    <mergeCell ref="E60:L69"/>
    <mergeCell ref="B101:L101"/>
    <mergeCell ref="B99:L99"/>
    <mergeCell ref="B93:L93"/>
    <mergeCell ref="B90:L90"/>
    <mergeCell ref="B92:L92"/>
    <mergeCell ref="B94:L95"/>
    <mergeCell ref="B96:L96"/>
    <mergeCell ref="B87:I87"/>
    <mergeCell ref="O9:P16"/>
    <mergeCell ref="B4:L4"/>
    <mergeCell ref="B5:L5"/>
    <mergeCell ref="B8:L8"/>
    <mergeCell ref="B6:L6"/>
    <mergeCell ref="B10:F15"/>
    <mergeCell ref="H10:L15"/>
    <mergeCell ref="B76:D77"/>
    <mergeCell ref="E76:L77"/>
    <mergeCell ref="B84:D85"/>
    <mergeCell ref="E78:L79"/>
    <mergeCell ref="E80:L81"/>
    <mergeCell ref="E82:L83"/>
    <mergeCell ref="E84:L85"/>
    <mergeCell ref="B78:D79"/>
  </mergeCells>
  <dataValidations count="2">
    <dataValidation type="list" allowBlank="1" showInputMessage="1" showErrorMessage="1" sqref="J87" xr:uid="{1594D28F-3462-4E0C-8058-C5508D06C9EB}">
      <formula1>"X"</formula1>
    </dataValidation>
    <dataValidation type="list" allowBlank="1" showInputMessage="1" showErrorMessage="1" sqref="G20" xr:uid="{476D6FBA-6DED-4978-9B8A-9B8E5DE68C6C}">
      <formula1>"English, Français"</formula1>
    </dataValidation>
  </dataValidations>
  <printOptions horizontalCentered="1"/>
  <pageMargins left="0.25" right="0.25" top="0.75" bottom="0.75" header="0.3" footer="0.3"/>
  <pageSetup scale="63" fitToHeight="0" orientation="portrait" r:id="rId1"/>
  <headerFooter>
    <oddFooter>&amp;L&amp;A</oddFooter>
  </headerFooter>
  <rowBreaks count="1" manualBreakCount="1">
    <brk id="58" min="1" max="11" man="1"/>
  </rowBreaks>
  <ignoredErrors>
    <ignoredError sqref="B93" unlockedFormula="1"/>
  </ignoredError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BF3C8C3E-1AA1-449A-9801-3B06EB7E8B4C}">
          <x14:formula1>
            <xm:f>Variables!$D$27:$D$28</xm:f>
          </x14:formula1>
          <xm:sqref>D40:D41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367F9F-4436-4710-82C4-9690772201C9}">
  <sheetPr codeName="Sheet3">
    <tabColor rgb="FF00B0F0"/>
    <pageSetUpPr fitToPage="1"/>
  </sheetPr>
  <dimension ref="A1:S47"/>
  <sheetViews>
    <sheetView showGridLines="0" zoomScaleNormal="100" workbookViewId="0">
      <selection activeCell="Q1" sqref="Q1:R1048576"/>
    </sheetView>
  </sheetViews>
  <sheetFormatPr defaultColWidth="9.453125" defaultRowHeight="14" x14ac:dyDescent="0.35"/>
  <cols>
    <col min="1" max="1" width="1.54296875" style="21" customWidth="1"/>
    <col min="2" max="12" width="14.54296875" style="1" customWidth="1"/>
    <col min="13" max="13" width="6.453125" style="3" customWidth="1"/>
    <col min="14" max="14" width="9.453125" style="3" customWidth="1"/>
    <col min="15" max="18" width="30.54296875" style="3" hidden="1" customWidth="1"/>
    <col min="19" max="19" width="9.453125" style="3" customWidth="1"/>
    <col min="20" max="16384" width="9.453125" style="3"/>
  </cols>
  <sheetData>
    <row r="1" spans="1:19" x14ac:dyDescent="0.35">
      <c r="A1" s="21">
        <v>8</v>
      </c>
      <c r="O1" s="3" t="s">
        <v>295</v>
      </c>
      <c r="P1" s="3" t="s">
        <v>295</v>
      </c>
      <c r="Q1" s="3" t="s">
        <v>295</v>
      </c>
      <c r="R1" s="3" t="s">
        <v>295</v>
      </c>
    </row>
    <row r="2" spans="1:19" x14ac:dyDescent="0.35">
      <c r="B2" s="23" t="s">
        <v>0</v>
      </c>
      <c r="C2" s="23"/>
      <c r="D2" s="23"/>
      <c r="O2" s="22" t="s">
        <v>61</v>
      </c>
      <c r="P2" s="22" t="s">
        <v>73</v>
      </c>
      <c r="Q2" s="3" t="s">
        <v>152</v>
      </c>
      <c r="R2" s="3" t="s">
        <v>152</v>
      </c>
    </row>
    <row r="3" spans="1:19" x14ac:dyDescent="0.35">
      <c r="B3" s="5"/>
      <c r="C3" s="5"/>
      <c r="D3" s="5"/>
      <c r="O3" s="4"/>
      <c r="P3" s="4"/>
    </row>
    <row r="4" spans="1:19" s="8" customFormat="1" x14ac:dyDescent="0.35">
      <c r="A4" s="24"/>
      <c r="B4" s="156" t="str">
        <f>IF(Intro!$G$20="English",O4,P4)</f>
        <v>FOREIGN PRODUCERS' QUESTIONNAIRE</v>
      </c>
      <c r="C4" s="157"/>
      <c r="D4" s="157"/>
      <c r="E4" s="157"/>
      <c r="F4" s="157"/>
      <c r="G4" s="157"/>
      <c r="H4" s="157"/>
      <c r="I4" s="157"/>
      <c r="J4" s="157"/>
      <c r="K4" s="157"/>
      <c r="L4" s="158"/>
      <c r="M4" s="6"/>
      <c r="N4" s="6"/>
      <c r="O4" s="96" t="s">
        <v>231</v>
      </c>
      <c r="P4" s="96" t="s">
        <v>232</v>
      </c>
    </row>
    <row r="5" spans="1:19" s="8" customFormat="1" x14ac:dyDescent="0.35">
      <c r="A5" s="24"/>
      <c r="B5" s="159" t="str">
        <f>Intro!B5</f>
        <v>NQ-2026-001</v>
      </c>
      <c r="C5" s="160"/>
      <c r="D5" s="160"/>
      <c r="E5" s="160"/>
      <c r="F5" s="160"/>
      <c r="G5" s="160"/>
      <c r="H5" s="160"/>
      <c r="I5" s="160"/>
      <c r="J5" s="160"/>
      <c r="K5" s="160"/>
      <c r="L5" s="161"/>
      <c r="M5" s="6"/>
      <c r="N5" s="6"/>
      <c r="O5" s="7"/>
      <c r="P5" s="7"/>
    </row>
    <row r="6" spans="1:19" s="9" customFormat="1" x14ac:dyDescent="0.35">
      <c r="A6" s="24"/>
      <c r="B6" s="165" t="str">
        <f>UPPER(IF(Intro!$G$20="English",Variables!B3,Variables!C3))</f>
        <v>OIL AND GAS WELL CASING</v>
      </c>
      <c r="C6" s="166"/>
      <c r="D6" s="166"/>
      <c r="E6" s="166"/>
      <c r="F6" s="166"/>
      <c r="G6" s="166"/>
      <c r="H6" s="166"/>
      <c r="I6" s="166"/>
      <c r="J6" s="166"/>
      <c r="K6" s="166"/>
      <c r="L6" s="167"/>
      <c r="O6" s="25"/>
      <c r="P6" s="25"/>
    </row>
    <row r="7" spans="1:19" s="9" customFormat="1" x14ac:dyDescent="0.35">
      <c r="A7" s="24"/>
      <c r="B7" s="26"/>
      <c r="C7" s="26"/>
      <c r="D7" s="26"/>
      <c r="E7" s="27"/>
      <c r="F7" s="27"/>
      <c r="G7" s="27"/>
      <c r="H7" s="27"/>
      <c r="I7" s="27"/>
      <c r="J7" s="27"/>
      <c r="K7" s="27"/>
      <c r="L7" s="27"/>
      <c r="O7" s="25"/>
      <c r="P7" s="25"/>
    </row>
    <row r="8" spans="1:19" s="8" customFormat="1" x14ac:dyDescent="0.35">
      <c r="A8" s="24"/>
      <c r="B8" s="162" t="str">
        <f>UPPER(IF(Intro!$G$20="English",O8,P8))</f>
        <v>QUESTIONNAIRE OUTLINE</v>
      </c>
      <c r="C8" s="163" t="str">
        <f>UPPER(IF(Intro!$G$20="English",P8,Q8))</f>
        <v>APERÇU DU QUESTIONNAIRE</v>
      </c>
      <c r="D8" s="163"/>
      <c r="E8" s="163" t="str">
        <f>UPPER(IF(Intro!$G$20="English",Q8,R8))</f>
        <v/>
      </c>
      <c r="F8" s="163" t="str">
        <f>UPPER(IF(Intro!$G$20="English",R8,S8))</f>
        <v/>
      </c>
      <c r="G8" s="163" t="str">
        <f>UPPER(IF(Intro!$G$20="English",S8,T8))</f>
        <v/>
      </c>
      <c r="H8" s="163" t="str">
        <f>UPPER(IF(Intro!$G$20="English",T8,U8))</f>
        <v/>
      </c>
      <c r="I8" s="163" t="str">
        <f>UPPER(IF(Intro!$G$20="English",U8,V8))</f>
        <v/>
      </c>
      <c r="J8" s="163" t="str">
        <f>UPPER(IF(Intro!$G$20="English",V8,W8))</f>
        <v/>
      </c>
      <c r="K8" s="163" t="str">
        <f>UPPER(IF(Intro!$G$20="English",W8,X8))</f>
        <v/>
      </c>
      <c r="L8" s="164" t="str">
        <f>UPPER(IF(Intro!$G$20="English",X8,Y8))</f>
        <v/>
      </c>
      <c r="M8" s="9"/>
      <c r="N8" s="6"/>
      <c r="O8" s="97" t="s">
        <v>233</v>
      </c>
      <c r="P8" s="97" t="s">
        <v>234</v>
      </c>
    </row>
    <row r="9" spans="1:19" x14ac:dyDescent="0.35">
      <c r="B9" s="28"/>
      <c r="C9" s="29"/>
      <c r="D9" s="29"/>
      <c r="E9" s="30"/>
      <c r="F9" s="30"/>
      <c r="G9" s="30"/>
      <c r="H9" s="30"/>
      <c r="I9" s="30"/>
      <c r="J9" s="30"/>
      <c r="K9" s="30"/>
      <c r="L9" s="31"/>
    </row>
    <row r="10" spans="1:19" s="39" customFormat="1" x14ac:dyDescent="0.35">
      <c r="A10" s="65"/>
      <c r="B10" s="168" t="str">
        <f>IF(Intro!$G$20="English",O10,P10)</f>
        <v xml:space="preserve">This questionnaire is divided into two parts:
</v>
      </c>
      <c r="C10" s="169"/>
      <c r="D10" s="169"/>
      <c r="E10" s="169"/>
      <c r="F10" s="169"/>
      <c r="G10" s="169"/>
      <c r="H10" s="169"/>
      <c r="I10" s="169"/>
      <c r="J10" s="169"/>
      <c r="K10" s="169"/>
      <c r="L10" s="178"/>
      <c r="N10" s="52"/>
      <c r="O10" s="3" t="s">
        <v>80</v>
      </c>
      <c r="P10" s="3" t="s">
        <v>81</v>
      </c>
      <c r="Q10" s="52"/>
      <c r="R10" s="52"/>
      <c r="S10" s="52"/>
    </row>
    <row r="11" spans="1:19" s="39" customFormat="1" x14ac:dyDescent="0.35">
      <c r="A11" s="65"/>
      <c r="B11" s="86"/>
      <c r="C11" s="87"/>
      <c r="D11" s="87"/>
      <c r="E11" s="87"/>
      <c r="F11" s="87"/>
      <c r="G11" s="87"/>
      <c r="H11" s="87"/>
      <c r="I11" s="87"/>
      <c r="J11" s="87"/>
      <c r="K11" s="87"/>
      <c r="L11" s="88"/>
      <c r="N11" s="52"/>
      <c r="O11" s="3"/>
      <c r="P11" s="3"/>
      <c r="Q11" s="52"/>
      <c r="R11" s="52"/>
      <c r="S11" s="52"/>
    </row>
    <row r="12" spans="1:19" s="39" customFormat="1" ht="14.25" customHeight="1" x14ac:dyDescent="0.35">
      <c r="A12" s="65"/>
      <c r="B12" s="168" t="str">
        <f>IF(Intro!$G$20="English",O12,P12)</f>
        <v xml:space="preserve">PART I (Blue Tabs) - Information requested in this part is public. Requests to treat any of this information as confidential must be fully justified in writing and accompanied by a redacted version for the public record.
</v>
      </c>
      <c r="C12" s="169"/>
      <c r="D12" s="169"/>
      <c r="E12" s="169"/>
      <c r="F12" s="169"/>
      <c r="G12" s="169"/>
      <c r="H12" s="169"/>
      <c r="I12" s="169"/>
      <c r="J12" s="169"/>
      <c r="K12" s="169"/>
      <c r="L12" s="178"/>
      <c r="N12" s="52"/>
      <c r="O12" s="3" t="s">
        <v>82</v>
      </c>
      <c r="P12" s="3" t="s">
        <v>83</v>
      </c>
      <c r="Q12" s="52"/>
      <c r="R12" s="52"/>
      <c r="S12" s="52"/>
    </row>
    <row r="13" spans="1:19" s="39" customFormat="1" x14ac:dyDescent="0.35">
      <c r="A13" s="65"/>
      <c r="B13" s="168"/>
      <c r="C13" s="169"/>
      <c r="D13" s="169"/>
      <c r="E13" s="169"/>
      <c r="F13" s="169"/>
      <c r="G13" s="169"/>
      <c r="H13" s="169"/>
      <c r="I13" s="169"/>
      <c r="J13" s="169"/>
      <c r="K13" s="169"/>
      <c r="L13" s="178"/>
      <c r="N13" s="52"/>
      <c r="O13" s="3"/>
      <c r="P13" s="3"/>
      <c r="Q13" s="52"/>
      <c r="R13" s="52"/>
      <c r="S13" s="52"/>
    </row>
    <row r="14" spans="1:19" s="39" customFormat="1" x14ac:dyDescent="0.35">
      <c r="A14" s="65"/>
      <c r="B14" s="86"/>
      <c r="C14" s="87"/>
      <c r="D14" s="87"/>
      <c r="E14" s="87"/>
      <c r="F14" s="87"/>
      <c r="G14" s="87"/>
      <c r="H14" s="87"/>
      <c r="I14" s="87"/>
      <c r="J14" s="87"/>
      <c r="K14" s="87"/>
      <c r="L14" s="88"/>
      <c r="N14" s="52"/>
      <c r="O14" s="3"/>
      <c r="P14" s="3"/>
      <c r="Q14" s="52"/>
      <c r="R14" s="52"/>
      <c r="S14" s="52"/>
    </row>
    <row r="15" spans="1:19" s="39" customFormat="1" x14ac:dyDescent="0.35">
      <c r="A15" s="65"/>
      <c r="B15" s="168" t="str">
        <f>IF(Intro!$G$20="English",O15,P15)</f>
        <v xml:space="preserve">PART II (Green Tabs) - Information requested in this part is considered to be confidential in nature and will be treated in accordance with sections 43 to 49 of the Canadian International Trade Tribunal Act, which require that it shall not be made public in such a manner as to be available for the use of any business competitor or rival of the reporting person, firm or corporation.
</v>
      </c>
      <c r="C15" s="169"/>
      <c r="D15" s="169"/>
      <c r="E15" s="169"/>
      <c r="F15" s="169"/>
      <c r="G15" s="169"/>
      <c r="H15" s="169"/>
      <c r="I15" s="169"/>
      <c r="J15" s="169"/>
      <c r="K15" s="169"/>
      <c r="L15" s="178"/>
      <c r="N15" s="52"/>
      <c r="O15" s="3" t="s">
        <v>84</v>
      </c>
      <c r="P15" s="3" t="s">
        <v>85</v>
      </c>
      <c r="Q15" s="52"/>
      <c r="R15" s="52"/>
      <c r="S15" s="52"/>
    </row>
    <row r="16" spans="1:19" s="39" customFormat="1" x14ac:dyDescent="0.35">
      <c r="A16" s="65"/>
      <c r="B16" s="218"/>
      <c r="C16" s="219"/>
      <c r="D16" s="219"/>
      <c r="E16" s="219"/>
      <c r="F16" s="219"/>
      <c r="G16" s="219"/>
      <c r="H16" s="219"/>
      <c r="I16" s="219"/>
      <c r="J16" s="219"/>
      <c r="K16" s="219"/>
      <c r="L16" s="220"/>
      <c r="N16" s="52"/>
      <c r="O16" s="3"/>
      <c r="P16" s="3"/>
      <c r="Q16" s="52"/>
      <c r="R16" s="52"/>
      <c r="S16" s="52"/>
    </row>
    <row r="17" spans="1:19" s="39" customFormat="1" x14ac:dyDescent="0.35">
      <c r="A17" s="65"/>
      <c r="B17" s="76"/>
      <c r="C17" s="77"/>
      <c r="D17" s="77"/>
      <c r="E17" s="77"/>
      <c r="F17" s="77"/>
      <c r="G17" s="77"/>
      <c r="H17" s="77"/>
      <c r="I17" s="77"/>
      <c r="J17" s="77"/>
      <c r="K17" s="77"/>
      <c r="L17" s="78"/>
      <c r="N17" s="52"/>
      <c r="O17" s="52"/>
      <c r="P17" s="52"/>
      <c r="Q17" s="52"/>
      <c r="R17" s="52"/>
      <c r="S17" s="52"/>
    </row>
    <row r="18" spans="1:19" s="9" customFormat="1" x14ac:dyDescent="0.35">
      <c r="A18" s="24"/>
      <c r="B18" s="26"/>
      <c r="C18" s="26"/>
      <c r="D18" s="26"/>
      <c r="E18" s="27"/>
      <c r="F18" s="27"/>
      <c r="G18" s="27"/>
      <c r="H18" s="27"/>
      <c r="I18" s="27"/>
      <c r="J18" s="27"/>
      <c r="K18" s="27"/>
      <c r="L18" s="27"/>
      <c r="O18" s="25"/>
      <c r="P18" s="25"/>
    </row>
    <row r="19" spans="1:19" s="8" customFormat="1" x14ac:dyDescent="0.35">
      <c r="A19" s="24"/>
      <c r="B19" s="162" t="str">
        <f>UPPER(IF(Intro!$G$20="English",O19,P19))</f>
        <v>ADDITIONAL PRODUCT INFORMATION</v>
      </c>
      <c r="C19" s="163" t="str">
        <f>UPPER(IF(Intro!$G$20="English",P19,Q19))</f>
        <v>RENSEIGNEMENTS ADDITIONNELS SUR LE PRODUIT</v>
      </c>
      <c r="D19" s="163"/>
      <c r="E19" s="163" t="str">
        <f>UPPER(IF(Intro!$G$20="English",Q19,R19))</f>
        <v/>
      </c>
      <c r="F19" s="163" t="str">
        <f>UPPER(IF(Intro!$G$20="English",R19,S19))</f>
        <v/>
      </c>
      <c r="G19" s="163" t="str">
        <f>UPPER(IF(Intro!$G$20="English",S19,T19))</f>
        <v/>
      </c>
      <c r="H19" s="163" t="str">
        <f>UPPER(IF(Intro!$G$20="English",T19,U19))</f>
        <v/>
      </c>
      <c r="I19" s="163" t="str">
        <f>UPPER(IF(Intro!$G$20="English",U19,V19))</f>
        <v/>
      </c>
      <c r="J19" s="163" t="str">
        <f>UPPER(IF(Intro!$G$20="English",V19,W19))</f>
        <v/>
      </c>
      <c r="K19" s="163" t="str">
        <f>UPPER(IF(Intro!$G$20="English",W19,X19))</f>
        <v/>
      </c>
      <c r="L19" s="164" t="str">
        <f>UPPER(IF(Intro!$G$20="English",X19,Y19))</f>
        <v/>
      </c>
      <c r="M19" s="9"/>
      <c r="N19" s="6"/>
      <c r="O19" s="96" t="s">
        <v>235</v>
      </c>
      <c r="P19" s="96" t="s">
        <v>236</v>
      </c>
    </row>
    <row r="20" spans="1:19" x14ac:dyDescent="0.35">
      <c r="B20" s="28"/>
      <c r="C20" s="29"/>
      <c r="D20" s="29"/>
      <c r="E20" s="30"/>
      <c r="F20" s="30"/>
      <c r="G20" s="30"/>
      <c r="H20" s="30"/>
      <c r="I20" s="30"/>
      <c r="J20" s="30"/>
      <c r="K20" s="30"/>
      <c r="L20" s="31"/>
    </row>
    <row r="21" spans="1:19" ht="18.75" customHeight="1" x14ac:dyDescent="0.35">
      <c r="B21" s="168" t="str">
        <f>IF(Intro!$G$20="English",O21,P21)</f>
        <v>The following goods are excluded:</v>
      </c>
      <c r="C21" s="169"/>
      <c r="D21" s="169"/>
      <c r="E21" s="169"/>
      <c r="F21" s="169"/>
      <c r="G21" s="169"/>
      <c r="H21" s="169"/>
      <c r="I21" s="169"/>
      <c r="J21" s="169"/>
      <c r="K21" s="169"/>
      <c r="L21" s="178"/>
      <c r="O21" s="58" t="s">
        <v>329</v>
      </c>
      <c r="P21" s="58" t="s">
        <v>330</v>
      </c>
    </row>
    <row r="22" spans="1:19" ht="99" customHeight="1" x14ac:dyDescent="0.35">
      <c r="B22" s="168" t="str">
        <f>IF(Intro!$G$20="English",O22,P22)</f>
        <v>• drill pipe;
• pup joints;
• unattached couplings;
• coupling stock;
• insulated tubing and vacuum insulated tubing; and
• stainless steel casing containing 10.5 percent or more by weight of chromium.</v>
      </c>
      <c r="C22" s="169"/>
      <c r="D22" s="169"/>
      <c r="E22" s="169"/>
      <c r="F22" s="169"/>
      <c r="G22" s="169"/>
      <c r="H22" s="169"/>
      <c r="I22" s="169"/>
      <c r="J22" s="169"/>
      <c r="K22" s="169"/>
      <c r="L22" s="178"/>
      <c r="O22" s="145" t="s">
        <v>324</v>
      </c>
      <c r="P22" s="145" t="s">
        <v>325</v>
      </c>
    </row>
    <row r="23" spans="1:19" x14ac:dyDescent="0.35">
      <c r="B23" s="28"/>
      <c r="C23" s="29"/>
      <c r="D23" s="29"/>
      <c r="E23" s="30"/>
      <c r="F23" s="30"/>
      <c r="G23" s="30"/>
      <c r="H23" s="30"/>
      <c r="I23" s="30"/>
      <c r="J23" s="30"/>
      <c r="K23" s="30"/>
      <c r="L23" s="31"/>
    </row>
    <row r="24" spans="1:19" ht="326.25" customHeight="1" x14ac:dyDescent="0.35">
      <c r="B24" s="168" t="str">
        <f>IF(Intro!$G$20="English",O24,P24)</f>
        <v xml:space="preserve">For greater certainty, the product definition does not include oil and gas well tubing but it does include semi-finished casing, which is typically referred to as “green tubes” or occasionally “green pipes”. These green tubes, as they are most commonly referred to in the oil country tubular goods (OCTG) industry, are intermediate or in-process pipes which require additional processing, such as threading, heat treatment or testing, before they can be used as fully finished oil and gas OCTG in end-use applications. This product definition includes green tube casing (i.e. green tubes with the necessary characteristics and intended for finishing into casing) and does not include green tube tubing.
Drill pipe is excluded from the product definition for this investigation. Drill pipe consists of heavy (usually seamless) tubing with high-strength tool joints on either end that is manufactured to API specification 5DP or API specification 7-1 and is used for drilling oil and gas wells.
Pup joints are also excluded from the product definition for this investigation. These products are essentially short lengths of OCTG used for spacing in a drill string, and these are excluded where their length is twelve feet or below (with a three-inch tolerance), as defined in API 5CT.
Unattached couplings as well as coupling stock are also excluded from the product definition for this investigation. Couplings are used to connect two pipes together, allowing for the flow of hydrocarbons and other production fluids from the reservoir to the surface. Casing and tubing couplings come in various sizes, materials, and designs, and are made from coupling stock. Coupling stock is similar to other OCTG except that the pipe walls are thicker and the coupling stock pipe itself is used for further processing into couplings or other float equipment.
Insulated tubing and vacuum insulated tubing (IT/VIT) are also excluded from the product definition for this investigation. IT/VIT are a subset of OCTG that are used for thermal-enhanced oil recovery of extremely viscous crude oils. IT/VIT may also be described as insulated steam injected tubing and oil production tubing, including double-walled tubing, with or without insulation. These IT/VIT products are used in steam injection wells in Steam Assisted Gravity Drainage (SAGD) drilling applications deployed in oil sands assets and also in Cyclic Steam Stimulation (CSS) drilling applications deployed in heavy oil assets.
Finally, stainless steel OCTG is excluded from the product definition for this investigation.
</v>
      </c>
      <c r="C24" s="169"/>
      <c r="D24" s="169"/>
      <c r="E24" s="169"/>
      <c r="F24" s="169"/>
      <c r="G24" s="169"/>
      <c r="H24" s="169"/>
      <c r="I24" s="169"/>
      <c r="J24" s="169"/>
      <c r="K24" s="169"/>
      <c r="L24" s="178"/>
      <c r="O24" s="145" t="s">
        <v>334</v>
      </c>
      <c r="P24" s="145" t="s">
        <v>335</v>
      </c>
    </row>
    <row r="25" spans="1:19" x14ac:dyDescent="0.35">
      <c r="B25" s="28"/>
      <c r="C25" s="29"/>
      <c r="D25" s="29"/>
      <c r="E25" s="30"/>
      <c r="F25" s="30"/>
      <c r="G25" s="30"/>
      <c r="H25" s="30"/>
      <c r="I25" s="30"/>
      <c r="J25" s="30"/>
      <c r="K25" s="30"/>
      <c r="L25" s="31"/>
    </row>
    <row r="26" spans="1:19" ht="6.75" customHeight="1" x14ac:dyDescent="0.35">
      <c r="B26" s="168"/>
      <c r="C26" s="169"/>
      <c r="D26" s="169"/>
      <c r="E26" s="169"/>
      <c r="F26" s="169"/>
      <c r="G26" s="169"/>
      <c r="H26" s="169"/>
      <c r="I26" s="169"/>
      <c r="J26" s="169"/>
      <c r="K26" s="169"/>
      <c r="L26" s="178"/>
      <c r="O26" s="58"/>
      <c r="P26" s="58"/>
    </row>
    <row r="27" spans="1:19" s="39" customFormat="1" ht="5.25" customHeight="1" x14ac:dyDescent="0.35">
      <c r="A27" s="65"/>
      <c r="B27" s="76"/>
      <c r="C27" s="77"/>
      <c r="D27" s="77"/>
      <c r="E27" s="77"/>
      <c r="F27" s="77"/>
      <c r="G27" s="77"/>
      <c r="H27" s="77"/>
      <c r="I27" s="77"/>
      <c r="J27" s="77"/>
      <c r="K27" s="77"/>
      <c r="L27" s="78"/>
      <c r="N27" s="52"/>
      <c r="O27" s="52"/>
      <c r="P27" s="52"/>
      <c r="Q27" s="52"/>
      <c r="R27" s="52"/>
      <c r="S27" s="52"/>
    </row>
    <row r="28" spans="1:19" s="9" customFormat="1" x14ac:dyDescent="0.35">
      <c r="A28" s="24"/>
      <c r="B28" s="26"/>
      <c r="C28" s="26"/>
      <c r="D28" s="26"/>
      <c r="E28" s="27"/>
      <c r="F28" s="27"/>
      <c r="G28" s="27"/>
      <c r="H28" s="27"/>
      <c r="I28" s="27"/>
      <c r="J28" s="27"/>
      <c r="K28" s="27"/>
      <c r="L28" s="27"/>
      <c r="O28" s="25"/>
      <c r="P28" s="25"/>
    </row>
    <row r="29" spans="1:19" s="8" customFormat="1" x14ac:dyDescent="0.35">
      <c r="A29" s="24"/>
      <c r="B29" s="162" t="str">
        <f>IF(Intro!$G$20="English",O29,P29)</f>
        <v>CUSTOMS TARIFF</v>
      </c>
      <c r="C29" s="163" t="str">
        <f>UPPER(IF(Intro!$G$20="English",P29,Q29))</f>
        <v>TARIF DES DOUANES</v>
      </c>
      <c r="D29" s="163"/>
      <c r="E29" s="163" t="str">
        <f>UPPER(IF(Intro!$G$20="English",Q29,R29))</f>
        <v/>
      </c>
      <c r="F29" s="163" t="str">
        <f>UPPER(IF(Intro!$G$20="English",R29,S29))</f>
        <v/>
      </c>
      <c r="G29" s="163" t="str">
        <f>UPPER(IF(Intro!$G$20="English",S29,T29))</f>
        <v/>
      </c>
      <c r="H29" s="163" t="str">
        <f>UPPER(IF(Intro!$G$20="English",T29,U29))</f>
        <v/>
      </c>
      <c r="I29" s="163" t="str">
        <f>UPPER(IF(Intro!$G$20="English",U29,V29))</f>
        <v/>
      </c>
      <c r="J29" s="163" t="str">
        <f>UPPER(IF(Intro!$G$20="English",V29,W29))</f>
        <v/>
      </c>
      <c r="K29" s="163" t="str">
        <f>UPPER(IF(Intro!$G$20="English",W29,X29))</f>
        <v/>
      </c>
      <c r="L29" s="164" t="str">
        <f>UPPER(IF(Intro!$G$20="English",X29,Y29))</f>
        <v/>
      </c>
      <c r="M29" s="9"/>
      <c r="N29" s="6"/>
      <c r="O29" s="9" t="s">
        <v>39</v>
      </c>
      <c r="P29" s="9" t="s">
        <v>40</v>
      </c>
    </row>
    <row r="30" spans="1:19" x14ac:dyDescent="0.35">
      <c r="B30" s="28"/>
      <c r="C30" s="29"/>
      <c r="D30" s="29"/>
      <c r="E30" s="30"/>
      <c r="F30" s="30"/>
      <c r="G30" s="30"/>
      <c r="H30" s="30"/>
      <c r="I30" s="30"/>
      <c r="J30" s="30"/>
      <c r="K30" s="30"/>
      <c r="L30" s="31"/>
    </row>
    <row r="31" spans="1:19" s="39" customFormat="1" ht="14.25" customHeight="1" x14ac:dyDescent="0.35">
      <c r="A31" s="65"/>
      <c r="B31" s="185" t="str">
        <f>IF(Intro!$G$20="English",O31,P31)</f>
        <v>The goods are commonly classified in the Customs Tariff under the following Harmonized Commodity Description and Coding System (HS) numbers:</v>
      </c>
      <c r="C31" s="186"/>
      <c r="D31" s="186"/>
      <c r="E31" s="186"/>
      <c r="F31" s="186"/>
      <c r="G31" s="186"/>
      <c r="H31" s="186"/>
      <c r="I31" s="186"/>
      <c r="J31" s="186"/>
      <c r="K31" s="186"/>
      <c r="L31" s="187"/>
      <c r="N31" s="52"/>
      <c r="O31" s="3" t="s">
        <v>306</v>
      </c>
      <c r="P31" s="3" t="s">
        <v>257</v>
      </c>
      <c r="Q31" s="52"/>
      <c r="R31" s="52"/>
      <c r="S31" s="52"/>
    </row>
    <row r="32" spans="1:19" ht="14.15" customHeight="1" x14ac:dyDescent="0.35">
      <c r="B32" s="98"/>
      <c r="C32" s="89"/>
      <c r="D32" s="50"/>
      <c r="E32" s="50"/>
      <c r="F32" s="50"/>
      <c r="G32" s="50"/>
      <c r="H32" s="50"/>
      <c r="I32" s="50"/>
      <c r="J32" s="50"/>
      <c r="K32" s="50"/>
      <c r="L32" s="90"/>
    </row>
    <row r="33" spans="1:19" s="39" customFormat="1" ht="14.25" customHeight="1" x14ac:dyDescent="0.35">
      <c r="A33" s="65"/>
      <c r="B33" s="185"/>
      <c r="C33" s="186"/>
      <c r="D33" s="221" t="str">
        <f>Variables!B20</f>
        <v>7304.29.00.12, 7304.29.00.13, 7304.29.00.14, 7304.29.00.15, 7304.29.00.16, 7304.29.00.17, 7304.29.00.19, 7304.29.00.22, 7304.29.00.23, 7304.29.00.24, 7304.29.00.25, 7304.29.00.26, 7304.29.00.27, 7304.29.00.29, 7306.29.00.12, 7306.29.00.13, 7306.29.00.14, 7306.29.00.15, 7306.29.00.16, 7306.29.00.17, 7306.29.00.19, 7306.29.00.22, 7306.29.00.23, 7306.29.00.24, 7306.29.00.25, 7306.29.00.26, 7306.29.00.27, 7306.29.00.29</v>
      </c>
      <c r="E33" s="222"/>
      <c r="F33" s="222"/>
      <c r="G33" s="222"/>
      <c r="H33" s="222"/>
      <c r="I33" s="222"/>
      <c r="J33" s="223"/>
      <c r="K33" s="50"/>
      <c r="L33" s="57"/>
      <c r="O33" s="3" t="str">
        <f>"Prior to "&amp;Variables!B19&amp;":"</f>
        <v>Prior to Date of change:</v>
      </c>
      <c r="P33" s="3" t="str">
        <f>"Avant le "&amp;Variables!C19&amp;" :"</f>
        <v>Avant le Date of change :</v>
      </c>
    </row>
    <row r="34" spans="1:19" s="39" customFormat="1" x14ac:dyDescent="0.35">
      <c r="A34" s="65"/>
      <c r="B34" s="185"/>
      <c r="C34" s="186"/>
      <c r="D34" s="224"/>
      <c r="E34" s="225"/>
      <c r="F34" s="225"/>
      <c r="G34" s="225"/>
      <c r="H34" s="225"/>
      <c r="I34" s="225"/>
      <c r="J34" s="226"/>
      <c r="K34" s="50"/>
      <c r="L34" s="105"/>
      <c r="O34" s="3"/>
      <c r="P34" s="3"/>
    </row>
    <row r="35" spans="1:19" s="39" customFormat="1" ht="32.25" customHeight="1" x14ac:dyDescent="0.35">
      <c r="A35" s="65"/>
      <c r="B35" s="185"/>
      <c r="C35" s="186"/>
      <c r="D35" s="227"/>
      <c r="E35" s="228"/>
      <c r="F35" s="228"/>
      <c r="G35" s="228"/>
      <c r="H35" s="228"/>
      <c r="I35" s="228"/>
      <c r="J35" s="229"/>
      <c r="K35" s="50"/>
      <c r="L35" s="105"/>
      <c r="O35" s="3"/>
      <c r="P35" s="3"/>
    </row>
    <row r="36" spans="1:19" ht="14.15" customHeight="1" x14ac:dyDescent="0.35">
      <c r="B36" s="99"/>
      <c r="C36" s="95"/>
      <c r="D36" s="50"/>
      <c r="E36" s="50"/>
      <c r="F36" s="50"/>
      <c r="G36" s="50"/>
      <c r="H36" s="50"/>
      <c r="I36" s="50"/>
      <c r="J36" s="50"/>
      <c r="K36" s="50"/>
      <c r="L36" s="90"/>
      <c r="O36" s="51"/>
    </row>
    <row r="37" spans="1:19" s="39" customFormat="1" x14ac:dyDescent="0.35">
      <c r="A37" s="65"/>
      <c r="B37" s="76"/>
      <c r="C37" s="77"/>
      <c r="D37" s="77"/>
      <c r="E37" s="77"/>
      <c r="F37" s="77"/>
      <c r="G37" s="77"/>
      <c r="H37" s="77"/>
      <c r="I37" s="77"/>
      <c r="J37" s="77"/>
      <c r="K37" s="77"/>
      <c r="L37" s="78"/>
      <c r="N37" s="52"/>
      <c r="O37" s="52"/>
      <c r="P37" s="52"/>
      <c r="Q37" s="52"/>
      <c r="R37" s="52"/>
      <c r="S37" s="52"/>
    </row>
    <row r="38" spans="1:19" s="9" customFormat="1" x14ac:dyDescent="0.35">
      <c r="A38" s="24"/>
      <c r="B38" s="26"/>
      <c r="C38" s="26"/>
      <c r="D38" s="26"/>
      <c r="E38" s="27"/>
      <c r="F38" s="27"/>
      <c r="G38" s="27"/>
      <c r="H38" s="27"/>
      <c r="I38" s="27"/>
      <c r="J38" s="27"/>
      <c r="K38" s="27"/>
      <c r="L38" s="27"/>
      <c r="O38" s="25"/>
      <c r="P38" s="25"/>
    </row>
    <row r="39" spans="1:19" s="8" customFormat="1" x14ac:dyDescent="0.35">
      <c r="A39" s="24"/>
      <c r="B39" s="162" t="str">
        <f>IF(Intro!$G$20="English",O39,P39)</f>
        <v>GLOSSARY</v>
      </c>
      <c r="C39" s="163" t="s">
        <v>150</v>
      </c>
      <c r="D39" s="163"/>
      <c r="E39" s="163" t="s">
        <v>151</v>
      </c>
      <c r="F39" s="163" t="s">
        <v>151</v>
      </c>
      <c r="G39" s="163" t="s">
        <v>151</v>
      </c>
      <c r="H39" s="163" t="s">
        <v>151</v>
      </c>
      <c r="I39" s="163" t="s">
        <v>151</v>
      </c>
      <c r="J39" s="163" t="s">
        <v>151</v>
      </c>
      <c r="K39" s="163" t="s">
        <v>151</v>
      </c>
      <c r="L39" s="164" t="s">
        <v>151</v>
      </c>
      <c r="M39" s="9"/>
      <c r="N39" s="6"/>
      <c r="O39" s="9" t="s">
        <v>237</v>
      </c>
      <c r="P39" s="9" t="s">
        <v>150</v>
      </c>
    </row>
    <row r="40" spans="1:19" s="39" customFormat="1" ht="14.15" customHeight="1" x14ac:dyDescent="0.35">
      <c r="A40" s="65"/>
      <c r="B40" s="230" t="str">
        <f>IF(Intro!$G$20="English",O40,P40)</f>
        <v>Practical plant capacity</v>
      </c>
      <c r="C40" s="230"/>
      <c r="D40" s="231" t="str">
        <f>IF(Intro!$G$20="English",O41,P41)</f>
        <v>The greatest level of output from the machinery and equipment used in the production of the goods and all other products (using the same equipment) that your plants can achieve on a continuous basis within the framework of a realistic work pattern. Consideration should be given to the typical product mix, number of shifts per day, annual operating days, etc., over the past five years.</v>
      </c>
      <c r="E40" s="231"/>
      <c r="F40" s="231"/>
      <c r="G40" s="231"/>
      <c r="H40" s="231"/>
      <c r="I40" s="231"/>
      <c r="J40" s="231"/>
      <c r="K40" s="231"/>
      <c r="L40" s="231"/>
      <c r="N40" s="52"/>
      <c r="O40" s="3" t="s">
        <v>146</v>
      </c>
      <c r="P40" s="3" t="s">
        <v>258</v>
      </c>
      <c r="S40" s="52"/>
    </row>
    <row r="41" spans="1:19" x14ac:dyDescent="0.35">
      <c r="B41" s="230"/>
      <c r="C41" s="230"/>
      <c r="D41" s="231"/>
      <c r="E41" s="231"/>
      <c r="F41" s="231"/>
      <c r="G41" s="231"/>
      <c r="H41" s="231"/>
      <c r="I41" s="231"/>
      <c r="J41" s="231"/>
      <c r="K41" s="231"/>
      <c r="L41" s="231"/>
      <c r="O41" s="3" t="s">
        <v>238</v>
      </c>
      <c r="P41" s="3" t="s">
        <v>281</v>
      </c>
    </row>
    <row r="42" spans="1:19" x14ac:dyDescent="0.35">
      <c r="B42" s="230"/>
      <c r="C42" s="230"/>
      <c r="D42" s="231"/>
      <c r="E42" s="231"/>
      <c r="F42" s="231"/>
      <c r="G42" s="231"/>
      <c r="H42" s="231"/>
      <c r="I42" s="231"/>
      <c r="J42" s="231"/>
      <c r="K42" s="231"/>
      <c r="L42" s="231"/>
    </row>
    <row r="43" spans="1:19" x14ac:dyDescent="0.35">
      <c r="B43" s="230"/>
      <c r="C43" s="230"/>
      <c r="D43" s="231"/>
      <c r="E43" s="231"/>
      <c r="F43" s="231"/>
      <c r="G43" s="231"/>
      <c r="H43" s="231"/>
      <c r="I43" s="231"/>
      <c r="J43" s="231"/>
      <c r="K43" s="231"/>
      <c r="L43" s="231"/>
    </row>
    <row r="44" spans="1:19" s="39" customFormat="1" ht="14.15" customHeight="1" x14ac:dyDescent="0.35">
      <c r="A44" s="65"/>
      <c r="B44" s="230" t="str">
        <f>IF(Intro!$G$20="English",O44,P44)</f>
        <v>Related firms</v>
      </c>
      <c r="C44" s="230"/>
      <c r="D44" s="231" t="str">
        <f>IF(Intro!$G$20="English",O45,P45)</f>
        <v>Firms that are related to each other in any manner other than through an arm’s length (independent) customer/supplier relationship. For example, firms are associated or related if an officer or director of one firm is an officer or director of the other, if a firm directly or indirectly owns, holds or controls shares of the other firm.</v>
      </c>
      <c r="E44" s="231"/>
      <c r="F44" s="231"/>
      <c r="G44" s="231"/>
      <c r="H44" s="231"/>
      <c r="I44" s="231"/>
      <c r="J44" s="231"/>
      <c r="K44" s="231"/>
      <c r="L44" s="231"/>
      <c r="N44" s="52"/>
      <c r="O44" s="3" t="s">
        <v>206</v>
      </c>
      <c r="P44" s="3" t="s">
        <v>207</v>
      </c>
      <c r="S44" s="52"/>
    </row>
    <row r="45" spans="1:19" s="39" customFormat="1" x14ac:dyDescent="0.35">
      <c r="A45" s="65"/>
      <c r="B45" s="230"/>
      <c r="C45" s="230"/>
      <c r="D45" s="231"/>
      <c r="E45" s="231"/>
      <c r="F45" s="231"/>
      <c r="G45" s="231"/>
      <c r="H45" s="231"/>
      <c r="I45" s="231"/>
      <c r="J45" s="231"/>
      <c r="K45" s="231"/>
      <c r="L45" s="231"/>
      <c r="N45" s="52"/>
      <c r="O45" s="3" t="s">
        <v>208</v>
      </c>
      <c r="P45" s="3" t="s">
        <v>209</v>
      </c>
      <c r="Q45" s="3"/>
      <c r="R45" s="3"/>
      <c r="S45" s="52"/>
    </row>
    <row r="46" spans="1:19" s="39" customFormat="1" x14ac:dyDescent="0.35">
      <c r="A46" s="65"/>
      <c r="B46" s="230"/>
      <c r="C46" s="230"/>
      <c r="D46" s="231"/>
      <c r="E46" s="231"/>
      <c r="F46" s="231"/>
      <c r="G46" s="231"/>
      <c r="H46" s="231"/>
      <c r="I46" s="231"/>
      <c r="J46" s="231"/>
      <c r="K46" s="231"/>
      <c r="L46" s="231"/>
      <c r="N46" s="52"/>
      <c r="O46" s="3"/>
      <c r="P46" s="3"/>
      <c r="Q46" s="3"/>
      <c r="R46" s="3"/>
      <c r="S46" s="52"/>
    </row>
    <row r="47" spans="1:19" s="39" customFormat="1" x14ac:dyDescent="0.35">
      <c r="A47" s="65"/>
      <c r="B47" s="230"/>
      <c r="C47" s="230"/>
      <c r="D47" s="231"/>
      <c r="E47" s="231"/>
      <c r="F47" s="231"/>
      <c r="G47" s="231"/>
      <c r="H47" s="231"/>
      <c r="I47" s="231"/>
      <c r="J47" s="231"/>
      <c r="K47" s="231"/>
      <c r="L47" s="231"/>
      <c r="N47" s="52"/>
      <c r="O47" s="3"/>
      <c r="P47" s="3"/>
      <c r="Q47" s="3"/>
      <c r="R47" s="3"/>
      <c r="S47" s="52"/>
    </row>
  </sheetData>
  <sheetProtection algorithmName="SHA-512" hashValue="tACnhbSx4rrC/mkwbzj1UTj8vW8EFZ12jTEaVgcu2eq+FUUZG8z886o97bx+nvZesrFnTGhoMjielRJuG6PmvQ==" saltValue="pE5juLz71UR942IMRRfuEg==" spinCount="100000" sheet="1" objects="1" scenarios="1" selectLockedCells="1"/>
  <mergeCells count="21">
    <mergeCell ref="B21:L21"/>
    <mergeCell ref="B22:L22"/>
    <mergeCell ref="B24:L24"/>
    <mergeCell ref="B26:L26"/>
    <mergeCell ref="B31:L31"/>
    <mergeCell ref="B29:L29"/>
    <mergeCell ref="B33:C35"/>
    <mergeCell ref="D33:J35"/>
    <mergeCell ref="B40:C43"/>
    <mergeCell ref="B44:C47"/>
    <mergeCell ref="D40:L43"/>
    <mergeCell ref="D44:L47"/>
    <mergeCell ref="B39:L39"/>
    <mergeCell ref="B19:L19"/>
    <mergeCell ref="B4:L4"/>
    <mergeCell ref="B5:L5"/>
    <mergeCell ref="B6:L6"/>
    <mergeCell ref="B8:L8"/>
    <mergeCell ref="B10:L10"/>
    <mergeCell ref="B12:L13"/>
    <mergeCell ref="B15:L16"/>
  </mergeCells>
  <printOptions horizontalCentered="1"/>
  <pageMargins left="0.25" right="0.25" top="0.75" bottom="0.75" header="0.3" footer="0.3"/>
  <pageSetup scale="63" fitToHeight="0" orientation="portrait" r:id="rId1"/>
  <headerFooter>
    <oddFooter>&amp;L&amp;A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69346E-F8E7-4C54-A920-301A01EE7D9A}">
  <sheetPr codeName="Sheet4">
    <tabColor rgb="FF00B0F0"/>
    <pageSetUpPr fitToPage="1"/>
  </sheetPr>
  <dimension ref="A1:Q239"/>
  <sheetViews>
    <sheetView showGridLines="0" topLeftCell="A2" zoomScaleNormal="100" workbookViewId="0">
      <selection activeCell="B17" sqref="B17:L24"/>
    </sheetView>
  </sheetViews>
  <sheetFormatPr defaultColWidth="9.453125" defaultRowHeight="14" x14ac:dyDescent="0.35"/>
  <cols>
    <col min="1" max="1" width="1.54296875" style="21" customWidth="1"/>
    <col min="2" max="12" width="14.54296875" style="1" customWidth="1"/>
    <col min="13" max="13" width="6.453125" style="3" customWidth="1"/>
    <col min="14" max="14" width="11.54296875" style="3" customWidth="1"/>
    <col min="15" max="16" width="11.54296875" style="3" hidden="1" customWidth="1"/>
    <col min="17" max="17" width="11.54296875" style="3" customWidth="1"/>
    <col min="18" max="16384" width="9.453125" style="3"/>
  </cols>
  <sheetData>
    <row r="1" spans="1:17" x14ac:dyDescent="0.35">
      <c r="O1" s="3" t="s">
        <v>295</v>
      </c>
      <c r="P1" s="3" t="s">
        <v>295</v>
      </c>
    </row>
    <row r="2" spans="1:17" x14ac:dyDescent="0.35">
      <c r="B2" s="23" t="s">
        <v>0</v>
      </c>
      <c r="C2" s="23"/>
      <c r="D2" s="23"/>
      <c r="O2" s="22" t="s">
        <v>61</v>
      </c>
      <c r="P2" s="22" t="s">
        <v>73</v>
      </c>
    </row>
    <row r="3" spans="1:17" x14ac:dyDescent="0.35">
      <c r="B3" s="5"/>
      <c r="C3" s="5"/>
      <c r="D3" s="5"/>
      <c r="O3" s="8"/>
      <c r="P3" s="8"/>
    </row>
    <row r="4" spans="1:17" s="8" customFormat="1" x14ac:dyDescent="0.35">
      <c r="A4" s="24"/>
      <c r="B4" s="156" t="str">
        <f>Info!B4</f>
        <v>FOREIGN PRODUCERS' QUESTIONNAIRE</v>
      </c>
      <c r="C4" s="157"/>
      <c r="D4" s="157"/>
      <c r="E4" s="157"/>
      <c r="F4" s="157"/>
      <c r="G4" s="157"/>
      <c r="H4" s="157"/>
      <c r="I4" s="157"/>
      <c r="J4" s="157"/>
      <c r="K4" s="157"/>
      <c r="L4" s="158"/>
      <c r="M4" s="6"/>
      <c r="N4" s="6"/>
      <c r="O4" s="9"/>
      <c r="P4" s="9"/>
    </row>
    <row r="5" spans="1:17" s="8" customFormat="1" x14ac:dyDescent="0.35">
      <c r="A5" s="24"/>
      <c r="B5" s="159" t="str">
        <f>Info!B5</f>
        <v>NQ-2026-001</v>
      </c>
      <c r="C5" s="160"/>
      <c r="D5" s="160"/>
      <c r="E5" s="160"/>
      <c r="F5" s="160"/>
      <c r="G5" s="160"/>
      <c r="H5" s="160"/>
      <c r="I5" s="160"/>
      <c r="J5" s="160"/>
      <c r="K5" s="160"/>
      <c r="L5" s="161"/>
      <c r="M5" s="6"/>
      <c r="N5" s="6"/>
      <c r="O5" s="9"/>
      <c r="P5" s="9"/>
    </row>
    <row r="6" spans="1:17" s="9" customFormat="1" ht="14.15" customHeight="1" x14ac:dyDescent="0.35">
      <c r="A6" s="24"/>
      <c r="B6" s="159" t="str">
        <f>Info!B6</f>
        <v>OIL AND GAS WELL CASING</v>
      </c>
      <c r="C6" s="160"/>
      <c r="D6" s="160"/>
      <c r="E6" s="160"/>
      <c r="F6" s="160"/>
      <c r="G6" s="160"/>
      <c r="H6" s="160"/>
      <c r="I6" s="160"/>
      <c r="J6" s="160"/>
      <c r="K6" s="160"/>
      <c r="L6" s="161"/>
      <c r="O6" s="25"/>
      <c r="P6" s="25"/>
    </row>
    <row r="7" spans="1:17" s="9" customFormat="1" x14ac:dyDescent="0.35">
      <c r="A7" s="24"/>
      <c r="B7" s="238"/>
      <c r="C7" s="239"/>
      <c r="D7" s="239"/>
      <c r="E7" s="239"/>
      <c r="F7" s="239"/>
      <c r="G7" s="239"/>
      <c r="H7" s="239"/>
      <c r="I7" s="239"/>
      <c r="J7" s="239"/>
      <c r="K7" s="239"/>
      <c r="L7" s="240"/>
      <c r="O7" s="37"/>
    </row>
    <row r="8" spans="1:17" s="9" customFormat="1" x14ac:dyDescent="0.35">
      <c r="A8" s="24"/>
      <c r="B8" s="232" t="str">
        <f>IF(Intro!$G$20="English",O8,P8)</f>
        <v>The following questions refer to the goods as defined in the product description on the Intro tab.</v>
      </c>
      <c r="C8" s="233"/>
      <c r="D8" s="233"/>
      <c r="E8" s="233"/>
      <c r="F8" s="233"/>
      <c r="G8" s="233"/>
      <c r="H8" s="233"/>
      <c r="I8" s="233"/>
      <c r="J8" s="233"/>
      <c r="K8" s="233"/>
      <c r="L8" s="234"/>
      <c r="O8" s="25" t="str">
        <f>"The following questions refer to the goods as defined in the product description on the Intro tab."</f>
        <v>The following questions refer to the goods as defined in the product description on the Intro tab.</v>
      </c>
      <c r="P8" s="25" t="str">
        <f>"Les questions suivantes font référence aux marchandises comme définies dans la description du produit de l'onglet Intro."</f>
        <v>Les questions suivantes font référence aux marchandises comme définies dans la description du produit de l'onglet Intro.</v>
      </c>
    </row>
    <row r="9" spans="1:17" s="9" customFormat="1" x14ac:dyDescent="0.35">
      <c r="A9" s="24"/>
      <c r="B9" s="232" t="str">
        <f>IF(Intro!$G$20="English",O9,P9)</f>
        <v xml:space="preserve">Product information and a glossary of terms can be found in the Info tab.
</v>
      </c>
      <c r="C9" s="233"/>
      <c r="D9" s="233"/>
      <c r="E9" s="233"/>
      <c r="F9" s="233"/>
      <c r="G9" s="233"/>
      <c r="H9" s="233"/>
      <c r="I9" s="233"/>
      <c r="J9" s="233"/>
      <c r="K9" s="233"/>
      <c r="L9" s="234"/>
      <c r="O9" s="25" t="s">
        <v>86</v>
      </c>
      <c r="P9" s="9" t="s">
        <v>87</v>
      </c>
    </row>
    <row r="10" spans="1:17" s="9" customFormat="1" x14ac:dyDescent="0.35">
      <c r="A10" s="24"/>
      <c r="B10" s="235" t="str">
        <f>IF(Intro!$G$20="English",O10,P10)</f>
        <v xml:space="preserve">Use the AddPub tab if more space is needed.
</v>
      </c>
      <c r="C10" s="236"/>
      <c r="D10" s="236"/>
      <c r="E10" s="236"/>
      <c r="F10" s="236"/>
      <c r="G10" s="236"/>
      <c r="H10" s="236"/>
      <c r="I10" s="236"/>
      <c r="J10" s="236"/>
      <c r="K10" s="236"/>
      <c r="L10" s="237"/>
      <c r="O10" s="25" t="s">
        <v>88</v>
      </c>
      <c r="P10" s="25" t="s">
        <v>89</v>
      </c>
    </row>
    <row r="11" spans="1:17" s="9" customFormat="1" x14ac:dyDescent="0.35">
      <c r="A11" s="24"/>
      <c r="B11" s="26"/>
      <c r="C11" s="26"/>
      <c r="D11" s="26"/>
      <c r="E11" s="27"/>
      <c r="F11" s="27"/>
      <c r="G11" s="27"/>
      <c r="H11" s="27"/>
      <c r="I11" s="27"/>
      <c r="J11" s="27"/>
      <c r="K11" s="27"/>
      <c r="L11" s="27"/>
      <c r="O11" s="25"/>
      <c r="P11" s="25"/>
    </row>
    <row r="12" spans="1:17" x14ac:dyDescent="0.35">
      <c r="B12" s="162" t="str">
        <f>IF(Intro!$G$20="English",O12,P12)</f>
        <v>GENERAL FIRM INFORMATION</v>
      </c>
      <c r="C12" s="163"/>
      <c r="D12" s="163"/>
      <c r="E12" s="163"/>
      <c r="F12" s="163"/>
      <c r="G12" s="163"/>
      <c r="H12" s="163"/>
      <c r="I12" s="163"/>
      <c r="J12" s="163"/>
      <c r="K12" s="163"/>
      <c r="L12" s="164"/>
      <c r="M12" s="39"/>
      <c r="O12" s="96" t="s">
        <v>239</v>
      </c>
      <c r="P12" s="96" t="s">
        <v>240</v>
      </c>
    </row>
    <row r="13" spans="1:17" x14ac:dyDescent="0.35">
      <c r="B13" s="244" t="s">
        <v>22</v>
      </c>
      <c r="C13" s="245"/>
      <c r="D13" s="245"/>
      <c r="E13" s="245"/>
      <c r="F13" s="245"/>
      <c r="G13" s="245"/>
      <c r="H13" s="245"/>
      <c r="I13" s="245"/>
      <c r="J13" s="245"/>
      <c r="K13" s="245"/>
      <c r="L13" s="246"/>
    </row>
    <row r="14" spans="1:17" x14ac:dyDescent="0.35">
      <c r="B14" s="28"/>
      <c r="C14" s="29"/>
      <c r="D14" s="29"/>
      <c r="E14" s="30"/>
      <c r="F14" s="30"/>
      <c r="G14" s="30"/>
      <c r="H14" s="30"/>
      <c r="I14" s="30"/>
      <c r="J14" s="30"/>
      <c r="K14" s="30"/>
      <c r="L14" s="31"/>
    </row>
    <row r="15" spans="1:17" x14ac:dyDescent="0.35">
      <c r="B15" s="168" t="str">
        <f>IF(Intro!$G$20="English",O15,P15)</f>
        <v>Provide a brief history of your firm, with particular emphasis on activities regarding the goods.</v>
      </c>
      <c r="C15" s="169"/>
      <c r="D15" s="169"/>
      <c r="E15" s="169"/>
      <c r="F15" s="169"/>
      <c r="G15" s="169"/>
      <c r="H15" s="169"/>
      <c r="I15" s="169"/>
      <c r="J15" s="169"/>
      <c r="K15" s="169"/>
      <c r="L15" s="178"/>
      <c r="O15" s="32" t="s">
        <v>42</v>
      </c>
      <c r="P15" s="3" t="s">
        <v>43</v>
      </c>
    </row>
    <row r="16" spans="1:17" s="39" customFormat="1" x14ac:dyDescent="0.35">
      <c r="A16" s="65"/>
      <c r="B16" s="75"/>
      <c r="C16" s="66"/>
      <c r="D16" s="66"/>
      <c r="E16" s="66"/>
      <c r="F16" s="66"/>
      <c r="G16" s="66"/>
      <c r="H16" s="66"/>
      <c r="I16" s="66"/>
      <c r="J16" s="66"/>
      <c r="K16" s="66"/>
      <c r="L16" s="67"/>
      <c r="O16" s="3"/>
      <c r="P16" s="3"/>
      <c r="Q16" s="3"/>
    </row>
    <row r="17" spans="1:17" s="22" customFormat="1" x14ac:dyDescent="0.35">
      <c r="A17" s="21"/>
      <c r="B17" s="247"/>
      <c r="C17" s="248"/>
      <c r="D17" s="248"/>
      <c r="E17" s="248"/>
      <c r="F17" s="248"/>
      <c r="G17" s="248"/>
      <c r="H17" s="248"/>
      <c r="I17" s="248"/>
      <c r="J17" s="248"/>
      <c r="K17" s="248"/>
      <c r="L17" s="249"/>
      <c r="M17" s="39"/>
    </row>
    <row r="18" spans="1:17" s="22" customFormat="1" x14ac:dyDescent="0.35">
      <c r="A18" s="21"/>
      <c r="B18" s="247"/>
      <c r="C18" s="248"/>
      <c r="D18" s="248"/>
      <c r="E18" s="248"/>
      <c r="F18" s="248"/>
      <c r="G18" s="248"/>
      <c r="H18" s="248"/>
      <c r="I18" s="248"/>
      <c r="J18" s="248"/>
      <c r="K18" s="248"/>
      <c r="L18" s="249"/>
      <c r="M18" s="39"/>
    </row>
    <row r="19" spans="1:17" s="22" customFormat="1" x14ac:dyDescent="0.35">
      <c r="A19" s="21"/>
      <c r="B19" s="247"/>
      <c r="C19" s="248"/>
      <c r="D19" s="248"/>
      <c r="E19" s="248"/>
      <c r="F19" s="248"/>
      <c r="G19" s="248"/>
      <c r="H19" s="248"/>
      <c r="I19" s="248"/>
      <c r="J19" s="248"/>
      <c r="K19" s="248"/>
      <c r="L19" s="249"/>
      <c r="M19" s="39"/>
    </row>
    <row r="20" spans="1:17" s="22" customFormat="1" x14ac:dyDescent="0.35">
      <c r="A20" s="21"/>
      <c r="B20" s="247"/>
      <c r="C20" s="248"/>
      <c r="D20" s="248"/>
      <c r="E20" s="248"/>
      <c r="F20" s="248"/>
      <c r="G20" s="248"/>
      <c r="H20" s="248"/>
      <c r="I20" s="248"/>
      <c r="J20" s="248"/>
      <c r="K20" s="248"/>
      <c r="L20" s="249"/>
      <c r="M20" s="39"/>
    </row>
    <row r="21" spans="1:17" s="22" customFormat="1" x14ac:dyDescent="0.35">
      <c r="A21" s="21"/>
      <c r="B21" s="247"/>
      <c r="C21" s="248"/>
      <c r="D21" s="248"/>
      <c r="E21" s="248"/>
      <c r="F21" s="248"/>
      <c r="G21" s="248"/>
      <c r="H21" s="248"/>
      <c r="I21" s="248"/>
      <c r="J21" s="248"/>
      <c r="K21" s="248"/>
      <c r="L21" s="249"/>
      <c r="M21" s="39"/>
    </row>
    <row r="22" spans="1:17" s="22" customFormat="1" x14ac:dyDescent="0.35">
      <c r="A22" s="21"/>
      <c r="B22" s="247"/>
      <c r="C22" s="248"/>
      <c r="D22" s="248"/>
      <c r="E22" s="248"/>
      <c r="F22" s="248"/>
      <c r="G22" s="248"/>
      <c r="H22" s="248"/>
      <c r="I22" s="248"/>
      <c r="J22" s="248"/>
      <c r="K22" s="248"/>
      <c r="L22" s="249"/>
      <c r="M22" s="39"/>
    </row>
    <row r="23" spans="1:17" s="22" customFormat="1" x14ac:dyDescent="0.35">
      <c r="A23" s="21"/>
      <c r="B23" s="247"/>
      <c r="C23" s="248"/>
      <c r="D23" s="248"/>
      <c r="E23" s="248"/>
      <c r="F23" s="248"/>
      <c r="G23" s="248"/>
      <c r="H23" s="248"/>
      <c r="I23" s="248"/>
      <c r="J23" s="248"/>
      <c r="K23" s="248"/>
      <c r="L23" s="249"/>
      <c r="M23" s="39"/>
    </row>
    <row r="24" spans="1:17" s="22" customFormat="1" x14ac:dyDescent="0.35">
      <c r="A24" s="21"/>
      <c r="B24" s="247"/>
      <c r="C24" s="248"/>
      <c r="D24" s="248"/>
      <c r="E24" s="248"/>
      <c r="F24" s="248"/>
      <c r="G24" s="248"/>
      <c r="H24" s="248"/>
      <c r="I24" s="248"/>
      <c r="J24" s="248"/>
      <c r="K24" s="248"/>
      <c r="L24" s="249"/>
      <c r="M24" s="39"/>
    </row>
    <row r="25" spans="1:17" s="39" customFormat="1" x14ac:dyDescent="0.35">
      <c r="A25" s="65"/>
      <c r="B25" s="76"/>
      <c r="C25" s="77"/>
      <c r="D25" s="77"/>
      <c r="E25" s="77"/>
      <c r="F25" s="77"/>
      <c r="G25" s="77"/>
      <c r="H25" s="77"/>
      <c r="I25" s="77"/>
      <c r="J25" s="77"/>
      <c r="K25" s="77"/>
      <c r="L25" s="78"/>
      <c r="O25" s="3"/>
      <c r="P25" s="3"/>
      <c r="Q25" s="3"/>
    </row>
    <row r="26" spans="1:17" x14ac:dyDescent="0.35">
      <c r="B26" s="241" t="s">
        <v>23</v>
      </c>
      <c r="C26" s="242"/>
      <c r="D26" s="242"/>
      <c r="E26" s="242"/>
      <c r="F26" s="242"/>
      <c r="G26" s="242"/>
      <c r="H26" s="242"/>
      <c r="I26" s="242"/>
      <c r="J26" s="242"/>
      <c r="K26" s="242"/>
      <c r="L26" s="243"/>
    </row>
    <row r="27" spans="1:17" x14ac:dyDescent="0.35">
      <c r="B27" s="28"/>
      <c r="C27" s="29"/>
      <c r="D27" s="29"/>
      <c r="E27" s="30"/>
      <c r="F27" s="30"/>
      <c r="G27" s="30"/>
      <c r="H27" s="30"/>
      <c r="I27" s="30"/>
      <c r="J27" s="30"/>
      <c r="K27" s="30"/>
      <c r="L27" s="31"/>
    </row>
    <row r="28" spans="1:17" ht="14.25" customHeight="1" x14ac:dyDescent="0.35">
      <c r="B28" s="168" t="str">
        <f>IF(Intro!$G$20="English",O28,P28)</f>
        <v>Provide details concerning anti-dumping and countervailing measures imposed by authorities of a country other than Canada in respect of the goods or similar goods to which your country or your firm has been subject since January 1, 2023.</v>
      </c>
      <c r="C28" s="169"/>
      <c r="D28" s="169"/>
      <c r="E28" s="169"/>
      <c r="F28" s="169"/>
      <c r="G28" s="169"/>
      <c r="H28" s="169"/>
      <c r="I28" s="169"/>
      <c r="J28" s="169"/>
      <c r="K28" s="169"/>
      <c r="L28" s="178"/>
      <c r="O28" s="32" t="str">
        <f>"Provide details concerning anti-dumping and countervailing measures imposed by authorities of a country other than Canada in respect of the goods or similar goods to which your country or your firm has been subject since January 1, "&amp;Variables!B6&amp;"."</f>
        <v>Provide details concerning anti-dumping and countervailing measures imposed by authorities of a country other than Canada in respect of the goods or similar goods to which your country or your firm has been subject since January 1, 2023.</v>
      </c>
      <c r="P28" s="3" t="str">
        <f>"Fournissez des détails concernant les mesures antidumping et/ou compensatoires imposées par les autorités d'un pays autre que le Canada"&amp;" à l'égard des marchandises ou des marchandises similaires auxquelles votre pays ou votre entreprise est assujetti depuis le 1er janvier "&amp;Variables!B6&amp;"."</f>
        <v>Fournissez des détails concernant les mesures antidumping et/ou compensatoires imposées par les autorités d'un pays autre que le Canada à l'égard des marchandises ou des marchandises similaires auxquelles votre pays ou votre entreprise est assujetti depuis le 1er janvier 2023.</v>
      </c>
    </row>
    <row r="29" spans="1:17" x14ac:dyDescent="0.35">
      <c r="B29" s="168"/>
      <c r="C29" s="169"/>
      <c r="D29" s="169"/>
      <c r="E29" s="169"/>
      <c r="F29" s="169"/>
      <c r="G29" s="169"/>
      <c r="H29" s="169"/>
      <c r="I29" s="169"/>
      <c r="J29" s="169"/>
      <c r="K29" s="169"/>
      <c r="L29" s="178"/>
      <c r="O29" s="32"/>
    </row>
    <row r="30" spans="1:17" s="39" customFormat="1" x14ac:dyDescent="0.35">
      <c r="A30" s="65"/>
      <c r="B30" s="75"/>
      <c r="C30" s="66"/>
      <c r="D30" s="66"/>
      <c r="E30" s="66"/>
      <c r="F30" s="66"/>
      <c r="G30" s="66"/>
      <c r="H30" s="66"/>
      <c r="I30" s="66"/>
      <c r="J30" s="66"/>
      <c r="K30" s="66"/>
      <c r="L30" s="67"/>
      <c r="O30" s="3"/>
      <c r="P30" s="3"/>
      <c r="Q30" s="3"/>
    </row>
    <row r="31" spans="1:17" s="22" customFormat="1" x14ac:dyDescent="0.35">
      <c r="A31" s="21"/>
      <c r="B31" s="247"/>
      <c r="C31" s="248"/>
      <c r="D31" s="248"/>
      <c r="E31" s="248"/>
      <c r="F31" s="248"/>
      <c r="G31" s="248"/>
      <c r="H31" s="248"/>
      <c r="I31" s="248"/>
      <c r="J31" s="248"/>
      <c r="K31" s="248"/>
      <c r="L31" s="249"/>
      <c r="M31" s="39"/>
    </row>
    <row r="32" spans="1:17" s="22" customFormat="1" x14ac:dyDescent="0.35">
      <c r="A32" s="21"/>
      <c r="B32" s="247"/>
      <c r="C32" s="248"/>
      <c r="D32" s="248"/>
      <c r="E32" s="248"/>
      <c r="F32" s="248"/>
      <c r="G32" s="248"/>
      <c r="H32" s="248"/>
      <c r="I32" s="248"/>
      <c r="J32" s="248"/>
      <c r="K32" s="248"/>
      <c r="L32" s="249"/>
      <c r="M32" s="39"/>
    </row>
    <row r="33" spans="1:17" s="22" customFormat="1" x14ac:dyDescent="0.35">
      <c r="A33" s="21"/>
      <c r="B33" s="247"/>
      <c r="C33" s="248"/>
      <c r="D33" s="248"/>
      <c r="E33" s="248"/>
      <c r="F33" s="248"/>
      <c r="G33" s="248"/>
      <c r="H33" s="248"/>
      <c r="I33" s="248"/>
      <c r="J33" s="248"/>
      <c r="K33" s="248"/>
      <c r="L33" s="249"/>
      <c r="M33" s="39"/>
    </row>
    <row r="34" spans="1:17" s="22" customFormat="1" x14ac:dyDescent="0.35">
      <c r="A34" s="21"/>
      <c r="B34" s="247"/>
      <c r="C34" s="248"/>
      <c r="D34" s="248"/>
      <c r="E34" s="248"/>
      <c r="F34" s="248"/>
      <c r="G34" s="248"/>
      <c r="H34" s="248"/>
      <c r="I34" s="248"/>
      <c r="J34" s="248"/>
      <c r="K34" s="248"/>
      <c r="L34" s="249"/>
      <c r="M34" s="39"/>
    </row>
    <row r="35" spans="1:17" s="22" customFormat="1" x14ac:dyDescent="0.35">
      <c r="A35" s="21"/>
      <c r="B35" s="247"/>
      <c r="C35" s="248"/>
      <c r="D35" s="248"/>
      <c r="E35" s="248"/>
      <c r="F35" s="248"/>
      <c r="G35" s="248"/>
      <c r="H35" s="248"/>
      <c r="I35" s="248"/>
      <c r="J35" s="248"/>
      <c r="K35" s="248"/>
      <c r="L35" s="249"/>
      <c r="M35" s="39"/>
    </row>
    <row r="36" spans="1:17" s="22" customFormat="1" x14ac:dyDescent="0.35">
      <c r="A36" s="21"/>
      <c r="B36" s="247"/>
      <c r="C36" s="248"/>
      <c r="D36" s="248"/>
      <c r="E36" s="248"/>
      <c r="F36" s="248"/>
      <c r="G36" s="248"/>
      <c r="H36" s="248"/>
      <c r="I36" s="248"/>
      <c r="J36" s="248"/>
      <c r="K36" s="248"/>
      <c r="L36" s="249"/>
      <c r="M36" s="39"/>
    </row>
    <row r="37" spans="1:17" s="22" customFormat="1" x14ac:dyDescent="0.35">
      <c r="A37" s="21"/>
      <c r="B37" s="247"/>
      <c r="C37" s="248"/>
      <c r="D37" s="248"/>
      <c r="E37" s="248"/>
      <c r="F37" s="248"/>
      <c r="G37" s="248"/>
      <c r="H37" s="248"/>
      <c r="I37" s="248"/>
      <c r="J37" s="248"/>
      <c r="K37" s="248"/>
      <c r="L37" s="249"/>
      <c r="M37" s="39"/>
    </row>
    <row r="38" spans="1:17" s="22" customFormat="1" x14ac:dyDescent="0.35">
      <c r="A38" s="21"/>
      <c r="B38" s="247"/>
      <c r="C38" s="248"/>
      <c r="D38" s="248"/>
      <c r="E38" s="248"/>
      <c r="F38" s="248"/>
      <c r="G38" s="248"/>
      <c r="H38" s="248"/>
      <c r="I38" s="248"/>
      <c r="J38" s="248"/>
      <c r="K38" s="248"/>
      <c r="L38" s="249"/>
      <c r="M38" s="39"/>
    </row>
    <row r="39" spans="1:17" s="39" customFormat="1" x14ac:dyDescent="0.35">
      <c r="A39" s="65"/>
      <c r="B39" s="76"/>
      <c r="C39" s="77"/>
      <c r="D39" s="77"/>
      <c r="E39" s="77"/>
      <c r="F39" s="77"/>
      <c r="G39" s="77"/>
      <c r="H39" s="77"/>
      <c r="I39" s="77"/>
      <c r="J39" s="77"/>
      <c r="K39" s="77"/>
      <c r="L39" s="78"/>
      <c r="O39" s="3"/>
      <c r="P39" s="3"/>
      <c r="Q39" s="3"/>
    </row>
    <row r="40" spans="1:17" s="22" customFormat="1" x14ac:dyDescent="0.35">
      <c r="A40" s="21"/>
      <c r="B40" s="241" t="s">
        <v>24</v>
      </c>
      <c r="C40" s="242"/>
      <c r="D40" s="242"/>
      <c r="E40" s="242"/>
      <c r="F40" s="242"/>
      <c r="G40" s="242"/>
      <c r="H40" s="242"/>
      <c r="I40" s="242"/>
      <c r="J40" s="242"/>
      <c r="K40" s="242"/>
      <c r="L40" s="243"/>
      <c r="M40" s="74"/>
    </row>
    <row r="41" spans="1:17" s="39" customFormat="1" x14ac:dyDescent="0.35">
      <c r="A41" s="65"/>
      <c r="B41" s="75"/>
      <c r="C41" s="66"/>
      <c r="D41" s="66"/>
      <c r="E41" s="66"/>
      <c r="F41" s="66"/>
      <c r="G41" s="66"/>
      <c r="H41" s="66"/>
      <c r="I41" s="66"/>
      <c r="J41" s="66"/>
      <c r="K41" s="66"/>
      <c r="L41" s="67"/>
      <c r="O41" s="3"/>
      <c r="P41" s="3"/>
      <c r="Q41" s="3"/>
    </row>
    <row r="42" spans="1:17" s="39" customFormat="1" ht="14.25" customHeight="1" x14ac:dyDescent="0.35">
      <c r="A42" s="65"/>
      <c r="B42" s="185" t="str">
        <f>IF(Intro!$G$20="English",O42,P42)</f>
        <v>List the names and addresses of any foreign or Canadian firms related to your firm (see definition in Info tab) that are involved in the production, export, import, sale, purchase of the goods or supply of direct materials used to produce the goods. For each firm, indicate the nature of your association and its role in the industry.</v>
      </c>
      <c r="C42" s="186"/>
      <c r="D42" s="186"/>
      <c r="E42" s="186"/>
      <c r="F42" s="186"/>
      <c r="G42" s="186"/>
      <c r="H42" s="186"/>
      <c r="I42" s="186"/>
      <c r="J42" s="186"/>
      <c r="K42" s="186"/>
      <c r="L42" s="187"/>
      <c r="O42" s="3" t="s">
        <v>210</v>
      </c>
      <c r="P42" s="3" t="s">
        <v>211</v>
      </c>
      <c r="Q42" s="3"/>
    </row>
    <row r="43" spans="1:17" s="39" customFormat="1" x14ac:dyDescent="0.35">
      <c r="A43" s="65"/>
      <c r="B43" s="185"/>
      <c r="C43" s="186"/>
      <c r="D43" s="186"/>
      <c r="E43" s="186"/>
      <c r="F43" s="186"/>
      <c r="G43" s="186"/>
      <c r="H43" s="186"/>
      <c r="I43" s="186"/>
      <c r="J43" s="186"/>
      <c r="K43" s="186"/>
      <c r="L43" s="187"/>
      <c r="O43" s="3"/>
      <c r="P43" s="3"/>
      <c r="Q43" s="3"/>
    </row>
    <row r="44" spans="1:17" s="39" customFormat="1" x14ac:dyDescent="0.35">
      <c r="A44" s="65"/>
      <c r="B44" s="185"/>
      <c r="C44" s="186"/>
      <c r="D44" s="186"/>
      <c r="E44" s="186"/>
      <c r="F44" s="186"/>
      <c r="G44" s="186"/>
      <c r="H44" s="186"/>
      <c r="I44" s="186"/>
      <c r="J44" s="186"/>
      <c r="K44" s="186"/>
      <c r="L44" s="187"/>
      <c r="O44" s="3"/>
      <c r="P44" s="3"/>
      <c r="Q44" s="3"/>
    </row>
    <row r="45" spans="1:17" s="39" customFormat="1" x14ac:dyDescent="0.35">
      <c r="A45" s="65"/>
      <c r="B45" s="75"/>
      <c r="C45" s="66"/>
      <c r="D45" s="66"/>
      <c r="E45" s="66"/>
      <c r="F45" s="66"/>
      <c r="G45" s="66"/>
      <c r="H45" s="66"/>
      <c r="I45" s="66"/>
      <c r="J45" s="66"/>
      <c r="K45" s="66"/>
      <c r="L45" s="67"/>
      <c r="O45" s="3"/>
      <c r="P45" s="3"/>
      <c r="Q45" s="3"/>
    </row>
    <row r="46" spans="1:17" x14ac:dyDescent="0.35">
      <c r="B46" s="108"/>
      <c r="C46" s="254" t="str">
        <f>IF(Intro!$G$20="English",O46,P46)</f>
        <v>Firm Name</v>
      </c>
      <c r="D46" s="254"/>
      <c r="E46" s="254" t="str">
        <f>IF(Intro!$G$20="English",O47,P47)</f>
        <v>Firm Address</v>
      </c>
      <c r="F46" s="254"/>
      <c r="G46" s="254" t="str">
        <f>IF(Intro!$G$20="English",O48,P48)</f>
        <v>Nature of association</v>
      </c>
      <c r="H46" s="254"/>
      <c r="I46" s="254"/>
      <c r="J46" s="254" t="str">
        <f>IF(Intro!$G$20="English",O49,P49)</f>
        <v>Role in the Industry</v>
      </c>
      <c r="K46" s="254"/>
      <c r="L46" s="255"/>
      <c r="O46" s="3" t="s">
        <v>44</v>
      </c>
      <c r="P46" s="3" t="s">
        <v>46</v>
      </c>
    </row>
    <row r="47" spans="1:17" x14ac:dyDescent="0.35">
      <c r="B47" s="109"/>
      <c r="C47" s="254"/>
      <c r="D47" s="254"/>
      <c r="E47" s="254"/>
      <c r="F47" s="254"/>
      <c r="G47" s="254"/>
      <c r="H47" s="254"/>
      <c r="I47" s="254"/>
      <c r="J47" s="254"/>
      <c r="K47" s="254"/>
      <c r="L47" s="255"/>
      <c r="O47" s="3" t="s">
        <v>9</v>
      </c>
      <c r="P47" s="3" t="s">
        <v>10</v>
      </c>
    </row>
    <row r="48" spans="1:17" x14ac:dyDescent="0.35">
      <c r="B48" s="250">
        <v>1</v>
      </c>
      <c r="C48" s="174"/>
      <c r="D48" s="174"/>
      <c r="E48" s="174"/>
      <c r="F48" s="174"/>
      <c r="G48" s="174"/>
      <c r="H48" s="174"/>
      <c r="I48" s="174"/>
      <c r="J48" s="174"/>
      <c r="K48" s="174"/>
      <c r="L48" s="175"/>
      <c r="O48" s="3" t="s">
        <v>158</v>
      </c>
      <c r="P48" s="3" t="s">
        <v>282</v>
      </c>
    </row>
    <row r="49" spans="2:16" x14ac:dyDescent="0.35">
      <c r="B49" s="250"/>
      <c r="C49" s="174"/>
      <c r="D49" s="174"/>
      <c r="E49" s="174"/>
      <c r="F49" s="174"/>
      <c r="G49" s="174"/>
      <c r="H49" s="174"/>
      <c r="I49" s="174"/>
      <c r="J49" s="174"/>
      <c r="K49" s="174"/>
      <c r="L49" s="175"/>
      <c r="O49" s="3" t="s">
        <v>45</v>
      </c>
      <c r="P49" s="3" t="s">
        <v>47</v>
      </c>
    </row>
    <row r="50" spans="2:16" x14ac:dyDescent="0.35">
      <c r="B50" s="250">
        <v>2</v>
      </c>
      <c r="C50" s="174"/>
      <c r="D50" s="174"/>
      <c r="E50" s="174"/>
      <c r="F50" s="174"/>
      <c r="G50" s="174"/>
      <c r="H50" s="174"/>
      <c r="I50" s="174"/>
      <c r="J50" s="174"/>
      <c r="K50" s="174"/>
      <c r="L50" s="175"/>
    </row>
    <row r="51" spans="2:16" x14ac:dyDescent="0.35">
      <c r="B51" s="250"/>
      <c r="C51" s="174"/>
      <c r="D51" s="174"/>
      <c r="E51" s="174"/>
      <c r="F51" s="174"/>
      <c r="G51" s="174"/>
      <c r="H51" s="174"/>
      <c r="I51" s="174"/>
      <c r="J51" s="174"/>
      <c r="K51" s="174"/>
      <c r="L51" s="175"/>
    </row>
    <row r="52" spans="2:16" x14ac:dyDescent="0.35">
      <c r="B52" s="250">
        <v>3</v>
      </c>
      <c r="C52" s="174"/>
      <c r="D52" s="174"/>
      <c r="E52" s="174"/>
      <c r="F52" s="174"/>
      <c r="G52" s="174"/>
      <c r="H52" s="174"/>
      <c r="I52" s="174"/>
      <c r="J52" s="174"/>
      <c r="K52" s="174"/>
      <c r="L52" s="175"/>
    </row>
    <row r="53" spans="2:16" x14ac:dyDescent="0.35">
      <c r="B53" s="250"/>
      <c r="C53" s="174"/>
      <c r="D53" s="174"/>
      <c r="E53" s="174"/>
      <c r="F53" s="174"/>
      <c r="G53" s="174"/>
      <c r="H53" s="174"/>
      <c r="I53" s="174"/>
      <c r="J53" s="174"/>
      <c r="K53" s="174"/>
      <c r="L53" s="175"/>
    </row>
    <row r="54" spans="2:16" x14ac:dyDescent="0.35">
      <c r="B54" s="250">
        <v>4</v>
      </c>
      <c r="C54" s="174"/>
      <c r="D54" s="174"/>
      <c r="E54" s="174"/>
      <c r="F54" s="174"/>
      <c r="G54" s="174"/>
      <c r="H54" s="174"/>
      <c r="I54" s="174"/>
      <c r="J54" s="174"/>
      <c r="K54" s="174"/>
      <c r="L54" s="175"/>
    </row>
    <row r="55" spans="2:16" x14ac:dyDescent="0.35">
      <c r="B55" s="250"/>
      <c r="C55" s="174"/>
      <c r="D55" s="174"/>
      <c r="E55" s="174"/>
      <c r="F55" s="174"/>
      <c r="G55" s="174"/>
      <c r="H55" s="174"/>
      <c r="I55" s="174"/>
      <c r="J55" s="174"/>
      <c r="K55" s="174"/>
      <c r="L55" s="175"/>
    </row>
    <row r="56" spans="2:16" x14ac:dyDescent="0.35">
      <c r="B56" s="250">
        <v>5</v>
      </c>
      <c r="C56" s="174"/>
      <c r="D56" s="174"/>
      <c r="E56" s="174"/>
      <c r="F56" s="174"/>
      <c r="G56" s="174"/>
      <c r="H56" s="174"/>
      <c r="I56" s="174"/>
      <c r="J56" s="174"/>
      <c r="K56" s="174"/>
      <c r="L56" s="175"/>
    </row>
    <row r="57" spans="2:16" x14ac:dyDescent="0.35">
      <c r="B57" s="250"/>
      <c r="C57" s="174"/>
      <c r="D57" s="174"/>
      <c r="E57" s="174"/>
      <c r="F57" s="174"/>
      <c r="G57" s="174"/>
      <c r="H57" s="174"/>
      <c r="I57" s="174"/>
      <c r="J57" s="174"/>
      <c r="K57" s="174"/>
      <c r="L57" s="175"/>
    </row>
    <row r="58" spans="2:16" x14ac:dyDescent="0.35">
      <c r="B58" s="250">
        <v>6</v>
      </c>
      <c r="C58" s="174"/>
      <c r="D58" s="174"/>
      <c r="E58" s="174"/>
      <c r="F58" s="174"/>
      <c r="G58" s="174"/>
      <c r="H58" s="174"/>
      <c r="I58" s="174"/>
      <c r="J58" s="174"/>
      <c r="K58" s="174"/>
      <c r="L58" s="175"/>
    </row>
    <row r="59" spans="2:16" x14ac:dyDescent="0.35">
      <c r="B59" s="250"/>
      <c r="C59" s="174"/>
      <c r="D59" s="174"/>
      <c r="E59" s="174"/>
      <c r="F59" s="174"/>
      <c r="G59" s="174"/>
      <c r="H59" s="174"/>
      <c r="I59" s="174"/>
      <c r="J59" s="174"/>
      <c r="K59" s="174"/>
      <c r="L59" s="175"/>
    </row>
    <row r="60" spans="2:16" x14ac:dyDescent="0.35">
      <c r="B60" s="250">
        <v>7</v>
      </c>
      <c r="C60" s="174"/>
      <c r="D60" s="174"/>
      <c r="E60" s="174"/>
      <c r="F60" s="174"/>
      <c r="G60" s="174"/>
      <c r="H60" s="174"/>
      <c r="I60" s="174"/>
      <c r="J60" s="174"/>
      <c r="K60" s="174"/>
      <c r="L60" s="175"/>
    </row>
    <row r="61" spans="2:16" x14ac:dyDescent="0.35">
      <c r="B61" s="250"/>
      <c r="C61" s="174"/>
      <c r="D61" s="174"/>
      <c r="E61" s="174"/>
      <c r="F61" s="174"/>
      <c r="G61" s="174"/>
      <c r="H61" s="174"/>
      <c r="I61" s="174"/>
      <c r="J61" s="174"/>
      <c r="K61" s="174"/>
      <c r="L61" s="175"/>
    </row>
    <row r="62" spans="2:16" x14ac:dyDescent="0.35">
      <c r="B62" s="250">
        <v>8</v>
      </c>
      <c r="C62" s="174"/>
      <c r="D62" s="174"/>
      <c r="E62" s="174"/>
      <c r="F62" s="174"/>
      <c r="G62" s="174"/>
      <c r="H62" s="174"/>
      <c r="I62" s="174"/>
      <c r="J62" s="174"/>
      <c r="K62" s="174"/>
      <c r="L62" s="175"/>
    </row>
    <row r="63" spans="2:16" x14ac:dyDescent="0.35">
      <c r="B63" s="250"/>
      <c r="C63" s="174"/>
      <c r="D63" s="174"/>
      <c r="E63" s="174"/>
      <c r="F63" s="174"/>
      <c r="G63" s="174"/>
      <c r="H63" s="174"/>
      <c r="I63" s="174"/>
      <c r="J63" s="174"/>
      <c r="K63" s="174"/>
      <c r="L63" s="175"/>
    </row>
    <row r="64" spans="2:16" x14ac:dyDescent="0.35">
      <c r="B64" s="250">
        <v>9</v>
      </c>
      <c r="C64" s="174"/>
      <c r="D64" s="174"/>
      <c r="E64" s="174"/>
      <c r="F64" s="174"/>
      <c r="G64" s="174"/>
      <c r="H64" s="174"/>
      <c r="I64" s="174"/>
      <c r="J64" s="174"/>
      <c r="K64" s="174"/>
      <c r="L64" s="175"/>
    </row>
    <row r="65" spans="1:17" x14ac:dyDescent="0.35">
      <c r="B65" s="250"/>
      <c r="C65" s="174"/>
      <c r="D65" s="174"/>
      <c r="E65" s="174"/>
      <c r="F65" s="174"/>
      <c r="G65" s="174"/>
      <c r="H65" s="174"/>
      <c r="I65" s="174"/>
      <c r="J65" s="174"/>
      <c r="K65" s="174"/>
      <c r="L65" s="175"/>
    </row>
    <row r="66" spans="1:17" x14ac:dyDescent="0.35">
      <c r="B66" s="250">
        <v>10</v>
      </c>
      <c r="C66" s="174"/>
      <c r="D66" s="174"/>
      <c r="E66" s="174"/>
      <c r="F66" s="174"/>
      <c r="G66" s="174"/>
      <c r="H66" s="174"/>
      <c r="I66" s="174"/>
      <c r="J66" s="174"/>
      <c r="K66" s="174"/>
      <c r="L66" s="175"/>
    </row>
    <row r="67" spans="1:17" x14ac:dyDescent="0.35">
      <c r="B67" s="250"/>
      <c r="C67" s="174"/>
      <c r="D67" s="174"/>
      <c r="E67" s="174"/>
      <c r="F67" s="174"/>
      <c r="G67" s="174"/>
      <c r="H67" s="174"/>
      <c r="I67" s="174"/>
      <c r="J67" s="174"/>
      <c r="K67" s="174"/>
      <c r="L67" s="175"/>
    </row>
    <row r="68" spans="1:17" s="39" customFormat="1" x14ac:dyDescent="0.35">
      <c r="A68" s="65"/>
      <c r="B68" s="76"/>
      <c r="C68" s="77"/>
      <c r="D68" s="77"/>
      <c r="E68" s="77"/>
      <c r="F68" s="77"/>
      <c r="G68" s="77"/>
      <c r="H68" s="77"/>
      <c r="I68" s="77"/>
      <c r="J68" s="77"/>
      <c r="K68" s="77"/>
      <c r="L68" s="78"/>
      <c r="O68" s="3"/>
      <c r="P68" s="3"/>
      <c r="Q68" s="3"/>
    </row>
    <row r="69" spans="1:17" s="9" customFormat="1" x14ac:dyDescent="0.35">
      <c r="A69" s="24"/>
      <c r="B69" s="26"/>
      <c r="C69" s="26"/>
      <c r="D69" s="26"/>
      <c r="E69" s="27"/>
      <c r="F69" s="27"/>
      <c r="G69" s="27"/>
      <c r="H69" s="27"/>
      <c r="I69" s="27"/>
      <c r="J69" s="27"/>
      <c r="K69" s="27"/>
      <c r="L69" s="27"/>
      <c r="O69" s="25"/>
      <c r="P69" s="25"/>
    </row>
    <row r="70" spans="1:17" x14ac:dyDescent="0.35">
      <c r="B70" s="162" t="s">
        <v>241</v>
      </c>
      <c r="C70" s="163"/>
      <c r="D70" s="163"/>
      <c r="E70" s="163"/>
      <c r="F70" s="163"/>
      <c r="G70" s="163"/>
      <c r="H70" s="163"/>
      <c r="I70" s="163"/>
      <c r="J70" s="163"/>
      <c r="K70" s="163"/>
      <c r="L70" s="164"/>
      <c r="M70" s="39"/>
    </row>
    <row r="71" spans="1:17" s="22" customFormat="1" x14ac:dyDescent="0.35">
      <c r="A71" s="21"/>
      <c r="B71" s="244" t="s">
        <v>25</v>
      </c>
      <c r="C71" s="245"/>
      <c r="D71" s="245"/>
      <c r="E71" s="245"/>
      <c r="F71" s="245"/>
      <c r="G71" s="245"/>
      <c r="H71" s="245"/>
      <c r="I71" s="245"/>
      <c r="J71" s="245"/>
      <c r="K71" s="245"/>
      <c r="L71" s="246"/>
      <c r="M71" s="74"/>
    </row>
    <row r="72" spans="1:17" s="39" customFormat="1" x14ac:dyDescent="0.35">
      <c r="A72" s="65"/>
      <c r="B72" s="75"/>
      <c r="C72" s="66"/>
      <c r="D72" s="66"/>
      <c r="E72" s="66"/>
      <c r="F72" s="66"/>
      <c r="G72" s="66"/>
      <c r="H72" s="66"/>
      <c r="I72" s="66"/>
      <c r="J72" s="66"/>
      <c r="K72" s="66"/>
      <c r="L72" s="67"/>
      <c r="O72" s="3"/>
      <c r="P72" s="3"/>
      <c r="Q72" s="3"/>
    </row>
    <row r="73" spans="1:17" s="39" customFormat="1" x14ac:dyDescent="0.35">
      <c r="A73" s="65"/>
      <c r="B73" s="251" t="str">
        <f>IF(Intro!$G$20="English",O73,P73)</f>
        <v>Provide the following information about the production of all of your firm's goods in Austria.</v>
      </c>
      <c r="C73" s="252"/>
      <c r="D73" s="252"/>
      <c r="E73" s="252"/>
      <c r="F73" s="252"/>
      <c r="G73" s="252"/>
      <c r="H73" s="252"/>
      <c r="I73" s="252"/>
      <c r="J73" s="252"/>
      <c r="K73" s="252"/>
      <c r="L73" s="253"/>
      <c r="O73" s="3" t="str">
        <f>"Provide the following information about the production of all of your firm's goods in "&amp;Variables!B5&amp;"."</f>
        <v>Provide the following information about the production of all of your firm's goods in Austria.</v>
      </c>
      <c r="P73" s="3" t="str">
        <f>"Fournissez les informations suivantes concernant la production de toutes les marchandises de votre entreprise "&amp;Variables!D5&amp;"."</f>
        <v>Fournissez les informations suivantes concernant la production de toutes les marchandises de votre entreprise en Autriche.</v>
      </c>
      <c r="Q73" s="3"/>
    </row>
    <row r="74" spans="1:17" s="39" customFormat="1" x14ac:dyDescent="0.35">
      <c r="A74" s="65"/>
      <c r="B74" s="75"/>
      <c r="C74" s="66"/>
      <c r="D74" s="66"/>
      <c r="E74" s="66"/>
      <c r="F74" s="66"/>
      <c r="G74" s="66"/>
      <c r="H74" s="66"/>
      <c r="I74" s="66"/>
      <c r="J74" s="66"/>
      <c r="K74" s="66"/>
      <c r="L74" s="67"/>
      <c r="O74" s="3"/>
      <c r="P74" s="3"/>
      <c r="Q74" s="3"/>
    </row>
    <row r="75" spans="1:17" x14ac:dyDescent="0.35">
      <c r="B75" s="258"/>
      <c r="C75" s="256" t="str">
        <f>IF(Intro!$G$20="English",O75,P75)</f>
        <v>Facility Name and Location</v>
      </c>
      <c r="D75" s="256"/>
      <c r="E75" s="256" t="str">
        <f>IF(Intro!$G$20="English",O76,P76)</f>
        <v>Explain whether this facility produces the goods for the Canadian market and other export markets.</v>
      </c>
      <c r="F75" s="256"/>
      <c r="G75" s="256" t="str">
        <f>IF(Intro!$G$20="English",O77,P77)</f>
        <v xml:space="preserve">Description and specifications of the goods produced </v>
      </c>
      <c r="H75" s="256"/>
      <c r="I75" s="256" t="str">
        <f>IF(Intro!$G$20="English",O78,P78)</f>
        <v>If this facility does not produce the goods, what modifications would be needed to be able to produce the goods?</v>
      </c>
      <c r="J75" s="256"/>
      <c r="K75" s="256" t="str">
        <f>IF(Intro!$G$20="English",O79,P79)</f>
        <v>What other products, if any, can be produced on the same equipment used to produce the goods?</v>
      </c>
      <c r="L75" s="257"/>
      <c r="O75" s="3" t="s">
        <v>48</v>
      </c>
      <c r="P75" s="3" t="s">
        <v>49</v>
      </c>
    </row>
    <row r="76" spans="1:17" x14ac:dyDescent="0.35">
      <c r="B76" s="258"/>
      <c r="C76" s="256"/>
      <c r="D76" s="256"/>
      <c r="E76" s="256"/>
      <c r="F76" s="256"/>
      <c r="G76" s="256"/>
      <c r="H76" s="256"/>
      <c r="I76" s="256"/>
      <c r="J76" s="256"/>
      <c r="K76" s="256"/>
      <c r="L76" s="257"/>
      <c r="O76" s="3" t="s">
        <v>159</v>
      </c>
      <c r="P76" s="3" t="s">
        <v>160</v>
      </c>
    </row>
    <row r="77" spans="1:17" x14ac:dyDescent="0.35">
      <c r="B77" s="258"/>
      <c r="C77" s="256"/>
      <c r="D77" s="256"/>
      <c r="E77" s="256"/>
      <c r="F77" s="256"/>
      <c r="G77" s="256"/>
      <c r="H77" s="256"/>
      <c r="I77" s="256"/>
      <c r="J77" s="256"/>
      <c r="K77" s="256"/>
      <c r="L77" s="257"/>
      <c r="O77" s="3" t="s">
        <v>128</v>
      </c>
      <c r="P77" s="3" t="s">
        <v>129</v>
      </c>
    </row>
    <row r="78" spans="1:17" x14ac:dyDescent="0.35">
      <c r="B78" s="258"/>
      <c r="C78" s="256"/>
      <c r="D78" s="256"/>
      <c r="E78" s="256"/>
      <c r="F78" s="256"/>
      <c r="G78" s="256"/>
      <c r="H78" s="256"/>
      <c r="I78" s="256"/>
      <c r="J78" s="256"/>
      <c r="K78" s="256"/>
      <c r="L78" s="257"/>
      <c r="O78" s="3" t="s">
        <v>131</v>
      </c>
      <c r="P78" s="3" t="s">
        <v>130</v>
      </c>
    </row>
    <row r="79" spans="1:17" x14ac:dyDescent="0.35">
      <c r="B79" s="258"/>
      <c r="C79" s="256"/>
      <c r="D79" s="256"/>
      <c r="E79" s="256"/>
      <c r="F79" s="256"/>
      <c r="G79" s="256"/>
      <c r="H79" s="256"/>
      <c r="I79" s="256"/>
      <c r="J79" s="256"/>
      <c r="K79" s="256"/>
      <c r="L79" s="257"/>
      <c r="O79" s="3" t="s">
        <v>28</v>
      </c>
      <c r="P79" s="3" t="s">
        <v>29</v>
      </c>
    </row>
    <row r="80" spans="1:17" x14ac:dyDescent="0.35">
      <c r="B80" s="258"/>
      <c r="C80" s="256"/>
      <c r="D80" s="256"/>
      <c r="E80" s="256"/>
      <c r="F80" s="256"/>
      <c r="G80" s="256"/>
      <c r="H80" s="256"/>
      <c r="I80" s="256"/>
      <c r="J80" s="256"/>
      <c r="K80" s="256"/>
      <c r="L80" s="257"/>
    </row>
    <row r="81" spans="2:12" x14ac:dyDescent="0.35">
      <c r="B81" s="259">
        <v>1</v>
      </c>
      <c r="C81" s="174"/>
      <c r="D81" s="174"/>
      <c r="E81" s="174"/>
      <c r="F81" s="174"/>
      <c r="G81" s="174"/>
      <c r="H81" s="174"/>
      <c r="I81" s="174"/>
      <c r="J81" s="174"/>
      <c r="K81" s="174"/>
      <c r="L81" s="175"/>
    </row>
    <row r="82" spans="2:12" x14ac:dyDescent="0.35">
      <c r="B82" s="259"/>
      <c r="C82" s="174"/>
      <c r="D82" s="174"/>
      <c r="E82" s="174"/>
      <c r="F82" s="174"/>
      <c r="G82" s="174"/>
      <c r="H82" s="174"/>
      <c r="I82" s="174"/>
      <c r="J82" s="174"/>
      <c r="K82" s="174"/>
      <c r="L82" s="175"/>
    </row>
    <row r="83" spans="2:12" x14ac:dyDescent="0.35">
      <c r="B83" s="259"/>
      <c r="C83" s="174"/>
      <c r="D83" s="174"/>
      <c r="E83" s="174"/>
      <c r="F83" s="174"/>
      <c r="G83" s="174"/>
      <c r="H83" s="174"/>
      <c r="I83" s="174"/>
      <c r="J83" s="174"/>
      <c r="K83" s="174"/>
      <c r="L83" s="175"/>
    </row>
    <row r="84" spans="2:12" x14ac:dyDescent="0.35">
      <c r="B84" s="259"/>
      <c r="C84" s="174"/>
      <c r="D84" s="174"/>
      <c r="E84" s="174"/>
      <c r="F84" s="174"/>
      <c r="G84" s="174"/>
      <c r="H84" s="174"/>
      <c r="I84" s="174"/>
      <c r="J84" s="174"/>
      <c r="K84" s="174"/>
      <c r="L84" s="175"/>
    </row>
    <row r="85" spans="2:12" x14ac:dyDescent="0.35">
      <c r="B85" s="259"/>
      <c r="C85" s="174"/>
      <c r="D85" s="174"/>
      <c r="E85" s="174"/>
      <c r="F85" s="174"/>
      <c r="G85" s="174"/>
      <c r="H85" s="174"/>
      <c r="I85" s="174"/>
      <c r="J85" s="174"/>
      <c r="K85" s="174"/>
      <c r="L85" s="175"/>
    </row>
    <row r="86" spans="2:12" x14ac:dyDescent="0.35">
      <c r="B86" s="259"/>
      <c r="C86" s="174"/>
      <c r="D86" s="174"/>
      <c r="E86" s="174"/>
      <c r="F86" s="174"/>
      <c r="G86" s="174"/>
      <c r="H86" s="174"/>
      <c r="I86" s="174"/>
      <c r="J86" s="174"/>
      <c r="K86" s="174"/>
      <c r="L86" s="175"/>
    </row>
    <row r="87" spans="2:12" x14ac:dyDescent="0.35">
      <c r="B87" s="259"/>
      <c r="C87" s="174"/>
      <c r="D87" s="174"/>
      <c r="E87" s="174"/>
      <c r="F87" s="174"/>
      <c r="G87" s="174"/>
      <c r="H87" s="174"/>
      <c r="I87" s="174"/>
      <c r="J87" s="174"/>
      <c r="K87" s="174"/>
      <c r="L87" s="175"/>
    </row>
    <row r="88" spans="2:12" x14ac:dyDescent="0.35">
      <c r="B88" s="259"/>
      <c r="C88" s="174"/>
      <c r="D88" s="174"/>
      <c r="E88" s="174"/>
      <c r="F88" s="174"/>
      <c r="G88" s="174"/>
      <c r="H88" s="174"/>
      <c r="I88" s="174"/>
      <c r="J88" s="174"/>
      <c r="K88" s="174"/>
      <c r="L88" s="175"/>
    </row>
    <row r="89" spans="2:12" x14ac:dyDescent="0.35">
      <c r="B89" s="259"/>
      <c r="C89" s="174"/>
      <c r="D89" s="174"/>
      <c r="E89" s="174"/>
      <c r="F89" s="174"/>
      <c r="G89" s="174"/>
      <c r="H89" s="174"/>
      <c r="I89" s="174"/>
      <c r="J89" s="174"/>
      <c r="K89" s="174"/>
      <c r="L89" s="175"/>
    </row>
    <row r="90" spans="2:12" x14ac:dyDescent="0.35">
      <c r="B90" s="259"/>
      <c r="C90" s="174"/>
      <c r="D90" s="174"/>
      <c r="E90" s="174"/>
      <c r="F90" s="174"/>
      <c r="G90" s="174"/>
      <c r="H90" s="174"/>
      <c r="I90" s="174"/>
      <c r="J90" s="174"/>
      <c r="K90" s="174"/>
      <c r="L90" s="175"/>
    </row>
    <row r="91" spans="2:12" x14ac:dyDescent="0.35">
      <c r="B91" s="259">
        <v>2</v>
      </c>
      <c r="C91" s="174"/>
      <c r="D91" s="174"/>
      <c r="E91" s="174"/>
      <c r="F91" s="174"/>
      <c r="G91" s="174"/>
      <c r="H91" s="174"/>
      <c r="I91" s="174"/>
      <c r="J91" s="174"/>
      <c r="K91" s="174"/>
      <c r="L91" s="175"/>
    </row>
    <row r="92" spans="2:12" x14ac:dyDescent="0.35">
      <c r="B92" s="259"/>
      <c r="C92" s="174"/>
      <c r="D92" s="174"/>
      <c r="E92" s="174"/>
      <c r="F92" s="174"/>
      <c r="G92" s="174"/>
      <c r="H92" s="174"/>
      <c r="I92" s="174"/>
      <c r="J92" s="174"/>
      <c r="K92" s="174"/>
      <c r="L92" s="175"/>
    </row>
    <row r="93" spans="2:12" x14ac:dyDescent="0.35">
      <c r="B93" s="259"/>
      <c r="C93" s="174"/>
      <c r="D93" s="174"/>
      <c r="E93" s="174"/>
      <c r="F93" s="174"/>
      <c r="G93" s="174"/>
      <c r="H93" s="174"/>
      <c r="I93" s="174"/>
      <c r="J93" s="174"/>
      <c r="K93" s="174"/>
      <c r="L93" s="175"/>
    </row>
    <row r="94" spans="2:12" x14ac:dyDescent="0.35">
      <c r="B94" s="259"/>
      <c r="C94" s="174"/>
      <c r="D94" s="174"/>
      <c r="E94" s="174"/>
      <c r="F94" s="174"/>
      <c r="G94" s="174"/>
      <c r="H94" s="174"/>
      <c r="I94" s="174"/>
      <c r="J94" s="174"/>
      <c r="K94" s="174"/>
      <c r="L94" s="175"/>
    </row>
    <row r="95" spans="2:12" x14ac:dyDescent="0.35">
      <c r="B95" s="259"/>
      <c r="C95" s="174"/>
      <c r="D95" s="174"/>
      <c r="E95" s="174"/>
      <c r="F95" s="174"/>
      <c r="G95" s="174"/>
      <c r="H95" s="174"/>
      <c r="I95" s="174"/>
      <c r="J95" s="174"/>
      <c r="K95" s="174"/>
      <c r="L95" s="175"/>
    </row>
    <row r="96" spans="2:12" x14ac:dyDescent="0.35">
      <c r="B96" s="259"/>
      <c r="C96" s="174"/>
      <c r="D96" s="174"/>
      <c r="E96" s="174"/>
      <c r="F96" s="174"/>
      <c r="G96" s="174"/>
      <c r="H96" s="174"/>
      <c r="I96" s="174"/>
      <c r="J96" s="174"/>
      <c r="K96" s="174"/>
      <c r="L96" s="175"/>
    </row>
    <row r="97" spans="2:12" x14ac:dyDescent="0.35">
      <c r="B97" s="259"/>
      <c r="C97" s="174"/>
      <c r="D97" s="174"/>
      <c r="E97" s="174"/>
      <c r="F97" s="174"/>
      <c r="G97" s="174"/>
      <c r="H97" s="174"/>
      <c r="I97" s="174"/>
      <c r="J97" s="174"/>
      <c r="K97" s="174"/>
      <c r="L97" s="175"/>
    </row>
    <row r="98" spans="2:12" x14ac:dyDescent="0.35">
      <c r="B98" s="259"/>
      <c r="C98" s="174"/>
      <c r="D98" s="174"/>
      <c r="E98" s="174"/>
      <c r="F98" s="174"/>
      <c r="G98" s="174"/>
      <c r="H98" s="174"/>
      <c r="I98" s="174"/>
      <c r="J98" s="174"/>
      <c r="K98" s="174"/>
      <c r="L98" s="175"/>
    </row>
    <row r="99" spans="2:12" x14ac:dyDescent="0.35">
      <c r="B99" s="259"/>
      <c r="C99" s="174"/>
      <c r="D99" s="174"/>
      <c r="E99" s="174"/>
      <c r="F99" s="174"/>
      <c r="G99" s="174"/>
      <c r="H99" s="174"/>
      <c r="I99" s="174"/>
      <c r="J99" s="174"/>
      <c r="K99" s="174"/>
      <c r="L99" s="175"/>
    </row>
    <row r="100" spans="2:12" x14ac:dyDescent="0.35">
      <c r="B100" s="259"/>
      <c r="C100" s="174"/>
      <c r="D100" s="174"/>
      <c r="E100" s="174"/>
      <c r="F100" s="174"/>
      <c r="G100" s="174"/>
      <c r="H100" s="174"/>
      <c r="I100" s="174"/>
      <c r="J100" s="174"/>
      <c r="K100" s="174"/>
      <c r="L100" s="175"/>
    </row>
    <row r="101" spans="2:12" x14ac:dyDescent="0.35">
      <c r="B101" s="259">
        <v>3</v>
      </c>
      <c r="C101" s="174"/>
      <c r="D101" s="174"/>
      <c r="E101" s="174"/>
      <c r="F101" s="174"/>
      <c r="G101" s="174"/>
      <c r="H101" s="174"/>
      <c r="I101" s="174"/>
      <c r="J101" s="174"/>
      <c r="K101" s="174"/>
      <c r="L101" s="175"/>
    </row>
    <row r="102" spans="2:12" x14ac:dyDescent="0.35">
      <c r="B102" s="259"/>
      <c r="C102" s="174"/>
      <c r="D102" s="174"/>
      <c r="E102" s="174"/>
      <c r="F102" s="174"/>
      <c r="G102" s="174"/>
      <c r="H102" s="174"/>
      <c r="I102" s="174"/>
      <c r="J102" s="174"/>
      <c r="K102" s="174"/>
      <c r="L102" s="175"/>
    </row>
    <row r="103" spans="2:12" x14ac:dyDescent="0.35">
      <c r="B103" s="259"/>
      <c r="C103" s="174"/>
      <c r="D103" s="174"/>
      <c r="E103" s="174"/>
      <c r="F103" s="174"/>
      <c r="G103" s="174"/>
      <c r="H103" s="174"/>
      <c r="I103" s="174"/>
      <c r="J103" s="174"/>
      <c r="K103" s="174"/>
      <c r="L103" s="175"/>
    </row>
    <row r="104" spans="2:12" x14ac:dyDescent="0.35">
      <c r="B104" s="259"/>
      <c r="C104" s="174"/>
      <c r="D104" s="174"/>
      <c r="E104" s="174"/>
      <c r="F104" s="174"/>
      <c r="G104" s="174"/>
      <c r="H104" s="174"/>
      <c r="I104" s="174"/>
      <c r="J104" s="174"/>
      <c r="K104" s="174"/>
      <c r="L104" s="175"/>
    </row>
    <row r="105" spans="2:12" x14ac:dyDescent="0.35">
      <c r="B105" s="259"/>
      <c r="C105" s="174"/>
      <c r="D105" s="174"/>
      <c r="E105" s="174"/>
      <c r="F105" s="174"/>
      <c r="G105" s="174"/>
      <c r="H105" s="174"/>
      <c r="I105" s="174"/>
      <c r="J105" s="174"/>
      <c r="K105" s="174"/>
      <c r="L105" s="175"/>
    </row>
    <row r="106" spans="2:12" x14ac:dyDescent="0.35">
      <c r="B106" s="259"/>
      <c r="C106" s="174"/>
      <c r="D106" s="174"/>
      <c r="E106" s="174"/>
      <c r="F106" s="174"/>
      <c r="G106" s="174"/>
      <c r="H106" s="174"/>
      <c r="I106" s="174"/>
      <c r="J106" s="174"/>
      <c r="K106" s="174"/>
      <c r="L106" s="175"/>
    </row>
    <row r="107" spans="2:12" x14ac:dyDescent="0.35">
      <c r="B107" s="259"/>
      <c r="C107" s="174"/>
      <c r="D107" s="174"/>
      <c r="E107" s="174"/>
      <c r="F107" s="174"/>
      <c r="G107" s="174"/>
      <c r="H107" s="174"/>
      <c r="I107" s="174"/>
      <c r="J107" s="174"/>
      <c r="K107" s="174"/>
      <c r="L107" s="175"/>
    </row>
    <row r="108" spans="2:12" x14ac:dyDescent="0.35">
      <c r="B108" s="259"/>
      <c r="C108" s="174"/>
      <c r="D108" s="174"/>
      <c r="E108" s="174"/>
      <c r="F108" s="174"/>
      <c r="G108" s="174"/>
      <c r="H108" s="174"/>
      <c r="I108" s="174"/>
      <c r="J108" s="174"/>
      <c r="K108" s="174"/>
      <c r="L108" s="175"/>
    </row>
    <row r="109" spans="2:12" x14ac:dyDescent="0.35">
      <c r="B109" s="259"/>
      <c r="C109" s="174"/>
      <c r="D109" s="174"/>
      <c r="E109" s="174"/>
      <c r="F109" s="174"/>
      <c r="G109" s="174"/>
      <c r="H109" s="174"/>
      <c r="I109" s="174"/>
      <c r="J109" s="174"/>
      <c r="K109" s="174"/>
      <c r="L109" s="175"/>
    </row>
    <row r="110" spans="2:12" x14ac:dyDescent="0.35">
      <c r="B110" s="259"/>
      <c r="C110" s="174"/>
      <c r="D110" s="174"/>
      <c r="E110" s="174"/>
      <c r="F110" s="174"/>
      <c r="G110" s="174"/>
      <c r="H110" s="174"/>
      <c r="I110" s="174"/>
      <c r="J110" s="174"/>
      <c r="K110" s="174"/>
      <c r="L110" s="175"/>
    </row>
    <row r="111" spans="2:12" x14ac:dyDescent="0.35">
      <c r="B111" s="259">
        <v>4</v>
      </c>
      <c r="C111" s="174"/>
      <c r="D111" s="174"/>
      <c r="E111" s="174"/>
      <c r="F111" s="174"/>
      <c r="G111" s="174"/>
      <c r="H111" s="174"/>
      <c r="I111" s="174"/>
      <c r="J111" s="174"/>
      <c r="K111" s="174"/>
      <c r="L111" s="175"/>
    </row>
    <row r="112" spans="2:12" x14ac:dyDescent="0.35">
      <c r="B112" s="259"/>
      <c r="C112" s="174"/>
      <c r="D112" s="174"/>
      <c r="E112" s="174"/>
      <c r="F112" s="174"/>
      <c r="G112" s="174"/>
      <c r="H112" s="174"/>
      <c r="I112" s="174"/>
      <c r="J112" s="174"/>
      <c r="K112" s="174"/>
      <c r="L112" s="175"/>
    </row>
    <row r="113" spans="2:12" x14ac:dyDescent="0.35">
      <c r="B113" s="259"/>
      <c r="C113" s="174"/>
      <c r="D113" s="174"/>
      <c r="E113" s="174"/>
      <c r="F113" s="174"/>
      <c r="G113" s="174"/>
      <c r="H113" s="174"/>
      <c r="I113" s="174"/>
      <c r="J113" s="174"/>
      <c r="K113" s="174"/>
      <c r="L113" s="175"/>
    </row>
    <row r="114" spans="2:12" x14ac:dyDescent="0.35">
      <c r="B114" s="259"/>
      <c r="C114" s="174"/>
      <c r="D114" s="174"/>
      <c r="E114" s="174"/>
      <c r="F114" s="174"/>
      <c r="G114" s="174"/>
      <c r="H114" s="174"/>
      <c r="I114" s="174"/>
      <c r="J114" s="174"/>
      <c r="K114" s="174"/>
      <c r="L114" s="175"/>
    </row>
    <row r="115" spans="2:12" x14ac:dyDescent="0.35">
      <c r="B115" s="259"/>
      <c r="C115" s="174"/>
      <c r="D115" s="174"/>
      <c r="E115" s="174"/>
      <c r="F115" s="174"/>
      <c r="G115" s="174"/>
      <c r="H115" s="174"/>
      <c r="I115" s="174"/>
      <c r="J115" s="174"/>
      <c r="K115" s="174"/>
      <c r="L115" s="175"/>
    </row>
    <row r="116" spans="2:12" x14ac:dyDescent="0.35">
      <c r="B116" s="259"/>
      <c r="C116" s="174"/>
      <c r="D116" s="174"/>
      <c r="E116" s="174"/>
      <c r="F116" s="174"/>
      <c r="G116" s="174"/>
      <c r="H116" s="174"/>
      <c r="I116" s="174"/>
      <c r="J116" s="174"/>
      <c r="K116" s="174"/>
      <c r="L116" s="175"/>
    </row>
    <row r="117" spans="2:12" x14ac:dyDescent="0.35">
      <c r="B117" s="259"/>
      <c r="C117" s="174"/>
      <c r="D117" s="174"/>
      <c r="E117" s="174"/>
      <c r="F117" s="174"/>
      <c r="G117" s="174"/>
      <c r="H117" s="174"/>
      <c r="I117" s="174"/>
      <c r="J117" s="174"/>
      <c r="K117" s="174"/>
      <c r="L117" s="175"/>
    </row>
    <row r="118" spans="2:12" x14ac:dyDescent="0.35">
      <c r="B118" s="259"/>
      <c r="C118" s="174"/>
      <c r="D118" s="174"/>
      <c r="E118" s="174"/>
      <c r="F118" s="174"/>
      <c r="G118" s="174"/>
      <c r="H118" s="174"/>
      <c r="I118" s="174"/>
      <c r="J118" s="174"/>
      <c r="K118" s="174"/>
      <c r="L118" s="175"/>
    </row>
    <row r="119" spans="2:12" x14ac:dyDescent="0.35">
      <c r="B119" s="259"/>
      <c r="C119" s="174"/>
      <c r="D119" s="174"/>
      <c r="E119" s="174"/>
      <c r="F119" s="174"/>
      <c r="G119" s="174"/>
      <c r="H119" s="174"/>
      <c r="I119" s="174"/>
      <c r="J119" s="174"/>
      <c r="K119" s="174"/>
      <c r="L119" s="175"/>
    </row>
    <row r="120" spans="2:12" x14ac:dyDescent="0.35">
      <c r="B120" s="259"/>
      <c r="C120" s="174"/>
      <c r="D120" s="174"/>
      <c r="E120" s="174"/>
      <c r="F120" s="174"/>
      <c r="G120" s="174"/>
      <c r="H120" s="174"/>
      <c r="I120" s="174"/>
      <c r="J120" s="174"/>
      <c r="K120" s="174"/>
      <c r="L120" s="175"/>
    </row>
    <row r="121" spans="2:12" x14ac:dyDescent="0.35">
      <c r="B121" s="259">
        <v>5</v>
      </c>
      <c r="C121" s="174"/>
      <c r="D121" s="174"/>
      <c r="E121" s="174"/>
      <c r="F121" s="174"/>
      <c r="G121" s="174"/>
      <c r="H121" s="174"/>
      <c r="I121" s="174"/>
      <c r="J121" s="174"/>
      <c r="K121" s="174"/>
      <c r="L121" s="175"/>
    </row>
    <row r="122" spans="2:12" x14ac:dyDescent="0.35">
      <c r="B122" s="259"/>
      <c r="C122" s="174"/>
      <c r="D122" s="174"/>
      <c r="E122" s="174"/>
      <c r="F122" s="174"/>
      <c r="G122" s="174"/>
      <c r="H122" s="174"/>
      <c r="I122" s="174"/>
      <c r="J122" s="174"/>
      <c r="K122" s="174"/>
      <c r="L122" s="175"/>
    </row>
    <row r="123" spans="2:12" x14ac:dyDescent="0.35">
      <c r="B123" s="259"/>
      <c r="C123" s="174"/>
      <c r="D123" s="174"/>
      <c r="E123" s="174"/>
      <c r="F123" s="174"/>
      <c r="G123" s="174"/>
      <c r="H123" s="174"/>
      <c r="I123" s="174"/>
      <c r="J123" s="174"/>
      <c r="K123" s="174"/>
      <c r="L123" s="175"/>
    </row>
    <row r="124" spans="2:12" x14ac:dyDescent="0.35">
      <c r="B124" s="259"/>
      <c r="C124" s="174"/>
      <c r="D124" s="174"/>
      <c r="E124" s="174"/>
      <c r="F124" s="174"/>
      <c r="G124" s="174"/>
      <c r="H124" s="174"/>
      <c r="I124" s="174"/>
      <c r="J124" s="174"/>
      <c r="K124" s="174"/>
      <c r="L124" s="175"/>
    </row>
    <row r="125" spans="2:12" x14ac:dyDescent="0.35">
      <c r="B125" s="259"/>
      <c r="C125" s="174"/>
      <c r="D125" s="174"/>
      <c r="E125" s="174"/>
      <c r="F125" s="174"/>
      <c r="G125" s="174"/>
      <c r="H125" s="174"/>
      <c r="I125" s="174"/>
      <c r="J125" s="174"/>
      <c r="K125" s="174"/>
      <c r="L125" s="175"/>
    </row>
    <row r="126" spans="2:12" x14ac:dyDescent="0.35">
      <c r="B126" s="259"/>
      <c r="C126" s="174"/>
      <c r="D126" s="174"/>
      <c r="E126" s="174"/>
      <c r="F126" s="174"/>
      <c r="G126" s="174"/>
      <c r="H126" s="174"/>
      <c r="I126" s="174"/>
      <c r="J126" s="174"/>
      <c r="K126" s="174"/>
      <c r="L126" s="175"/>
    </row>
    <row r="127" spans="2:12" x14ac:dyDescent="0.35">
      <c r="B127" s="259"/>
      <c r="C127" s="174"/>
      <c r="D127" s="174"/>
      <c r="E127" s="174"/>
      <c r="F127" s="174"/>
      <c r="G127" s="174"/>
      <c r="H127" s="174"/>
      <c r="I127" s="174"/>
      <c r="J127" s="174"/>
      <c r="K127" s="174"/>
      <c r="L127" s="175"/>
    </row>
    <row r="128" spans="2:12" x14ac:dyDescent="0.35">
      <c r="B128" s="259"/>
      <c r="C128" s="174"/>
      <c r="D128" s="174"/>
      <c r="E128" s="174"/>
      <c r="F128" s="174"/>
      <c r="G128" s="174"/>
      <c r="H128" s="174"/>
      <c r="I128" s="174"/>
      <c r="J128" s="174"/>
      <c r="K128" s="174"/>
      <c r="L128" s="175"/>
    </row>
    <row r="129" spans="2:12" x14ac:dyDescent="0.35">
      <c r="B129" s="259"/>
      <c r="C129" s="174"/>
      <c r="D129" s="174"/>
      <c r="E129" s="174"/>
      <c r="F129" s="174"/>
      <c r="G129" s="174"/>
      <c r="H129" s="174"/>
      <c r="I129" s="174"/>
      <c r="J129" s="174"/>
      <c r="K129" s="174"/>
      <c r="L129" s="175"/>
    </row>
    <row r="130" spans="2:12" x14ac:dyDescent="0.35">
      <c r="B130" s="259"/>
      <c r="C130" s="174"/>
      <c r="D130" s="174"/>
      <c r="E130" s="174"/>
      <c r="F130" s="174"/>
      <c r="G130" s="174"/>
      <c r="H130" s="174"/>
      <c r="I130" s="174"/>
      <c r="J130" s="174"/>
      <c r="K130" s="174"/>
      <c r="L130" s="175"/>
    </row>
    <row r="131" spans="2:12" x14ac:dyDescent="0.35">
      <c r="B131" s="259">
        <v>6</v>
      </c>
      <c r="C131" s="174"/>
      <c r="D131" s="174"/>
      <c r="E131" s="174"/>
      <c r="F131" s="174"/>
      <c r="G131" s="174"/>
      <c r="H131" s="174"/>
      <c r="I131" s="174"/>
      <c r="J131" s="174"/>
      <c r="K131" s="174"/>
      <c r="L131" s="175"/>
    </row>
    <row r="132" spans="2:12" x14ac:dyDescent="0.35">
      <c r="B132" s="259"/>
      <c r="C132" s="174"/>
      <c r="D132" s="174"/>
      <c r="E132" s="174"/>
      <c r="F132" s="174"/>
      <c r="G132" s="174"/>
      <c r="H132" s="174"/>
      <c r="I132" s="174"/>
      <c r="J132" s="174"/>
      <c r="K132" s="174"/>
      <c r="L132" s="175"/>
    </row>
    <row r="133" spans="2:12" x14ac:dyDescent="0.35">
      <c r="B133" s="259"/>
      <c r="C133" s="174"/>
      <c r="D133" s="174"/>
      <c r="E133" s="174"/>
      <c r="F133" s="174"/>
      <c r="G133" s="174"/>
      <c r="H133" s="174"/>
      <c r="I133" s="174"/>
      <c r="J133" s="174"/>
      <c r="K133" s="174"/>
      <c r="L133" s="175"/>
    </row>
    <row r="134" spans="2:12" x14ac:dyDescent="0.35">
      <c r="B134" s="259"/>
      <c r="C134" s="174"/>
      <c r="D134" s="174"/>
      <c r="E134" s="174"/>
      <c r="F134" s="174"/>
      <c r="G134" s="174"/>
      <c r="H134" s="174"/>
      <c r="I134" s="174"/>
      <c r="J134" s="174"/>
      <c r="K134" s="174"/>
      <c r="L134" s="175"/>
    </row>
    <row r="135" spans="2:12" x14ac:dyDescent="0.35">
      <c r="B135" s="259"/>
      <c r="C135" s="174"/>
      <c r="D135" s="174"/>
      <c r="E135" s="174"/>
      <c r="F135" s="174"/>
      <c r="G135" s="174"/>
      <c r="H135" s="174"/>
      <c r="I135" s="174"/>
      <c r="J135" s="174"/>
      <c r="K135" s="174"/>
      <c r="L135" s="175"/>
    </row>
    <row r="136" spans="2:12" x14ac:dyDescent="0.35">
      <c r="B136" s="259"/>
      <c r="C136" s="174"/>
      <c r="D136" s="174"/>
      <c r="E136" s="174"/>
      <c r="F136" s="174"/>
      <c r="G136" s="174"/>
      <c r="H136" s="174"/>
      <c r="I136" s="174"/>
      <c r="J136" s="174"/>
      <c r="K136" s="174"/>
      <c r="L136" s="175"/>
    </row>
    <row r="137" spans="2:12" x14ac:dyDescent="0.35">
      <c r="B137" s="259"/>
      <c r="C137" s="174"/>
      <c r="D137" s="174"/>
      <c r="E137" s="174"/>
      <c r="F137" s="174"/>
      <c r="G137" s="174"/>
      <c r="H137" s="174"/>
      <c r="I137" s="174"/>
      <c r="J137" s="174"/>
      <c r="K137" s="174"/>
      <c r="L137" s="175"/>
    </row>
    <row r="138" spans="2:12" x14ac:dyDescent="0.35">
      <c r="B138" s="259"/>
      <c r="C138" s="174"/>
      <c r="D138" s="174"/>
      <c r="E138" s="174"/>
      <c r="F138" s="174"/>
      <c r="G138" s="174"/>
      <c r="H138" s="174"/>
      <c r="I138" s="174"/>
      <c r="J138" s="174"/>
      <c r="K138" s="174"/>
      <c r="L138" s="175"/>
    </row>
    <row r="139" spans="2:12" x14ac:dyDescent="0.35">
      <c r="B139" s="259"/>
      <c r="C139" s="174"/>
      <c r="D139" s="174"/>
      <c r="E139" s="174"/>
      <c r="F139" s="174"/>
      <c r="G139" s="174"/>
      <c r="H139" s="174"/>
      <c r="I139" s="174"/>
      <c r="J139" s="174"/>
      <c r="K139" s="174"/>
      <c r="L139" s="175"/>
    </row>
    <row r="140" spans="2:12" x14ac:dyDescent="0.35">
      <c r="B140" s="259"/>
      <c r="C140" s="174"/>
      <c r="D140" s="174"/>
      <c r="E140" s="174"/>
      <c r="F140" s="174"/>
      <c r="G140" s="174"/>
      <c r="H140" s="174"/>
      <c r="I140" s="174"/>
      <c r="J140" s="174"/>
      <c r="K140" s="174"/>
      <c r="L140" s="175"/>
    </row>
    <row r="141" spans="2:12" x14ac:dyDescent="0.35">
      <c r="B141" s="259">
        <v>7</v>
      </c>
      <c r="C141" s="174"/>
      <c r="D141" s="174"/>
      <c r="E141" s="174"/>
      <c r="F141" s="174"/>
      <c r="G141" s="174"/>
      <c r="H141" s="174"/>
      <c r="I141" s="174"/>
      <c r="J141" s="174"/>
      <c r="K141" s="174"/>
      <c r="L141" s="175"/>
    </row>
    <row r="142" spans="2:12" x14ac:dyDescent="0.35">
      <c r="B142" s="259"/>
      <c r="C142" s="174"/>
      <c r="D142" s="174"/>
      <c r="E142" s="174"/>
      <c r="F142" s="174"/>
      <c r="G142" s="174"/>
      <c r="H142" s="174"/>
      <c r="I142" s="174"/>
      <c r="J142" s="174"/>
      <c r="K142" s="174"/>
      <c r="L142" s="175"/>
    </row>
    <row r="143" spans="2:12" x14ac:dyDescent="0.35">
      <c r="B143" s="259"/>
      <c r="C143" s="174"/>
      <c r="D143" s="174"/>
      <c r="E143" s="174"/>
      <c r="F143" s="174"/>
      <c r="G143" s="174"/>
      <c r="H143" s="174"/>
      <c r="I143" s="174"/>
      <c r="J143" s="174"/>
      <c r="K143" s="174"/>
      <c r="L143" s="175"/>
    </row>
    <row r="144" spans="2:12" x14ac:dyDescent="0.35">
      <c r="B144" s="259"/>
      <c r="C144" s="174"/>
      <c r="D144" s="174"/>
      <c r="E144" s="174"/>
      <c r="F144" s="174"/>
      <c r="G144" s="174"/>
      <c r="H144" s="174"/>
      <c r="I144" s="174"/>
      <c r="J144" s="174"/>
      <c r="K144" s="174"/>
      <c r="L144" s="175"/>
    </row>
    <row r="145" spans="2:12" x14ac:dyDescent="0.35">
      <c r="B145" s="259"/>
      <c r="C145" s="174"/>
      <c r="D145" s="174"/>
      <c r="E145" s="174"/>
      <c r="F145" s="174"/>
      <c r="G145" s="174"/>
      <c r="H145" s="174"/>
      <c r="I145" s="174"/>
      <c r="J145" s="174"/>
      <c r="K145" s="174"/>
      <c r="L145" s="175"/>
    </row>
    <row r="146" spans="2:12" x14ac:dyDescent="0.35">
      <c r="B146" s="259"/>
      <c r="C146" s="174"/>
      <c r="D146" s="174"/>
      <c r="E146" s="174"/>
      <c r="F146" s="174"/>
      <c r="G146" s="174"/>
      <c r="H146" s="174"/>
      <c r="I146" s="174"/>
      <c r="J146" s="174"/>
      <c r="K146" s="174"/>
      <c r="L146" s="175"/>
    </row>
    <row r="147" spans="2:12" x14ac:dyDescent="0.35">
      <c r="B147" s="259"/>
      <c r="C147" s="174"/>
      <c r="D147" s="174"/>
      <c r="E147" s="174"/>
      <c r="F147" s="174"/>
      <c r="G147" s="174"/>
      <c r="H147" s="174"/>
      <c r="I147" s="174"/>
      <c r="J147" s="174"/>
      <c r="K147" s="174"/>
      <c r="L147" s="175"/>
    </row>
    <row r="148" spans="2:12" x14ac:dyDescent="0.35">
      <c r="B148" s="259"/>
      <c r="C148" s="174"/>
      <c r="D148" s="174"/>
      <c r="E148" s="174"/>
      <c r="F148" s="174"/>
      <c r="G148" s="174"/>
      <c r="H148" s="174"/>
      <c r="I148" s="174"/>
      <c r="J148" s="174"/>
      <c r="K148" s="174"/>
      <c r="L148" s="175"/>
    </row>
    <row r="149" spans="2:12" x14ac:dyDescent="0.35">
      <c r="B149" s="259"/>
      <c r="C149" s="174"/>
      <c r="D149" s="174"/>
      <c r="E149" s="174"/>
      <c r="F149" s="174"/>
      <c r="G149" s="174"/>
      <c r="H149" s="174"/>
      <c r="I149" s="174"/>
      <c r="J149" s="174"/>
      <c r="K149" s="174"/>
      <c r="L149" s="175"/>
    </row>
    <row r="150" spans="2:12" x14ac:dyDescent="0.35">
      <c r="B150" s="259"/>
      <c r="C150" s="174"/>
      <c r="D150" s="174"/>
      <c r="E150" s="174"/>
      <c r="F150" s="174"/>
      <c r="G150" s="174"/>
      <c r="H150" s="174"/>
      <c r="I150" s="174"/>
      <c r="J150" s="174"/>
      <c r="K150" s="174"/>
      <c r="L150" s="175"/>
    </row>
    <row r="151" spans="2:12" x14ac:dyDescent="0.35">
      <c r="B151" s="259">
        <v>8</v>
      </c>
      <c r="C151" s="174"/>
      <c r="D151" s="174"/>
      <c r="E151" s="174"/>
      <c r="F151" s="174"/>
      <c r="G151" s="174"/>
      <c r="H151" s="174"/>
      <c r="I151" s="174"/>
      <c r="J151" s="174"/>
      <c r="K151" s="174"/>
      <c r="L151" s="175"/>
    </row>
    <row r="152" spans="2:12" x14ac:dyDescent="0.35">
      <c r="B152" s="259"/>
      <c r="C152" s="174"/>
      <c r="D152" s="174"/>
      <c r="E152" s="174"/>
      <c r="F152" s="174"/>
      <c r="G152" s="174"/>
      <c r="H152" s="174"/>
      <c r="I152" s="174"/>
      <c r="J152" s="174"/>
      <c r="K152" s="174"/>
      <c r="L152" s="175"/>
    </row>
    <row r="153" spans="2:12" x14ac:dyDescent="0.35">
      <c r="B153" s="259"/>
      <c r="C153" s="174"/>
      <c r="D153" s="174"/>
      <c r="E153" s="174"/>
      <c r="F153" s="174"/>
      <c r="G153" s="174"/>
      <c r="H153" s="174"/>
      <c r="I153" s="174"/>
      <c r="J153" s="174"/>
      <c r="K153" s="174"/>
      <c r="L153" s="175"/>
    </row>
    <row r="154" spans="2:12" x14ac:dyDescent="0.35">
      <c r="B154" s="259"/>
      <c r="C154" s="174"/>
      <c r="D154" s="174"/>
      <c r="E154" s="174"/>
      <c r="F154" s="174"/>
      <c r="G154" s="174"/>
      <c r="H154" s="174"/>
      <c r="I154" s="174"/>
      <c r="J154" s="174"/>
      <c r="K154" s="174"/>
      <c r="L154" s="175"/>
    </row>
    <row r="155" spans="2:12" x14ac:dyDescent="0.35">
      <c r="B155" s="259"/>
      <c r="C155" s="174"/>
      <c r="D155" s="174"/>
      <c r="E155" s="174"/>
      <c r="F155" s="174"/>
      <c r="G155" s="174"/>
      <c r="H155" s="174"/>
      <c r="I155" s="174"/>
      <c r="J155" s="174"/>
      <c r="K155" s="174"/>
      <c r="L155" s="175"/>
    </row>
    <row r="156" spans="2:12" x14ac:dyDescent="0.35">
      <c r="B156" s="259"/>
      <c r="C156" s="174"/>
      <c r="D156" s="174"/>
      <c r="E156" s="174"/>
      <c r="F156" s="174"/>
      <c r="G156" s="174"/>
      <c r="H156" s="174"/>
      <c r="I156" s="174"/>
      <c r="J156" s="174"/>
      <c r="K156" s="174"/>
      <c r="L156" s="175"/>
    </row>
    <row r="157" spans="2:12" x14ac:dyDescent="0.35">
      <c r="B157" s="259"/>
      <c r="C157" s="174"/>
      <c r="D157" s="174"/>
      <c r="E157" s="174"/>
      <c r="F157" s="174"/>
      <c r="G157" s="174"/>
      <c r="H157" s="174"/>
      <c r="I157" s="174"/>
      <c r="J157" s="174"/>
      <c r="K157" s="174"/>
      <c r="L157" s="175"/>
    </row>
    <row r="158" spans="2:12" x14ac:dyDescent="0.35">
      <c r="B158" s="259"/>
      <c r="C158" s="174"/>
      <c r="D158" s="174"/>
      <c r="E158" s="174"/>
      <c r="F158" s="174"/>
      <c r="G158" s="174"/>
      <c r="H158" s="174"/>
      <c r="I158" s="174"/>
      <c r="J158" s="174"/>
      <c r="K158" s="174"/>
      <c r="L158" s="175"/>
    </row>
    <row r="159" spans="2:12" x14ac:dyDescent="0.35">
      <c r="B159" s="259"/>
      <c r="C159" s="174"/>
      <c r="D159" s="174"/>
      <c r="E159" s="174"/>
      <c r="F159" s="174"/>
      <c r="G159" s="174"/>
      <c r="H159" s="174"/>
      <c r="I159" s="174"/>
      <c r="J159" s="174"/>
      <c r="K159" s="174"/>
      <c r="L159" s="175"/>
    </row>
    <row r="160" spans="2:12" x14ac:dyDescent="0.35">
      <c r="B160" s="259"/>
      <c r="C160" s="174"/>
      <c r="D160" s="174"/>
      <c r="E160" s="174"/>
      <c r="F160" s="174"/>
      <c r="G160" s="174"/>
      <c r="H160" s="174"/>
      <c r="I160" s="174"/>
      <c r="J160" s="174"/>
      <c r="K160" s="174"/>
      <c r="L160" s="175"/>
    </row>
    <row r="161" spans="2:12" x14ac:dyDescent="0.35">
      <c r="B161" s="259">
        <v>9</v>
      </c>
      <c r="C161" s="174"/>
      <c r="D161" s="174"/>
      <c r="E161" s="174"/>
      <c r="F161" s="174"/>
      <c r="G161" s="174"/>
      <c r="H161" s="174"/>
      <c r="I161" s="174"/>
      <c r="J161" s="174"/>
      <c r="K161" s="174"/>
      <c r="L161" s="175"/>
    </row>
    <row r="162" spans="2:12" x14ac:dyDescent="0.35">
      <c r="B162" s="259"/>
      <c r="C162" s="174"/>
      <c r="D162" s="174"/>
      <c r="E162" s="174"/>
      <c r="F162" s="174"/>
      <c r="G162" s="174"/>
      <c r="H162" s="174"/>
      <c r="I162" s="174"/>
      <c r="J162" s="174"/>
      <c r="K162" s="174"/>
      <c r="L162" s="175"/>
    </row>
    <row r="163" spans="2:12" x14ac:dyDescent="0.35">
      <c r="B163" s="259"/>
      <c r="C163" s="174"/>
      <c r="D163" s="174"/>
      <c r="E163" s="174"/>
      <c r="F163" s="174"/>
      <c r="G163" s="174"/>
      <c r="H163" s="174"/>
      <c r="I163" s="174"/>
      <c r="J163" s="174"/>
      <c r="K163" s="174"/>
      <c r="L163" s="175"/>
    </row>
    <row r="164" spans="2:12" x14ac:dyDescent="0.35">
      <c r="B164" s="259"/>
      <c r="C164" s="174"/>
      <c r="D164" s="174"/>
      <c r="E164" s="174"/>
      <c r="F164" s="174"/>
      <c r="G164" s="174"/>
      <c r="H164" s="174"/>
      <c r="I164" s="174"/>
      <c r="J164" s="174"/>
      <c r="K164" s="174"/>
      <c r="L164" s="175"/>
    </row>
    <row r="165" spans="2:12" x14ac:dyDescent="0.35">
      <c r="B165" s="259"/>
      <c r="C165" s="174"/>
      <c r="D165" s="174"/>
      <c r="E165" s="174"/>
      <c r="F165" s="174"/>
      <c r="G165" s="174"/>
      <c r="H165" s="174"/>
      <c r="I165" s="174"/>
      <c r="J165" s="174"/>
      <c r="K165" s="174"/>
      <c r="L165" s="175"/>
    </row>
    <row r="166" spans="2:12" x14ac:dyDescent="0.35">
      <c r="B166" s="259"/>
      <c r="C166" s="174"/>
      <c r="D166" s="174"/>
      <c r="E166" s="174"/>
      <c r="F166" s="174"/>
      <c r="G166" s="174"/>
      <c r="H166" s="174"/>
      <c r="I166" s="174"/>
      <c r="J166" s="174"/>
      <c r="K166" s="174"/>
      <c r="L166" s="175"/>
    </row>
    <row r="167" spans="2:12" x14ac:dyDescent="0.35">
      <c r="B167" s="259"/>
      <c r="C167" s="174"/>
      <c r="D167" s="174"/>
      <c r="E167" s="174"/>
      <c r="F167" s="174"/>
      <c r="G167" s="174"/>
      <c r="H167" s="174"/>
      <c r="I167" s="174"/>
      <c r="J167" s="174"/>
      <c r="K167" s="174"/>
      <c r="L167" s="175"/>
    </row>
    <row r="168" spans="2:12" x14ac:dyDescent="0.35">
      <c r="B168" s="259"/>
      <c r="C168" s="174"/>
      <c r="D168" s="174"/>
      <c r="E168" s="174"/>
      <c r="F168" s="174"/>
      <c r="G168" s="174"/>
      <c r="H168" s="174"/>
      <c r="I168" s="174"/>
      <c r="J168" s="174"/>
      <c r="K168" s="174"/>
      <c r="L168" s="175"/>
    </row>
    <row r="169" spans="2:12" x14ac:dyDescent="0.35">
      <c r="B169" s="259"/>
      <c r="C169" s="174"/>
      <c r="D169" s="174"/>
      <c r="E169" s="174"/>
      <c r="F169" s="174"/>
      <c r="G169" s="174"/>
      <c r="H169" s="174"/>
      <c r="I169" s="174"/>
      <c r="J169" s="174"/>
      <c r="K169" s="174"/>
      <c r="L169" s="175"/>
    </row>
    <row r="170" spans="2:12" x14ac:dyDescent="0.35">
      <c r="B170" s="259"/>
      <c r="C170" s="174"/>
      <c r="D170" s="174"/>
      <c r="E170" s="174"/>
      <c r="F170" s="174"/>
      <c r="G170" s="174"/>
      <c r="H170" s="174"/>
      <c r="I170" s="174"/>
      <c r="J170" s="174"/>
      <c r="K170" s="174"/>
      <c r="L170" s="175"/>
    </row>
    <row r="171" spans="2:12" x14ac:dyDescent="0.35">
      <c r="B171" s="259">
        <v>10</v>
      </c>
      <c r="C171" s="174"/>
      <c r="D171" s="174"/>
      <c r="E171" s="174"/>
      <c r="F171" s="174"/>
      <c r="G171" s="174"/>
      <c r="H171" s="174"/>
      <c r="I171" s="174"/>
      <c r="J171" s="174"/>
      <c r="K171" s="174"/>
      <c r="L171" s="175"/>
    </row>
    <row r="172" spans="2:12" x14ac:dyDescent="0.35">
      <c r="B172" s="259"/>
      <c r="C172" s="174"/>
      <c r="D172" s="174"/>
      <c r="E172" s="174"/>
      <c r="F172" s="174"/>
      <c r="G172" s="174"/>
      <c r="H172" s="174"/>
      <c r="I172" s="174"/>
      <c r="J172" s="174"/>
      <c r="K172" s="174"/>
      <c r="L172" s="175"/>
    </row>
    <row r="173" spans="2:12" x14ac:dyDescent="0.35">
      <c r="B173" s="259"/>
      <c r="C173" s="174"/>
      <c r="D173" s="174"/>
      <c r="E173" s="174"/>
      <c r="F173" s="174"/>
      <c r="G173" s="174"/>
      <c r="H173" s="174"/>
      <c r="I173" s="174"/>
      <c r="J173" s="174"/>
      <c r="K173" s="174"/>
      <c r="L173" s="175"/>
    </row>
    <row r="174" spans="2:12" x14ac:dyDescent="0.35">
      <c r="B174" s="259"/>
      <c r="C174" s="174"/>
      <c r="D174" s="174"/>
      <c r="E174" s="174"/>
      <c r="F174" s="174"/>
      <c r="G174" s="174"/>
      <c r="H174" s="174"/>
      <c r="I174" s="174"/>
      <c r="J174" s="174"/>
      <c r="K174" s="174"/>
      <c r="L174" s="175"/>
    </row>
    <row r="175" spans="2:12" x14ac:dyDescent="0.35">
      <c r="B175" s="259"/>
      <c r="C175" s="174"/>
      <c r="D175" s="174"/>
      <c r="E175" s="174"/>
      <c r="F175" s="174"/>
      <c r="G175" s="174"/>
      <c r="H175" s="174"/>
      <c r="I175" s="174"/>
      <c r="J175" s="174"/>
      <c r="K175" s="174"/>
      <c r="L175" s="175"/>
    </row>
    <row r="176" spans="2:12" x14ac:dyDescent="0.35">
      <c r="B176" s="259"/>
      <c r="C176" s="174"/>
      <c r="D176" s="174"/>
      <c r="E176" s="174"/>
      <c r="F176" s="174"/>
      <c r="G176" s="174"/>
      <c r="H176" s="174"/>
      <c r="I176" s="174"/>
      <c r="J176" s="174"/>
      <c r="K176" s="174"/>
      <c r="L176" s="175"/>
    </row>
    <row r="177" spans="1:17" x14ac:dyDescent="0.35">
      <c r="B177" s="259"/>
      <c r="C177" s="174"/>
      <c r="D177" s="174"/>
      <c r="E177" s="174"/>
      <c r="F177" s="174"/>
      <c r="G177" s="174"/>
      <c r="H177" s="174"/>
      <c r="I177" s="174"/>
      <c r="J177" s="174"/>
      <c r="K177" s="174"/>
      <c r="L177" s="175"/>
    </row>
    <row r="178" spans="1:17" x14ac:dyDescent="0.35">
      <c r="B178" s="259"/>
      <c r="C178" s="174"/>
      <c r="D178" s="174"/>
      <c r="E178" s="174"/>
      <c r="F178" s="174"/>
      <c r="G178" s="174"/>
      <c r="H178" s="174"/>
      <c r="I178" s="174"/>
      <c r="J178" s="174"/>
      <c r="K178" s="174"/>
      <c r="L178" s="175"/>
    </row>
    <row r="179" spans="1:17" x14ac:dyDescent="0.35">
      <c r="B179" s="259"/>
      <c r="C179" s="174"/>
      <c r="D179" s="174"/>
      <c r="E179" s="174"/>
      <c r="F179" s="174"/>
      <c r="G179" s="174"/>
      <c r="H179" s="174"/>
      <c r="I179" s="174"/>
      <c r="J179" s="174"/>
      <c r="K179" s="174"/>
      <c r="L179" s="175"/>
    </row>
    <row r="180" spans="1:17" x14ac:dyDescent="0.35">
      <c r="B180" s="259"/>
      <c r="C180" s="174"/>
      <c r="D180" s="174"/>
      <c r="E180" s="174"/>
      <c r="F180" s="174"/>
      <c r="G180" s="174"/>
      <c r="H180" s="174"/>
      <c r="I180" s="174"/>
      <c r="J180" s="174"/>
      <c r="K180" s="174"/>
      <c r="L180" s="175"/>
    </row>
    <row r="181" spans="1:17" s="39" customFormat="1" x14ac:dyDescent="0.35">
      <c r="A181" s="65"/>
      <c r="B181" s="76"/>
      <c r="C181" s="77"/>
      <c r="D181" s="77"/>
      <c r="E181" s="77"/>
      <c r="F181" s="77"/>
      <c r="G181" s="77"/>
      <c r="H181" s="77"/>
      <c r="I181" s="77"/>
      <c r="J181" s="77"/>
      <c r="K181" s="77"/>
      <c r="L181" s="78"/>
      <c r="O181" s="3"/>
      <c r="P181" s="3"/>
      <c r="Q181" s="3"/>
    </row>
    <row r="182" spans="1:17" s="22" customFormat="1" x14ac:dyDescent="0.35">
      <c r="A182" s="21"/>
      <c r="B182" s="241" t="s">
        <v>26</v>
      </c>
      <c r="C182" s="242"/>
      <c r="D182" s="242"/>
      <c r="E182" s="242"/>
      <c r="F182" s="242"/>
      <c r="G182" s="242"/>
      <c r="H182" s="242"/>
      <c r="I182" s="242"/>
      <c r="J182" s="242"/>
      <c r="K182" s="242"/>
      <c r="L182" s="243"/>
      <c r="M182" s="74"/>
    </row>
    <row r="183" spans="1:17" s="39" customFormat="1" x14ac:dyDescent="0.35">
      <c r="A183" s="65"/>
      <c r="B183" s="75"/>
      <c r="C183" s="66"/>
      <c r="D183" s="66"/>
      <c r="E183" s="66"/>
      <c r="F183" s="66"/>
      <c r="G183" s="66"/>
      <c r="H183" s="66"/>
      <c r="I183" s="66"/>
      <c r="J183" s="66"/>
      <c r="K183" s="66"/>
      <c r="L183" s="67"/>
      <c r="O183" s="3"/>
      <c r="P183" s="3"/>
      <c r="Q183" s="3"/>
    </row>
    <row r="184" spans="1:17" s="39" customFormat="1" ht="14.5" customHeight="1" x14ac:dyDescent="0.35">
      <c r="A184" s="65"/>
      <c r="B184" s="251" t="str">
        <f>IF(Intro!$G$20="English",O184,P184)</f>
        <v>Describe your firm's production processes for the goods and provide flow charts illustrating the processes.</v>
      </c>
      <c r="C184" s="252"/>
      <c r="D184" s="252"/>
      <c r="E184" s="252"/>
      <c r="F184" s="252"/>
      <c r="G184" s="252"/>
      <c r="H184" s="252"/>
      <c r="I184" s="252"/>
      <c r="J184" s="252"/>
      <c r="K184" s="252"/>
      <c r="L184" s="253"/>
      <c r="O184" s="3" t="s">
        <v>148</v>
      </c>
      <c r="P184" s="3" t="s">
        <v>149</v>
      </c>
      <c r="Q184" s="3"/>
    </row>
    <row r="185" spans="1:17" s="39" customFormat="1" x14ac:dyDescent="0.35">
      <c r="A185" s="65"/>
      <c r="B185" s="75"/>
      <c r="C185" s="66"/>
      <c r="D185" s="66"/>
      <c r="E185" s="66"/>
      <c r="F185" s="66"/>
      <c r="G185" s="66"/>
      <c r="H185" s="66"/>
      <c r="I185" s="66"/>
      <c r="J185" s="66"/>
      <c r="K185" s="66"/>
      <c r="L185" s="67"/>
      <c r="O185" s="3"/>
      <c r="P185" s="3"/>
      <c r="Q185" s="3"/>
    </row>
    <row r="186" spans="1:17" s="22" customFormat="1" x14ac:dyDescent="0.35">
      <c r="A186" s="21"/>
      <c r="B186" s="247"/>
      <c r="C186" s="248"/>
      <c r="D186" s="248"/>
      <c r="E186" s="248"/>
      <c r="F186" s="248"/>
      <c r="G186" s="248"/>
      <c r="H186" s="248"/>
      <c r="I186" s="248"/>
      <c r="J186" s="248"/>
      <c r="K186" s="248"/>
      <c r="L186" s="249"/>
      <c r="M186" s="39"/>
    </row>
    <row r="187" spans="1:17" s="22" customFormat="1" x14ac:dyDescent="0.35">
      <c r="A187" s="21"/>
      <c r="B187" s="247"/>
      <c r="C187" s="248"/>
      <c r="D187" s="248"/>
      <c r="E187" s="248"/>
      <c r="F187" s="248"/>
      <c r="G187" s="248"/>
      <c r="H187" s="248"/>
      <c r="I187" s="248"/>
      <c r="J187" s="248"/>
      <c r="K187" s="248"/>
      <c r="L187" s="249"/>
      <c r="M187" s="39"/>
    </row>
    <row r="188" spans="1:17" s="22" customFormat="1" x14ac:dyDescent="0.35">
      <c r="A188" s="21"/>
      <c r="B188" s="247"/>
      <c r="C188" s="248"/>
      <c r="D188" s="248"/>
      <c r="E188" s="248"/>
      <c r="F188" s="248"/>
      <c r="G188" s="248"/>
      <c r="H188" s="248"/>
      <c r="I188" s="248"/>
      <c r="J188" s="248"/>
      <c r="K188" s="248"/>
      <c r="L188" s="249"/>
      <c r="M188" s="39"/>
    </row>
    <row r="189" spans="1:17" s="22" customFormat="1" x14ac:dyDescent="0.35">
      <c r="A189" s="21"/>
      <c r="B189" s="247"/>
      <c r="C189" s="248"/>
      <c r="D189" s="248"/>
      <c r="E189" s="248"/>
      <c r="F189" s="248"/>
      <c r="G189" s="248"/>
      <c r="H189" s="248"/>
      <c r="I189" s="248"/>
      <c r="J189" s="248"/>
      <c r="K189" s="248"/>
      <c r="L189" s="249"/>
      <c r="M189" s="39"/>
    </row>
    <row r="190" spans="1:17" s="22" customFormat="1" x14ac:dyDescent="0.35">
      <c r="A190" s="21"/>
      <c r="B190" s="247"/>
      <c r="C190" s="248"/>
      <c r="D190" s="248"/>
      <c r="E190" s="248"/>
      <c r="F190" s="248"/>
      <c r="G190" s="248"/>
      <c r="H190" s="248"/>
      <c r="I190" s="248"/>
      <c r="J190" s="248"/>
      <c r="K190" s="248"/>
      <c r="L190" s="249"/>
      <c r="M190" s="39"/>
    </row>
    <row r="191" spans="1:17" s="22" customFormat="1" x14ac:dyDescent="0.35">
      <c r="A191" s="21"/>
      <c r="B191" s="247"/>
      <c r="C191" s="248"/>
      <c r="D191" s="248"/>
      <c r="E191" s="248"/>
      <c r="F191" s="248"/>
      <c r="G191" s="248"/>
      <c r="H191" s="248"/>
      <c r="I191" s="248"/>
      <c r="J191" s="248"/>
      <c r="K191" s="248"/>
      <c r="L191" s="249"/>
      <c r="M191" s="39"/>
    </row>
    <row r="192" spans="1:17" s="22" customFormat="1" x14ac:dyDescent="0.35">
      <c r="A192" s="21"/>
      <c r="B192" s="247"/>
      <c r="C192" s="248"/>
      <c r="D192" s="248"/>
      <c r="E192" s="248"/>
      <c r="F192" s="248"/>
      <c r="G192" s="248"/>
      <c r="H192" s="248"/>
      <c r="I192" s="248"/>
      <c r="J192" s="248"/>
      <c r="K192" s="248"/>
      <c r="L192" s="249"/>
      <c r="M192" s="39"/>
    </row>
    <row r="193" spans="1:17" s="22" customFormat="1" x14ac:dyDescent="0.35">
      <c r="A193" s="21"/>
      <c r="B193" s="247"/>
      <c r="C193" s="248"/>
      <c r="D193" s="248"/>
      <c r="E193" s="248"/>
      <c r="F193" s="248"/>
      <c r="G193" s="248"/>
      <c r="H193" s="248"/>
      <c r="I193" s="248"/>
      <c r="J193" s="248"/>
      <c r="K193" s="248"/>
      <c r="L193" s="249"/>
      <c r="M193" s="39"/>
    </row>
    <row r="194" spans="1:17" s="39" customFormat="1" x14ac:dyDescent="0.35">
      <c r="A194" s="65"/>
      <c r="B194" s="76"/>
      <c r="C194" s="77"/>
      <c r="D194" s="77"/>
      <c r="E194" s="77"/>
      <c r="F194" s="77"/>
      <c r="G194" s="77"/>
      <c r="H194" s="77"/>
      <c r="I194" s="77"/>
      <c r="J194" s="77"/>
      <c r="K194" s="77"/>
      <c r="L194" s="78"/>
      <c r="O194" s="3"/>
      <c r="P194" s="3"/>
      <c r="Q194" s="3"/>
    </row>
    <row r="196" spans="1:17" x14ac:dyDescent="0.35">
      <c r="B196" s="162" t="str">
        <f>IF(Intro!$G$20="English",O196,P196)</f>
        <v>SALES</v>
      </c>
      <c r="C196" s="163"/>
      <c r="D196" s="163"/>
      <c r="E196" s="163"/>
      <c r="F196" s="163"/>
      <c r="G196" s="163"/>
      <c r="H196" s="163"/>
      <c r="I196" s="163"/>
      <c r="J196" s="163"/>
      <c r="K196" s="163"/>
      <c r="L196" s="164"/>
      <c r="M196" s="39"/>
      <c r="O196" s="3" t="s">
        <v>242</v>
      </c>
      <c r="P196" s="3" t="s">
        <v>243</v>
      </c>
    </row>
    <row r="197" spans="1:17" s="22" customFormat="1" x14ac:dyDescent="0.35">
      <c r="A197" s="21"/>
      <c r="B197" s="244" t="s">
        <v>27</v>
      </c>
      <c r="C197" s="245"/>
      <c r="D197" s="245"/>
      <c r="E197" s="245"/>
      <c r="F197" s="245"/>
      <c r="G197" s="245"/>
      <c r="H197" s="245"/>
      <c r="I197" s="245"/>
      <c r="J197" s="245"/>
      <c r="K197" s="245"/>
      <c r="L197" s="246"/>
      <c r="M197" s="74"/>
    </row>
    <row r="198" spans="1:17" s="39" customFormat="1" x14ac:dyDescent="0.35">
      <c r="A198" s="65"/>
      <c r="B198" s="75"/>
      <c r="C198" s="66"/>
      <c r="D198" s="66"/>
      <c r="E198" s="66"/>
      <c r="F198" s="66"/>
      <c r="G198" s="66"/>
      <c r="H198" s="66"/>
      <c r="I198" s="66"/>
      <c r="J198" s="66"/>
      <c r="K198" s="66"/>
      <c r="L198" s="67"/>
      <c r="O198" s="3"/>
      <c r="P198" s="3"/>
      <c r="Q198" s="3"/>
    </row>
    <row r="199" spans="1:17" s="39" customFormat="1" ht="14.25" customHeight="1" x14ac:dyDescent="0.35">
      <c r="A199" s="65"/>
      <c r="B199" s="185" t="str">
        <f>IF(Intro!$G$20="English",O199,P199)</f>
        <v>How does your firm promote sales of the goods in the Canadian market? Have these methods changed since January 1, 2023?</v>
      </c>
      <c r="C199" s="186"/>
      <c r="D199" s="186"/>
      <c r="E199" s="186"/>
      <c r="F199" s="186"/>
      <c r="G199" s="186"/>
      <c r="H199" s="186"/>
      <c r="I199" s="186"/>
      <c r="J199" s="186"/>
      <c r="K199" s="186"/>
      <c r="L199" s="187"/>
      <c r="O199" s="3" t="str">
        <f>"How does your firm promote sales of the goods in the Canadian market? Have these methods changed since January 1, "&amp;Variables!B6&amp;"?"</f>
        <v>How does your firm promote sales of the goods in the Canadian market? Have these methods changed since January 1, 2023?</v>
      </c>
      <c r="P199" s="3" t="str">
        <f>"Comment votre entreprise favorise-t-elle les ventes des marchandises sur le marché canadien? Vos méthodes ont-elles changées depuis le 1er janvier "&amp;Variables!B6&amp;"?"</f>
        <v>Comment votre entreprise favorise-t-elle les ventes des marchandises sur le marché canadien? Vos méthodes ont-elles changées depuis le 1er janvier 2023?</v>
      </c>
      <c r="Q199" s="3"/>
    </row>
    <row r="200" spans="1:17" s="39" customFormat="1" x14ac:dyDescent="0.35">
      <c r="A200" s="65"/>
      <c r="B200" s="75"/>
      <c r="C200" s="66"/>
      <c r="D200" s="66"/>
      <c r="E200" s="66"/>
      <c r="F200" s="66"/>
      <c r="G200" s="66"/>
      <c r="H200" s="66"/>
      <c r="I200" s="66"/>
      <c r="J200" s="66"/>
      <c r="K200" s="66"/>
      <c r="L200" s="67"/>
      <c r="O200" s="3"/>
      <c r="P200" s="3"/>
      <c r="Q200" s="3"/>
    </row>
    <row r="201" spans="1:17" s="22" customFormat="1" x14ac:dyDescent="0.35">
      <c r="A201" s="21"/>
      <c r="B201" s="247"/>
      <c r="C201" s="248"/>
      <c r="D201" s="248"/>
      <c r="E201" s="248"/>
      <c r="F201" s="248"/>
      <c r="G201" s="248"/>
      <c r="H201" s="248"/>
      <c r="I201" s="248"/>
      <c r="J201" s="248"/>
      <c r="K201" s="248"/>
      <c r="L201" s="249"/>
      <c r="M201" s="39"/>
    </row>
    <row r="202" spans="1:17" s="22" customFormat="1" x14ac:dyDescent="0.35">
      <c r="A202" s="21"/>
      <c r="B202" s="247"/>
      <c r="C202" s="248"/>
      <c r="D202" s="248"/>
      <c r="E202" s="248"/>
      <c r="F202" s="248"/>
      <c r="G202" s="248"/>
      <c r="H202" s="248"/>
      <c r="I202" s="248"/>
      <c r="J202" s="248"/>
      <c r="K202" s="248"/>
      <c r="L202" s="249"/>
      <c r="M202" s="39"/>
    </row>
    <row r="203" spans="1:17" s="22" customFormat="1" x14ac:dyDescent="0.35">
      <c r="A203" s="21"/>
      <c r="B203" s="247"/>
      <c r="C203" s="248"/>
      <c r="D203" s="248"/>
      <c r="E203" s="248"/>
      <c r="F203" s="248"/>
      <c r="G203" s="248"/>
      <c r="H203" s="248"/>
      <c r="I203" s="248"/>
      <c r="J203" s="248"/>
      <c r="K203" s="248"/>
      <c r="L203" s="249"/>
      <c r="M203" s="39"/>
    </row>
    <row r="204" spans="1:17" s="22" customFormat="1" x14ac:dyDescent="0.35">
      <c r="A204" s="21"/>
      <c r="B204" s="247"/>
      <c r="C204" s="248"/>
      <c r="D204" s="248"/>
      <c r="E204" s="248"/>
      <c r="F204" s="248"/>
      <c r="G204" s="248"/>
      <c r="H204" s="248"/>
      <c r="I204" s="248"/>
      <c r="J204" s="248"/>
      <c r="K204" s="248"/>
      <c r="L204" s="249"/>
      <c r="M204" s="39"/>
    </row>
    <row r="205" spans="1:17" s="22" customFormat="1" x14ac:dyDescent="0.35">
      <c r="A205" s="21"/>
      <c r="B205" s="247"/>
      <c r="C205" s="248"/>
      <c r="D205" s="248"/>
      <c r="E205" s="248"/>
      <c r="F205" s="248"/>
      <c r="G205" s="248"/>
      <c r="H205" s="248"/>
      <c r="I205" s="248"/>
      <c r="J205" s="248"/>
      <c r="K205" s="248"/>
      <c r="L205" s="249"/>
      <c r="M205" s="39"/>
    </row>
    <row r="206" spans="1:17" s="22" customFormat="1" x14ac:dyDescent="0.35">
      <c r="A206" s="21"/>
      <c r="B206" s="247"/>
      <c r="C206" s="248"/>
      <c r="D206" s="248"/>
      <c r="E206" s="248"/>
      <c r="F206" s="248"/>
      <c r="G206" s="248"/>
      <c r="H206" s="248"/>
      <c r="I206" s="248"/>
      <c r="J206" s="248"/>
      <c r="K206" s="248"/>
      <c r="L206" s="249"/>
      <c r="M206" s="39"/>
    </row>
    <row r="207" spans="1:17" s="22" customFormat="1" x14ac:dyDescent="0.35">
      <c r="A207" s="21"/>
      <c r="B207" s="247"/>
      <c r="C207" s="248"/>
      <c r="D207" s="248"/>
      <c r="E207" s="248"/>
      <c r="F207" s="248"/>
      <c r="G207" s="248"/>
      <c r="H207" s="248"/>
      <c r="I207" s="248"/>
      <c r="J207" s="248"/>
      <c r="K207" s="248"/>
      <c r="L207" s="249"/>
      <c r="M207" s="39"/>
    </row>
    <row r="208" spans="1:17" s="22" customFormat="1" x14ac:dyDescent="0.35">
      <c r="A208" s="21"/>
      <c r="B208" s="247"/>
      <c r="C208" s="248"/>
      <c r="D208" s="248"/>
      <c r="E208" s="248"/>
      <c r="F208" s="248"/>
      <c r="G208" s="248"/>
      <c r="H208" s="248"/>
      <c r="I208" s="248"/>
      <c r="J208" s="248"/>
      <c r="K208" s="248"/>
      <c r="L208" s="249"/>
      <c r="M208" s="39"/>
    </row>
    <row r="209" spans="1:17" s="39" customFormat="1" x14ac:dyDescent="0.35">
      <c r="A209" s="65"/>
      <c r="B209" s="76"/>
      <c r="C209" s="77"/>
      <c r="D209" s="77"/>
      <c r="E209" s="77"/>
      <c r="F209" s="77"/>
      <c r="G209" s="77"/>
      <c r="H209" s="77"/>
      <c r="I209" s="77"/>
      <c r="J209" s="77"/>
      <c r="K209" s="77"/>
      <c r="L209" s="78"/>
      <c r="O209" s="3"/>
      <c r="P209" s="3"/>
      <c r="Q209" s="3"/>
    </row>
    <row r="211" spans="1:17" x14ac:dyDescent="0.35">
      <c r="B211" s="162" t="str">
        <f>IF(Intro!$G$20="English",O211,P211)</f>
        <v>MARKETS</v>
      </c>
      <c r="C211" s="163"/>
      <c r="D211" s="163"/>
      <c r="E211" s="163"/>
      <c r="F211" s="163"/>
      <c r="G211" s="163"/>
      <c r="H211" s="163"/>
      <c r="I211" s="163"/>
      <c r="J211" s="163"/>
      <c r="K211" s="163"/>
      <c r="L211" s="164"/>
      <c r="M211" s="39"/>
      <c r="O211" s="100" t="s">
        <v>244</v>
      </c>
      <c r="P211" s="100" t="s">
        <v>245</v>
      </c>
    </row>
    <row r="212" spans="1:17" x14ac:dyDescent="0.35">
      <c r="B212" s="244" t="s">
        <v>30</v>
      </c>
      <c r="C212" s="245"/>
      <c r="D212" s="245"/>
      <c r="E212" s="245"/>
      <c r="F212" s="245"/>
      <c r="G212" s="245"/>
      <c r="H212" s="245"/>
      <c r="I212" s="245"/>
      <c r="J212" s="245"/>
      <c r="K212" s="245"/>
      <c r="L212" s="246"/>
    </row>
    <row r="213" spans="1:17" x14ac:dyDescent="0.35">
      <c r="B213" s="28"/>
      <c r="C213" s="29"/>
      <c r="D213" s="29"/>
      <c r="E213" s="30"/>
      <c r="F213" s="30"/>
      <c r="G213" s="30"/>
      <c r="H213" s="30"/>
      <c r="I213" s="30"/>
      <c r="J213" s="30"/>
      <c r="K213" s="30"/>
      <c r="L213" s="31"/>
    </row>
    <row r="214" spans="1:17" ht="14.25" customHeight="1" x14ac:dyDescent="0.35">
      <c r="B214" s="168" t="str">
        <f>IF(Intro!$G$20="English",O214,P214)</f>
        <v>Describe the markets for the goods in your country of production, in Canada and globally since January 1, 2023. Factors to consider in your response include, but are not limited to, demand, sales, prices, capacity utilization and export volumes of the goods.</v>
      </c>
      <c r="C214" s="169"/>
      <c r="D214" s="169"/>
      <c r="E214" s="169"/>
      <c r="F214" s="169"/>
      <c r="G214" s="169"/>
      <c r="H214" s="169"/>
      <c r="I214" s="169"/>
      <c r="J214" s="169"/>
      <c r="K214" s="169"/>
      <c r="L214" s="178"/>
      <c r="O214" s="32" t="str">
        <f>"Describe the markets for the goods in your country of production, in Canada and globally since January 1, "&amp;Variables!B6&amp;". Factors to consider in your response include, but are not limited to, demand, sales, prices, capacity utilization and export volumes of the goods."</f>
        <v>Describe the markets for the goods in your country of production, in Canada and globally since January 1, 2023. Factors to consider in your response include, but are not limited to, demand, sales, prices, capacity utilization and export volumes of the goods.</v>
      </c>
      <c r="P214" s="3" t="str">
        <f>"Décrivez les marchés des marchandises dans votre pays de production, au Canada et dans le monde depuis le 1er janvier "&amp;Variables!B6&amp;". Les facteurs à prendre en compte dans votre réponse comprennent, sans s'y limiter, la demande, les ventes, les prix, l'utilisation de la capacité et les volumes d'exportations des marchandises."</f>
        <v>Décrivez les marchés des marchandises dans votre pays de production, au Canada et dans le monde depuis le 1er janvier 2023. Les facteurs à prendre en compte dans votre réponse comprennent, sans s'y limiter, la demande, les ventes, les prix, l'utilisation de la capacité et les volumes d'exportations des marchandises.</v>
      </c>
    </row>
    <row r="215" spans="1:17" x14ac:dyDescent="0.35">
      <c r="B215" s="168"/>
      <c r="C215" s="169"/>
      <c r="D215" s="169"/>
      <c r="E215" s="169"/>
      <c r="F215" s="169"/>
      <c r="G215" s="169"/>
      <c r="H215" s="169"/>
      <c r="I215" s="169"/>
      <c r="J215" s="169"/>
      <c r="K215" s="169"/>
      <c r="L215" s="178"/>
      <c r="O215" s="32"/>
    </row>
    <row r="216" spans="1:17" s="39" customFormat="1" x14ac:dyDescent="0.35">
      <c r="A216" s="65"/>
      <c r="B216" s="75"/>
      <c r="C216" s="66"/>
      <c r="D216" s="66"/>
      <c r="E216" s="66"/>
      <c r="F216" s="66"/>
      <c r="G216" s="66"/>
      <c r="H216" s="66"/>
      <c r="I216" s="66"/>
      <c r="J216" s="66"/>
      <c r="K216" s="66"/>
      <c r="L216" s="67"/>
      <c r="O216" s="3"/>
      <c r="P216" s="3"/>
      <c r="Q216" s="3"/>
    </row>
    <row r="217" spans="1:17" s="22" customFormat="1" x14ac:dyDescent="0.35">
      <c r="A217" s="21"/>
      <c r="B217" s="247"/>
      <c r="C217" s="248"/>
      <c r="D217" s="248"/>
      <c r="E217" s="248"/>
      <c r="F217" s="248"/>
      <c r="G217" s="248"/>
      <c r="H217" s="248"/>
      <c r="I217" s="248"/>
      <c r="J217" s="248"/>
      <c r="K217" s="248"/>
      <c r="L217" s="249"/>
      <c r="M217" s="39"/>
    </row>
    <row r="218" spans="1:17" s="22" customFormat="1" x14ac:dyDescent="0.35">
      <c r="A218" s="21"/>
      <c r="B218" s="247"/>
      <c r="C218" s="248"/>
      <c r="D218" s="248"/>
      <c r="E218" s="248"/>
      <c r="F218" s="248"/>
      <c r="G218" s="248"/>
      <c r="H218" s="248"/>
      <c r="I218" s="248"/>
      <c r="J218" s="248"/>
      <c r="K218" s="248"/>
      <c r="L218" s="249"/>
      <c r="M218" s="39"/>
    </row>
    <row r="219" spans="1:17" s="22" customFormat="1" x14ac:dyDescent="0.35">
      <c r="A219" s="21"/>
      <c r="B219" s="247"/>
      <c r="C219" s="248"/>
      <c r="D219" s="248"/>
      <c r="E219" s="248"/>
      <c r="F219" s="248"/>
      <c r="G219" s="248"/>
      <c r="H219" s="248"/>
      <c r="I219" s="248"/>
      <c r="J219" s="248"/>
      <c r="K219" s="248"/>
      <c r="L219" s="249"/>
      <c r="M219" s="39"/>
    </row>
    <row r="220" spans="1:17" s="22" customFormat="1" x14ac:dyDescent="0.35">
      <c r="A220" s="21"/>
      <c r="B220" s="247"/>
      <c r="C220" s="248"/>
      <c r="D220" s="248"/>
      <c r="E220" s="248"/>
      <c r="F220" s="248"/>
      <c r="G220" s="248"/>
      <c r="H220" s="248"/>
      <c r="I220" s="248"/>
      <c r="J220" s="248"/>
      <c r="K220" s="248"/>
      <c r="L220" s="249"/>
      <c r="M220" s="39"/>
    </row>
    <row r="221" spans="1:17" s="22" customFormat="1" x14ac:dyDescent="0.35">
      <c r="A221" s="21"/>
      <c r="B221" s="247"/>
      <c r="C221" s="248"/>
      <c r="D221" s="248"/>
      <c r="E221" s="248"/>
      <c r="F221" s="248"/>
      <c r="G221" s="248"/>
      <c r="H221" s="248"/>
      <c r="I221" s="248"/>
      <c r="J221" s="248"/>
      <c r="K221" s="248"/>
      <c r="L221" s="249"/>
      <c r="M221" s="39"/>
    </row>
    <row r="222" spans="1:17" s="22" customFormat="1" x14ac:dyDescent="0.35">
      <c r="A222" s="21"/>
      <c r="B222" s="247"/>
      <c r="C222" s="248"/>
      <c r="D222" s="248"/>
      <c r="E222" s="248"/>
      <c r="F222" s="248"/>
      <c r="G222" s="248"/>
      <c r="H222" s="248"/>
      <c r="I222" s="248"/>
      <c r="J222" s="248"/>
      <c r="K222" s="248"/>
      <c r="L222" s="249"/>
      <c r="M222" s="39"/>
    </row>
    <row r="223" spans="1:17" s="22" customFormat="1" x14ac:dyDescent="0.35">
      <c r="A223" s="21"/>
      <c r="B223" s="247"/>
      <c r="C223" s="248"/>
      <c r="D223" s="248"/>
      <c r="E223" s="248"/>
      <c r="F223" s="248"/>
      <c r="G223" s="248"/>
      <c r="H223" s="248"/>
      <c r="I223" s="248"/>
      <c r="J223" s="248"/>
      <c r="K223" s="248"/>
      <c r="L223" s="249"/>
      <c r="M223" s="39"/>
    </row>
    <row r="224" spans="1:17" s="22" customFormat="1" x14ac:dyDescent="0.35">
      <c r="A224" s="21"/>
      <c r="B224" s="247"/>
      <c r="C224" s="248"/>
      <c r="D224" s="248"/>
      <c r="E224" s="248"/>
      <c r="F224" s="248"/>
      <c r="G224" s="248"/>
      <c r="H224" s="248"/>
      <c r="I224" s="248"/>
      <c r="J224" s="248"/>
      <c r="K224" s="248"/>
      <c r="L224" s="249"/>
      <c r="M224" s="39"/>
    </row>
    <row r="225" spans="1:17" s="39" customFormat="1" x14ac:dyDescent="0.35">
      <c r="A225" s="65"/>
      <c r="B225" s="76"/>
      <c r="C225" s="77"/>
      <c r="D225" s="77"/>
      <c r="E225" s="77"/>
      <c r="F225" s="77"/>
      <c r="G225" s="77"/>
      <c r="H225" s="77"/>
      <c r="I225" s="77"/>
      <c r="J225" s="77"/>
      <c r="K225" s="77"/>
      <c r="L225" s="78"/>
      <c r="O225" s="3"/>
      <c r="P225" s="3"/>
      <c r="Q225" s="3"/>
    </row>
    <row r="226" spans="1:17" x14ac:dyDescent="0.35">
      <c r="B226" s="241" t="s">
        <v>31</v>
      </c>
      <c r="C226" s="242"/>
      <c r="D226" s="242"/>
      <c r="E226" s="242"/>
      <c r="F226" s="242"/>
      <c r="G226" s="242"/>
      <c r="H226" s="242"/>
      <c r="I226" s="242"/>
      <c r="J226" s="242"/>
      <c r="K226" s="242"/>
      <c r="L226" s="243"/>
    </row>
    <row r="227" spans="1:17" x14ac:dyDescent="0.35">
      <c r="B227" s="28"/>
      <c r="C227" s="29"/>
      <c r="D227" s="29"/>
      <c r="E227" s="30"/>
      <c r="F227" s="30"/>
      <c r="G227" s="30"/>
      <c r="H227" s="30"/>
      <c r="I227" s="30"/>
      <c r="J227" s="30"/>
      <c r="K227" s="30"/>
      <c r="L227" s="31"/>
    </row>
    <row r="228" spans="1:17" ht="14.25" customHeight="1" x14ac:dyDescent="0.35">
      <c r="B228" s="168" t="str">
        <f>IF(Intro!$G$20="English",O228,P228)</f>
        <v>Explain any changes you expect to see in your home market, in the Canadian market and in other markets globally for the goods over the next two years with respect to demand, prices, capacity utilization, import volumes or any other factor.</v>
      </c>
      <c r="C228" s="169"/>
      <c r="D228" s="169"/>
      <c r="E228" s="169"/>
      <c r="F228" s="169"/>
      <c r="G228" s="169"/>
      <c r="H228" s="169"/>
      <c r="I228" s="169"/>
      <c r="J228" s="169"/>
      <c r="K228" s="169"/>
      <c r="L228" s="178"/>
      <c r="O228" s="32" t="str">
        <f>"Explain any changes you expect to see in your home market, in the Canadian market and in other markets globally for the goods over the next two years with respect to demand, prices, capacity utilization, import volumes or any other factor."</f>
        <v>Explain any changes you expect to see in your home market, in the Canadian market and in other markets globally for the goods over the next two years with respect to demand, prices, capacity utilization, import volumes or any other factor.</v>
      </c>
      <c r="P228" s="3" t="s">
        <v>286</v>
      </c>
    </row>
    <row r="229" spans="1:17" x14ac:dyDescent="0.35">
      <c r="B229" s="168"/>
      <c r="C229" s="169"/>
      <c r="D229" s="169"/>
      <c r="E229" s="169"/>
      <c r="F229" s="169"/>
      <c r="G229" s="169"/>
      <c r="H229" s="169"/>
      <c r="I229" s="169"/>
      <c r="J229" s="169"/>
      <c r="K229" s="169"/>
      <c r="L229" s="178"/>
      <c r="O229" s="32"/>
    </row>
    <row r="230" spans="1:17" s="39" customFormat="1" x14ac:dyDescent="0.35">
      <c r="A230" s="65"/>
      <c r="B230" s="75"/>
      <c r="C230" s="66"/>
      <c r="D230" s="66"/>
      <c r="E230" s="66"/>
      <c r="F230" s="66"/>
      <c r="G230" s="66"/>
      <c r="H230" s="66"/>
      <c r="I230" s="66"/>
      <c r="J230" s="66"/>
      <c r="K230" s="66"/>
      <c r="L230" s="67"/>
      <c r="O230" s="3"/>
      <c r="P230" s="3"/>
      <c r="Q230" s="3"/>
    </row>
    <row r="231" spans="1:17" s="22" customFormat="1" x14ac:dyDescent="0.35">
      <c r="A231" s="21"/>
      <c r="B231" s="247"/>
      <c r="C231" s="248"/>
      <c r="D231" s="248"/>
      <c r="E231" s="248"/>
      <c r="F231" s="248"/>
      <c r="G231" s="248"/>
      <c r="H231" s="248"/>
      <c r="I231" s="248"/>
      <c r="J231" s="248"/>
      <c r="K231" s="248"/>
      <c r="L231" s="249"/>
      <c r="M231" s="39"/>
    </row>
    <row r="232" spans="1:17" s="22" customFormat="1" x14ac:dyDescent="0.35">
      <c r="A232" s="21"/>
      <c r="B232" s="247"/>
      <c r="C232" s="248"/>
      <c r="D232" s="248"/>
      <c r="E232" s="248"/>
      <c r="F232" s="248"/>
      <c r="G232" s="248"/>
      <c r="H232" s="248"/>
      <c r="I232" s="248"/>
      <c r="J232" s="248"/>
      <c r="K232" s="248"/>
      <c r="L232" s="249"/>
      <c r="M232" s="39"/>
    </row>
    <row r="233" spans="1:17" s="22" customFormat="1" x14ac:dyDescent="0.35">
      <c r="A233" s="21"/>
      <c r="B233" s="247"/>
      <c r="C233" s="248"/>
      <c r="D233" s="248"/>
      <c r="E233" s="248"/>
      <c r="F233" s="248"/>
      <c r="G233" s="248"/>
      <c r="H233" s="248"/>
      <c r="I233" s="248"/>
      <c r="J233" s="248"/>
      <c r="K233" s="248"/>
      <c r="L233" s="249"/>
      <c r="M233" s="39"/>
    </row>
    <row r="234" spans="1:17" s="22" customFormat="1" x14ac:dyDescent="0.35">
      <c r="A234" s="21"/>
      <c r="B234" s="247"/>
      <c r="C234" s="248"/>
      <c r="D234" s="248"/>
      <c r="E234" s="248"/>
      <c r="F234" s="248"/>
      <c r="G234" s="248"/>
      <c r="H234" s="248"/>
      <c r="I234" s="248"/>
      <c r="J234" s="248"/>
      <c r="K234" s="248"/>
      <c r="L234" s="249"/>
      <c r="M234" s="39"/>
    </row>
    <row r="235" spans="1:17" s="22" customFormat="1" x14ac:dyDescent="0.35">
      <c r="A235" s="21"/>
      <c r="B235" s="247"/>
      <c r="C235" s="248"/>
      <c r="D235" s="248"/>
      <c r="E235" s="248"/>
      <c r="F235" s="248"/>
      <c r="G235" s="248"/>
      <c r="H235" s="248"/>
      <c r="I235" s="248"/>
      <c r="J235" s="248"/>
      <c r="K235" s="248"/>
      <c r="L235" s="249"/>
      <c r="M235" s="39"/>
    </row>
    <row r="236" spans="1:17" s="22" customFormat="1" x14ac:dyDescent="0.35">
      <c r="A236" s="21"/>
      <c r="B236" s="247"/>
      <c r="C236" s="248"/>
      <c r="D236" s="248"/>
      <c r="E236" s="248"/>
      <c r="F236" s="248"/>
      <c r="G236" s="248"/>
      <c r="H236" s="248"/>
      <c r="I236" s="248"/>
      <c r="J236" s="248"/>
      <c r="K236" s="248"/>
      <c r="L236" s="249"/>
      <c r="M236" s="39"/>
    </row>
    <row r="237" spans="1:17" s="22" customFormat="1" x14ac:dyDescent="0.35">
      <c r="A237" s="21"/>
      <c r="B237" s="247"/>
      <c r="C237" s="248"/>
      <c r="D237" s="248"/>
      <c r="E237" s="248"/>
      <c r="F237" s="248"/>
      <c r="G237" s="248"/>
      <c r="H237" s="248"/>
      <c r="I237" s="248"/>
      <c r="J237" s="248"/>
      <c r="K237" s="248"/>
      <c r="L237" s="249"/>
      <c r="M237" s="39"/>
    </row>
    <row r="238" spans="1:17" s="22" customFormat="1" x14ac:dyDescent="0.35">
      <c r="A238" s="21"/>
      <c r="B238" s="247"/>
      <c r="C238" s="248"/>
      <c r="D238" s="248"/>
      <c r="E238" s="248"/>
      <c r="F238" s="248"/>
      <c r="G238" s="248"/>
      <c r="H238" s="248"/>
      <c r="I238" s="248"/>
      <c r="J238" s="248"/>
      <c r="K238" s="248"/>
      <c r="L238" s="249"/>
      <c r="M238" s="39"/>
    </row>
    <row r="239" spans="1:17" s="39" customFormat="1" x14ac:dyDescent="0.35">
      <c r="A239" s="65"/>
      <c r="B239" s="76"/>
      <c r="C239" s="77"/>
      <c r="D239" s="77"/>
      <c r="E239" s="77"/>
      <c r="F239" s="77"/>
      <c r="G239" s="77"/>
      <c r="H239" s="77"/>
      <c r="I239" s="77"/>
      <c r="J239" s="77"/>
      <c r="K239" s="77"/>
      <c r="L239" s="78"/>
      <c r="O239" s="3"/>
      <c r="P239" s="3"/>
      <c r="Q239" s="3"/>
    </row>
  </sheetData>
  <sheetProtection algorithmName="SHA-512" hashValue="woC5aLWnJh4ojcIP37bkolxMBjifhXG1jAB8XhKShroeEzUPXfK1GgxIBeTjWurU3SMfv9qRY6fa+XOtDgbO+Q==" saltValue="CeqG/nUByp8MNXkMNbmqwg==" spinCount="100000" sheet="1" objects="1" scenarios="1" selectLockedCells="1"/>
  <mergeCells count="153">
    <mergeCell ref="B151:B160"/>
    <mergeCell ref="C151:D160"/>
    <mergeCell ref="E151:F160"/>
    <mergeCell ref="G151:H160"/>
    <mergeCell ref="I151:J160"/>
    <mergeCell ref="K151:L160"/>
    <mergeCell ref="B199:L199"/>
    <mergeCell ref="B71:L71"/>
    <mergeCell ref="B226:L226"/>
    <mergeCell ref="B214:L215"/>
    <mergeCell ref="B131:B140"/>
    <mergeCell ref="C131:D140"/>
    <mergeCell ref="E131:F140"/>
    <mergeCell ref="G131:H140"/>
    <mergeCell ref="I131:J140"/>
    <mergeCell ref="K131:L140"/>
    <mergeCell ref="B141:B150"/>
    <mergeCell ref="C141:D150"/>
    <mergeCell ref="E141:F150"/>
    <mergeCell ref="G141:H150"/>
    <mergeCell ref="I141:J150"/>
    <mergeCell ref="K141:L150"/>
    <mergeCell ref="C75:D80"/>
    <mergeCell ref="E75:F80"/>
    <mergeCell ref="B228:L229"/>
    <mergeCell ref="B161:B170"/>
    <mergeCell ref="C161:D170"/>
    <mergeCell ref="E161:F170"/>
    <mergeCell ref="G161:H170"/>
    <mergeCell ref="I161:J170"/>
    <mergeCell ref="K161:L170"/>
    <mergeCell ref="B171:B180"/>
    <mergeCell ref="C171:D180"/>
    <mergeCell ref="E171:F180"/>
    <mergeCell ref="G171:H180"/>
    <mergeCell ref="I171:J180"/>
    <mergeCell ref="K171:L180"/>
    <mergeCell ref="B184:L184"/>
    <mergeCell ref="B197:L197"/>
    <mergeCell ref="B211:L211"/>
    <mergeCell ref="B186:L193"/>
    <mergeCell ref="B201:L208"/>
    <mergeCell ref="B217:L224"/>
    <mergeCell ref="B212:L212"/>
    <mergeCell ref="B182:L182"/>
    <mergeCell ref="B196:L196"/>
    <mergeCell ref="G75:H80"/>
    <mergeCell ref="I75:J80"/>
    <mergeCell ref="K75:L80"/>
    <mergeCell ref="B75:B80"/>
    <mergeCell ref="B121:B130"/>
    <mergeCell ref="C121:D130"/>
    <mergeCell ref="E121:F130"/>
    <mergeCell ref="G121:H130"/>
    <mergeCell ref="I121:J130"/>
    <mergeCell ref="K121:L130"/>
    <mergeCell ref="E91:F100"/>
    <mergeCell ref="G91:H100"/>
    <mergeCell ref="I91:J100"/>
    <mergeCell ref="K91:L100"/>
    <mergeCell ref="E81:F90"/>
    <mergeCell ref="G81:H90"/>
    <mergeCell ref="I81:J90"/>
    <mergeCell ref="K81:L90"/>
    <mergeCell ref="B81:B90"/>
    <mergeCell ref="B91:B100"/>
    <mergeCell ref="B101:B110"/>
    <mergeCell ref="E101:F110"/>
    <mergeCell ref="B111:B120"/>
    <mergeCell ref="C111:D120"/>
    <mergeCell ref="J62:L63"/>
    <mergeCell ref="B64:B65"/>
    <mergeCell ref="C64:D65"/>
    <mergeCell ref="E64:F65"/>
    <mergeCell ref="G64:I65"/>
    <mergeCell ref="J64:L65"/>
    <mergeCell ref="B66:B67"/>
    <mergeCell ref="C66:D67"/>
    <mergeCell ref="E66:F67"/>
    <mergeCell ref="G66:I67"/>
    <mergeCell ref="J66:L67"/>
    <mergeCell ref="B231:L238"/>
    <mergeCell ref="B28:L29"/>
    <mergeCell ref="B42:L44"/>
    <mergeCell ref="C46:D47"/>
    <mergeCell ref="E46:F47"/>
    <mergeCell ref="G46:I47"/>
    <mergeCell ref="J46:L47"/>
    <mergeCell ref="B48:B49"/>
    <mergeCell ref="C48:D49"/>
    <mergeCell ref="E48:F49"/>
    <mergeCell ref="G48:I49"/>
    <mergeCell ref="J48:L49"/>
    <mergeCell ref="B50:B51"/>
    <mergeCell ref="C50:D51"/>
    <mergeCell ref="E50:F51"/>
    <mergeCell ref="G50:I51"/>
    <mergeCell ref="J50:L51"/>
    <mergeCell ref="B52:B53"/>
    <mergeCell ref="C52:D53"/>
    <mergeCell ref="B54:B55"/>
    <mergeCell ref="C54:D55"/>
    <mergeCell ref="E52:F53"/>
    <mergeCell ref="G52:I53"/>
    <mergeCell ref="J52:L53"/>
    <mergeCell ref="E111:F120"/>
    <mergeCell ref="G111:H120"/>
    <mergeCell ref="I111:J120"/>
    <mergeCell ref="K111:L120"/>
    <mergeCell ref="B73:L73"/>
    <mergeCell ref="B70:L70"/>
    <mergeCell ref="E54:F55"/>
    <mergeCell ref="G54:I55"/>
    <mergeCell ref="J54:L55"/>
    <mergeCell ref="B60:B61"/>
    <mergeCell ref="C60:D61"/>
    <mergeCell ref="E60:F61"/>
    <mergeCell ref="G60:I61"/>
    <mergeCell ref="J60:L61"/>
    <mergeCell ref="B56:B57"/>
    <mergeCell ref="C56:D57"/>
    <mergeCell ref="E56:F57"/>
    <mergeCell ref="G56:I57"/>
    <mergeCell ref="J56:L57"/>
    <mergeCell ref="B58:B59"/>
    <mergeCell ref="C58:D59"/>
    <mergeCell ref="E58:F59"/>
    <mergeCell ref="C81:D90"/>
    <mergeCell ref="C91:D100"/>
    <mergeCell ref="C101:D110"/>
    <mergeCell ref="B9:L9"/>
    <mergeCell ref="B10:L10"/>
    <mergeCell ref="B4:L4"/>
    <mergeCell ref="B5:L5"/>
    <mergeCell ref="B7:L7"/>
    <mergeCell ref="B6:L6"/>
    <mergeCell ref="B8:L8"/>
    <mergeCell ref="B26:L26"/>
    <mergeCell ref="B40:L40"/>
    <mergeCell ref="B15:L15"/>
    <mergeCell ref="B12:L12"/>
    <mergeCell ref="B13:L13"/>
    <mergeCell ref="B17:L24"/>
    <mergeCell ref="B31:L38"/>
    <mergeCell ref="G101:H110"/>
    <mergeCell ref="I101:J110"/>
    <mergeCell ref="K101:L110"/>
    <mergeCell ref="G58:I59"/>
    <mergeCell ref="J58:L59"/>
    <mergeCell ref="B62:B63"/>
    <mergeCell ref="C62:D63"/>
    <mergeCell ref="E62:F63"/>
    <mergeCell ref="G62:I63"/>
  </mergeCells>
  <dataValidations count="1">
    <dataValidation type="textLength" operator="lessThanOrEqual" allowBlank="1" showInputMessage="1" showErrorMessage="1" error="Maximum length reached. Please use the AddPub tab to add further info./La limite maximale de caractères est atteinte. SVP utiliser l'onglet AddPub pour ajouter plus d'information." prompt="1000 character limit/limite de 1000 caractères" sqref="B231 B201 B217 B17 B31 B186" xr:uid="{5A90EE5E-CE92-437E-935D-D903CD4181A5}">
      <formula1>1000</formula1>
    </dataValidation>
  </dataValidations>
  <printOptions horizontalCentered="1"/>
  <pageMargins left="0.25" right="0.25" top="0.75" bottom="0.75" header="0.3" footer="0.3"/>
  <pageSetup scale="63" fitToHeight="0" orientation="portrait" r:id="rId1"/>
  <headerFooter>
    <oddFooter>&amp;L&amp;A</oddFooter>
  </headerFooter>
  <rowBreaks count="4" manualBreakCount="4">
    <brk id="39" min="1" max="11" man="1"/>
    <brk id="90" min="1" max="11" man="1"/>
    <brk id="140" min="1" max="11" man="1"/>
    <brk id="195" min="1" max="11"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887209-BBFE-4DB7-BA00-151BE9DDBB9D}">
  <sheetPr codeName="Sheet5">
    <tabColor rgb="FF00B0F0"/>
    <pageSetUpPr fitToPage="1"/>
  </sheetPr>
  <dimension ref="A1:P63"/>
  <sheetViews>
    <sheetView showGridLines="0" topLeftCell="B1" zoomScaleNormal="100" workbookViewId="0">
      <selection activeCell="O34" sqref="O1:P1048576"/>
    </sheetView>
  </sheetViews>
  <sheetFormatPr defaultColWidth="9.453125" defaultRowHeight="14" x14ac:dyDescent="0.35"/>
  <cols>
    <col min="1" max="1" width="1.54296875" style="21" customWidth="1"/>
    <col min="2" max="2" width="12.1796875" style="1" customWidth="1"/>
    <col min="3" max="3" width="5.54296875" style="1" customWidth="1"/>
    <col min="4" max="4" width="18.54296875" style="1" customWidth="1"/>
    <col min="5" max="12" width="15.453125" style="1" customWidth="1"/>
    <col min="13" max="13" width="6.453125" style="3" customWidth="1"/>
    <col min="14" max="14" width="11.81640625" style="3" customWidth="1"/>
    <col min="15" max="16" width="11.81640625" style="3" hidden="1" customWidth="1"/>
    <col min="17" max="17" width="11.81640625" style="3" customWidth="1"/>
    <col min="18" max="16384" width="9.453125" style="3"/>
  </cols>
  <sheetData>
    <row r="1" spans="1:16" ht="14.25" customHeight="1" x14ac:dyDescent="0.35">
      <c r="O1" s="3" t="s">
        <v>295</v>
      </c>
      <c r="P1" s="3" t="s">
        <v>295</v>
      </c>
    </row>
    <row r="2" spans="1:16" x14ac:dyDescent="0.35">
      <c r="B2" s="23" t="s">
        <v>0</v>
      </c>
      <c r="C2" s="23"/>
      <c r="D2" s="23"/>
      <c r="O2" s="22" t="s">
        <v>61</v>
      </c>
      <c r="P2" s="22" t="s">
        <v>73</v>
      </c>
    </row>
    <row r="3" spans="1:16" x14ac:dyDescent="0.35">
      <c r="B3" s="5"/>
      <c r="C3" s="5"/>
      <c r="D3" s="5"/>
      <c r="O3" s="8"/>
      <c r="P3" s="8"/>
    </row>
    <row r="4" spans="1:16" s="8" customFormat="1" x14ac:dyDescent="0.35">
      <c r="A4" s="24"/>
      <c r="B4" s="156" t="str">
        <f>Info!B4</f>
        <v>FOREIGN PRODUCERS' QUESTIONNAIRE</v>
      </c>
      <c r="C4" s="157"/>
      <c r="D4" s="157"/>
      <c r="E4" s="157"/>
      <c r="F4" s="157"/>
      <c r="G4" s="157"/>
      <c r="H4" s="157"/>
      <c r="I4" s="157"/>
      <c r="J4" s="157"/>
      <c r="K4" s="157"/>
      <c r="L4" s="158"/>
      <c r="M4" s="10"/>
      <c r="N4" s="10"/>
      <c r="O4" s="9"/>
      <c r="P4" s="9"/>
    </row>
    <row r="5" spans="1:16" s="8" customFormat="1" x14ac:dyDescent="0.35">
      <c r="A5" s="24"/>
      <c r="B5" s="159" t="str">
        <f>Info!B5</f>
        <v>NQ-2026-001</v>
      </c>
      <c r="C5" s="160"/>
      <c r="D5" s="160"/>
      <c r="E5" s="160"/>
      <c r="F5" s="160"/>
      <c r="G5" s="160"/>
      <c r="H5" s="160"/>
      <c r="I5" s="160"/>
      <c r="J5" s="160"/>
      <c r="K5" s="160"/>
      <c r="L5" s="161"/>
      <c r="M5" s="10"/>
      <c r="N5" s="10"/>
      <c r="O5" s="9"/>
      <c r="P5" s="9"/>
    </row>
    <row r="6" spans="1:16" s="9" customFormat="1" ht="14.15" customHeight="1" x14ac:dyDescent="0.35">
      <c r="A6" s="24"/>
      <c r="B6" s="165" t="str">
        <f>Info!B6</f>
        <v>OIL AND GAS WELL CASING</v>
      </c>
      <c r="C6" s="166"/>
      <c r="D6" s="166"/>
      <c r="E6" s="166"/>
      <c r="F6" s="166"/>
      <c r="G6" s="166"/>
      <c r="H6" s="166"/>
      <c r="I6" s="166"/>
      <c r="J6" s="166"/>
      <c r="K6" s="166"/>
      <c r="L6" s="167"/>
      <c r="O6" s="25"/>
      <c r="P6" s="25"/>
    </row>
    <row r="7" spans="1:16" s="9" customFormat="1" x14ac:dyDescent="0.35">
      <c r="A7" s="24"/>
      <c r="B7" s="26"/>
      <c r="C7" s="26"/>
      <c r="D7" s="26"/>
      <c r="E7" s="27"/>
      <c r="F7" s="27"/>
      <c r="G7" s="27"/>
      <c r="H7" s="27"/>
      <c r="I7" s="27"/>
      <c r="J7" s="27"/>
      <c r="K7" s="27"/>
      <c r="L7" s="27"/>
      <c r="O7" s="25"/>
      <c r="P7" s="25"/>
    </row>
    <row r="8" spans="1:16" x14ac:dyDescent="0.35">
      <c r="B8" s="267" t="str">
        <f>IF(Intro!$G$20="English",O8,P8)</f>
        <v>PUBLIC COMMENTS</v>
      </c>
      <c r="C8" s="268"/>
      <c r="D8" s="268"/>
      <c r="E8" s="268"/>
      <c r="F8" s="268"/>
      <c r="G8" s="268"/>
      <c r="H8" s="268"/>
      <c r="I8" s="268"/>
      <c r="J8" s="268"/>
      <c r="K8" s="268"/>
      <c r="L8" s="269"/>
      <c r="O8" s="3" t="s">
        <v>50</v>
      </c>
      <c r="P8" s="3" t="s">
        <v>51</v>
      </c>
    </row>
    <row r="9" spans="1:16" x14ac:dyDescent="0.35">
      <c r="B9" s="28"/>
      <c r="C9" s="29"/>
      <c r="D9" s="29"/>
      <c r="E9" s="30"/>
      <c r="F9" s="30"/>
      <c r="G9" s="30"/>
      <c r="H9" s="30"/>
      <c r="I9" s="30"/>
      <c r="J9" s="30"/>
      <c r="K9" s="30"/>
      <c r="L9" s="31"/>
    </row>
    <row r="10" spans="1:16" x14ac:dyDescent="0.35">
      <c r="B10" s="168" t="str">
        <f>IF(Intro!$G$20="English",O10,P10)</f>
        <v>Should your firm wish to add any comments related to its responses, submit them here. Be sure to indicate the question number being commented on.</v>
      </c>
      <c r="C10" s="169"/>
      <c r="D10" s="169"/>
      <c r="E10" s="169"/>
      <c r="F10" s="169"/>
      <c r="G10" s="169"/>
      <c r="H10" s="169"/>
      <c r="I10" s="169"/>
      <c r="J10" s="169"/>
      <c r="K10" s="169"/>
      <c r="L10" s="178"/>
      <c r="O10" s="32" t="s">
        <v>52</v>
      </c>
      <c r="P10" s="3" t="s">
        <v>161</v>
      </c>
    </row>
    <row r="11" spans="1:16" x14ac:dyDescent="0.35">
      <c r="B11" s="54"/>
      <c r="C11" s="29"/>
      <c r="D11" s="29"/>
      <c r="E11" s="30"/>
      <c r="F11" s="30"/>
      <c r="G11" s="30"/>
      <c r="H11" s="30"/>
      <c r="I11" s="30"/>
      <c r="J11" s="30"/>
      <c r="K11" s="30"/>
      <c r="L11" s="31"/>
      <c r="O11" s="32" t="s">
        <v>289</v>
      </c>
      <c r="P11" s="32" t="s">
        <v>290</v>
      </c>
    </row>
    <row r="12" spans="1:16" x14ac:dyDescent="0.35">
      <c r="B12" s="54"/>
      <c r="C12" s="29"/>
      <c r="D12" s="110" t="str">
        <f>IF(Intro!$G$20="English",O11,P11)</f>
        <v>Tab and Question</v>
      </c>
      <c r="E12" s="265" t="str">
        <f>IF(Intro!$G$20="English",O12,P12)</f>
        <v>Comments</v>
      </c>
      <c r="F12" s="265"/>
      <c r="G12" s="265"/>
      <c r="H12" s="265"/>
      <c r="I12" s="265"/>
      <c r="J12" s="265"/>
      <c r="K12" s="265"/>
      <c r="L12" s="266"/>
      <c r="O12" s="32" t="s">
        <v>91</v>
      </c>
      <c r="P12" s="3" t="s">
        <v>92</v>
      </c>
    </row>
    <row r="13" spans="1:16" x14ac:dyDescent="0.35">
      <c r="A13" s="73"/>
      <c r="B13" s="260" t="str">
        <f>IF(Intro!$G$20="English",O13,P13)</f>
        <v>Comment 1</v>
      </c>
      <c r="C13" s="261"/>
      <c r="D13" s="262"/>
      <c r="E13" s="263"/>
      <c r="F13" s="263"/>
      <c r="G13" s="263"/>
      <c r="H13" s="263"/>
      <c r="I13" s="263"/>
      <c r="J13" s="263"/>
      <c r="K13" s="263"/>
      <c r="L13" s="264"/>
      <c r="O13" s="32" t="s">
        <v>93</v>
      </c>
      <c r="P13" s="3" t="s">
        <v>94</v>
      </c>
    </row>
    <row r="14" spans="1:16" x14ac:dyDescent="0.35">
      <c r="A14" s="73"/>
      <c r="B14" s="260"/>
      <c r="C14" s="261"/>
      <c r="D14" s="262"/>
      <c r="E14" s="263"/>
      <c r="F14" s="263"/>
      <c r="G14" s="263"/>
      <c r="H14" s="263"/>
      <c r="I14" s="263"/>
      <c r="J14" s="263"/>
      <c r="K14" s="263"/>
      <c r="L14" s="264"/>
      <c r="O14" s="32"/>
    </row>
    <row r="15" spans="1:16" x14ac:dyDescent="0.35">
      <c r="A15" s="73"/>
      <c r="B15" s="260"/>
      <c r="C15" s="261"/>
      <c r="D15" s="262"/>
      <c r="E15" s="263"/>
      <c r="F15" s="263"/>
      <c r="G15" s="263"/>
      <c r="H15" s="263"/>
      <c r="I15" s="263"/>
      <c r="J15" s="263"/>
      <c r="K15" s="263"/>
      <c r="L15" s="264"/>
      <c r="O15" s="32"/>
    </row>
    <row r="16" spans="1:16" x14ac:dyDescent="0.35">
      <c r="A16" s="73"/>
      <c r="B16" s="260"/>
      <c r="C16" s="261"/>
      <c r="D16" s="262"/>
      <c r="E16" s="263"/>
      <c r="F16" s="263"/>
      <c r="G16" s="263"/>
      <c r="H16" s="263"/>
      <c r="I16" s="263"/>
      <c r="J16" s="263"/>
      <c r="K16" s="263"/>
      <c r="L16" s="264"/>
      <c r="O16" s="32"/>
    </row>
    <row r="17" spans="1:16" x14ac:dyDescent="0.35">
      <c r="A17" s="73"/>
      <c r="B17" s="260"/>
      <c r="C17" s="261"/>
      <c r="D17" s="262"/>
      <c r="E17" s="263"/>
      <c r="F17" s="263"/>
      <c r="G17" s="263"/>
      <c r="H17" s="263"/>
      <c r="I17" s="263"/>
      <c r="J17" s="263"/>
      <c r="K17" s="263"/>
      <c r="L17" s="264"/>
      <c r="O17" s="32"/>
    </row>
    <row r="18" spans="1:16" x14ac:dyDescent="0.35">
      <c r="A18" s="73"/>
      <c r="B18" s="260"/>
      <c r="C18" s="261"/>
      <c r="D18" s="262"/>
      <c r="E18" s="263"/>
      <c r="F18" s="263"/>
      <c r="G18" s="263"/>
      <c r="H18" s="263"/>
      <c r="I18" s="263"/>
      <c r="J18" s="263"/>
      <c r="K18" s="263"/>
      <c r="L18" s="264"/>
      <c r="O18" s="32"/>
    </row>
    <row r="19" spans="1:16" x14ac:dyDescent="0.35">
      <c r="A19" s="73"/>
      <c r="B19" s="260"/>
      <c r="C19" s="261"/>
      <c r="D19" s="262"/>
      <c r="E19" s="263"/>
      <c r="F19" s="263"/>
      <c r="G19" s="263"/>
      <c r="H19" s="263"/>
      <c r="I19" s="263"/>
      <c r="J19" s="263"/>
      <c r="K19" s="263"/>
      <c r="L19" s="264"/>
      <c r="O19" s="32"/>
    </row>
    <row r="20" spans="1:16" x14ac:dyDescent="0.35">
      <c r="A20" s="73"/>
      <c r="B20" s="260"/>
      <c r="C20" s="261"/>
      <c r="D20" s="262"/>
      <c r="E20" s="263"/>
      <c r="F20" s="263"/>
      <c r="G20" s="263"/>
      <c r="H20" s="263"/>
      <c r="I20" s="263"/>
      <c r="J20" s="263"/>
      <c r="K20" s="263"/>
      <c r="L20" s="264"/>
      <c r="O20" s="32"/>
    </row>
    <row r="21" spans="1:16" x14ac:dyDescent="0.35">
      <c r="A21" s="73"/>
      <c r="B21" s="260"/>
      <c r="C21" s="261"/>
      <c r="D21" s="262"/>
      <c r="E21" s="263"/>
      <c r="F21" s="263"/>
      <c r="G21" s="263"/>
      <c r="H21" s="263"/>
      <c r="I21" s="263"/>
      <c r="J21" s="263"/>
      <c r="K21" s="263"/>
      <c r="L21" s="264"/>
      <c r="O21" s="32"/>
    </row>
    <row r="22" spans="1:16" x14ac:dyDescent="0.35">
      <c r="A22" s="73"/>
      <c r="B22" s="260"/>
      <c r="C22" s="261"/>
      <c r="D22" s="262"/>
      <c r="E22" s="263"/>
      <c r="F22" s="263"/>
      <c r="G22" s="263"/>
      <c r="H22" s="263"/>
      <c r="I22" s="263"/>
      <c r="J22" s="263"/>
      <c r="K22" s="263"/>
      <c r="L22" s="264"/>
      <c r="O22" s="32"/>
    </row>
    <row r="23" spans="1:16" x14ac:dyDescent="0.35">
      <c r="A23" s="73"/>
      <c r="B23" s="260" t="str">
        <f>IF(Intro!$G$20="English",O23,P23)</f>
        <v>Comment 2</v>
      </c>
      <c r="C23" s="261"/>
      <c r="D23" s="262"/>
      <c r="E23" s="263"/>
      <c r="F23" s="263"/>
      <c r="G23" s="263"/>
      <c r="H23" s="263"/>
      <c r="I23" s="263"/>
      <c r="J23" s="263"/>
      <c r="K23" s="263"/>
      <c r="L23" s="264"/>
      <c r="O23" s="32" t="s">
        <v>95</v>
      </c>
      <c r="P23" s="3" t="s">
        <v>96</v>
      </c>
    </row>
    <row r="24" spans="1:16" x14ac:dyDescent="0.35">
      <c r="A24" s="73"/>
      <c r="B24" s="260"/>
      <c r="C24" s="261"/>
      <c r="D24" s="262"/>
      <c r="E24" s="263"/>
      <c r="F24" s="263"/>
      <c r="G24" s="263"/>
      <c r="H24" s="263"/>
      <c r="I24" s="263"/>
      <c r="J24" s="263"/>
      <c r="K24" s="263"/>
      <c r="L24" s="264"/>
    </row>
    <row r="25" spans="1:16" x14ac:dyDescent="0.35">
      <c r="A25" s="73"/>
      <c r="B25" s="260"/>
      <c r="C25" s="261"/>
      <c r="D25" s="262"/>
      <c r="E25" s="263"/>
      <c r="F25" s="263"/>
      <c r="G25" s="263"/>
      <c r="H25" s="263"/>
      <c r="I25" s="263"/>
      <c r="J25" s="263"/>
      <c r="K25" s="263"/>
      <c r="L25" s="264"/>
    </row>
    <row r="26" spans="1:16" x14ac:dyDescent="0.35">
      <c r="A26" s="73"/>
      <c r="B26" s="260"/>
      <c r="C26" s="261"/>
      <c r="D26" s="262"/>
      <c r="E26" s="263"/>
      <c r="F26" s="263"/>
      <c r="G26" s="263"/>
      <c r="H26" s="263"/>
      <c r="I26" s="263"/>
      <c r="J26" s="263"/>
      <c r="K26" s="263"/>
      <c r="L26" s="264"/>
      <c r="O26" s="32"/>
    </row>
    <row r="27" spans="1:16" x14ac:dyDescent="0.35">
      <c r="A27" s="73"/>
      <c r="B27" s="260"/>
      <c r="C27" s="261"/>
      <c r="D27" s="262"/>
      <c r="E27" s="263"/>
      <c r="F27" s="263"/>
      <c r="G27" s="263"/>
      <c r="H27" s="263"/>
      <c r="I27" s="263"/>
      <c r="J27" s="263"/>
      <c r="K27" s="263"/>
      <c r="L27" s="264"/>
      <c r="O27" s="32"/>
    </row>
    <row r="28" spans="1:16" x14ac:dyDescent="0.35">
      <c r="A28" s="73"/>
      <c r="B28" s="260"/>
      <c r="C28" s="261"/>
      <c r="D28" s="262"/>
      <c r="E28" s="263"/>
      <c r="F28" s="263"/>
      <c r="G28" s="263"/>
      <c r="H28" s="263"/>
      <c r="I28" s="263"/>
      <c r="J28" s="263"/>
      <c r="K28" s="263"/>
      <c r="L28" s="264"/>
    </row>
    <row r="29" spans="1:16" x14ac:dyDescent="0.35">
      <c r="A29" s="73"/>
      <c r="B29" s="260"/>
      <c r="C29" s="261"/>
      <c r="D29" s="262"/>
      <c r="E29" s="263"/>
      <c r="F29" s="263"/>
      <c r="G29" s="263"/>
      <c r="H29" s="263"/>
      <c r="I29" s="263"/>
      <c r="J29" s="263"/>
      <c r="K29" s="263"/>
      <c r="L29" s="264"/>
      <c r="O29" s="32"/>
    </row>
    <row r="30" spans="1:16" x14ac:dyDescent="0.35">
      <c r="A30" s="73"/>
      <c r="B30" s="260"/>
      <c r="C30" s="261"/>
      <c r="D30" s="262"/>
      <c r="E30" s="263"/>
      <c r="F30" s="263"/>
      <c r="G30" s="263"/>
      <c r="H30" s="263"/>
      <c r="I30" s="263"/>
      <c r="J30" s="263"/>
      <c r="K30" s="263"/>
      <c r="L30" s="264"/>
      <c r="O30" s="32"/>
    </row>
    <row r="31" spans="1:16" x14ac:dyDescent="0.35">
      <c r="A31" s="73"/>
      <c r="B31" s="260"/>
      <c r="C31" s="261"/>
      <c r="D31" s="262"/>
      <c r="E31" s="263"/>
      <c r="F31" s="263"/>
      <c r="G31" s="263"/>
      <c r="H31" s="263"/>
      <c r="I31" s="263"/>
      <c r="J31" s="263"/>
      <c r="K31" s="263"/>
      <c r="L31" s="264"/>
      <c r="O31" s="32"/>
    </row>
    <row r="32" spans="1:16" x14ac:dyDescent="0.35">
      <c r="A32" s="73"/>
      <c r="B32" s="260"/>
      <c r="C32" s="261"/>
      <c r="D32" s="262"/>
      <c r="E32" s="263"/>
      <c r="F32" s="263"/>
      <c r="G32" s="263"/>
      <c r="H32" s="263"/>
      <c r="I32" s="263"/>
      <c r="J32" s="263"/>
      <c r="K32" s="263"/>
      <c r="L32" s="264"/>
      <c r="O32" s="32"/>
    </row>
    <row r="33" spans="1:16" x14ac:dyDescent="0.35">
      <c r="A33" s="73"/>
      <c r="B33" s="260" t="str">
        <f>IF(Intro!$G$20="English",O33,P33)</f>
        <v>Comment 3</v>
      </c>
      <c r="C33" s="261"/>
      <c r="D33" s="262"/>
      <c r="E33" s="263"/>
      <c r="F33" s="263"/>
      <c r="G33" s="263"/>
      <c r="H33" s="263"/>
      <c r="I33" s="263"/>
      <c r="J33" s="263"/>
      <c r="K33" s="263"/>
      <c r="L33" s="264"/>
      <c r="O33" s="32" t="s">
        <v>97</v>
      </c>
      <c r="P33" s="3" t="s">
        <v>98</v>
      </c>
    </row>
    <row r="34" spans="1:16" x14ac:dyDescent="0.35">
      <c r="A34" s="73"/>
      <c r="B34" s="260"/>
      <c r="C34" s="261"/>
      <c r="D34" s="262"/>
      <c r="E34" s="263"/>
      <c r="F34" s="263"/>
      <c r="G34" s="263"/>
      <c r="H34" s="263"/>
      <c r="I34" s="263"/>
      <c r="J34" s="263"/>
      <c r="K34" s="263"/>
      <c r="L34" s="264"/>
    </row>
    <row r="35" spans="1:16" x14ac:dyDescent="0.35">
      <c r="A35" s="73"/>
      <c r="B35" s="260"/>
      <c r="C35" s="261"/>
      <c r="D35" s="262"/>
      <c r="E35" s="263"/>
      <c r="F35" s="263"/>
      <c r="G35" s="263"/>
      <c r="H35" s="263"/>
      <c r="I35" s="263"/>
      <c r="J35" s="263"/>
      <c r="K35" s="263"/>
      <c r="L35" s="264"/>
    </row>
    <row r="36" spans="1:16" x14ac:dyDescent="0.35">
      <c r="A36" s="73"/>
      <c r="B36" s="260"/>
      <c r="C36" s="261"/>
      <c r="D36" s="262"/>
      <c r="E36" s="263"/>
      <c r="F36" s="263"/>
      <c r="G36" s="263"/>
      <c r="H36" s="263"/>
      <c r="I36" s="263"/>
      <c r="J36" s="263"/>
      <c r="K36" s="263"/>
      <c r="L36" s="264"/>
      <c r="O36" s="32"/>
    </row>
    <row r="37" spans="1:16" x14ac:dyDescent="0.35">
      <c r="A37" s="73"/>
      <c r="B37" s="260"/>
      <c r="C37" s="261"/>
      <c r="D37" s="262"/>
      <c r="E37" s="263"/>
      <c r="F37" s="263"/>
      <c r="G37" s="263"/>
      <c r="H37" s="263"/>
      <c r="I37" s="263"/>
      <c r="J37" s="263"/>
      <c r="K37" s="263"/>
      <c r="L37" s="264"/>
      <c r="O37" s="32"/>
    </row>
    <row r="38" spans="1:16" x14ac:dyDescent="0.35">
      <c r="A38" s="73"/>
      <c r="B38" s="260"/>
      <c r="C38" s="261"/>
      <c r="D38" s="262"/>
      <c r="E38" s="263"/>
      <c r="F38" s="263"/>
      <c r="G38" s="263"/>
      <c r="H38" s="263"/>
      <c r="I38" s="263"/>
      <c r="J38" s="263"/>
      <c r="K38" s="263"/>
      <c r="L38" s="264"/>
      <c r="O38" s="32"/>
    </row>
    <row r="39" spans="1:16" x14ac:dyDescent="0.35">
      <c r="A39" s="73"/>
      <c r="B39" s="260"/>
      <c r="C39" s="261"/>
      <c r="D39" s="262"/>
      <c r="E39" s="263"/>
      <c r="F39" s="263"/>
      <c r="G39" s="263"/>
      <c r="H39" s="263"/>
      <c r="I39" s="263"/>
      <c r="J39" s="263"/>
      <c r="K39" s="263"/>
      <c r="L39" s="264"/>
      <c r="O39" s="32"/>
    </row>
    <row r="40" spans="1:16" x14ac:dyDescent="0.35">
      <c r="A40" s="73"/>
      <c r="B40" s="260"/>
      <c r="C40" s="261"/>
      <c r="D40" s="262"/>
      <c r="E40" s="263"/>
      <c r="F40" s="263"/>
      <c r="G40" s="263"/>
      <c r="H40" s="263"/>
      <c r="I40" s="263"/>
      <c r="J40" s="263"/>
      <c r="K40" s="263"/>
      <c r="L40" s="264"/>
      <c r="O40" s="32"/>
    </row>
    <row r="41" spans="1:16" x14ac:dyDescent="0.35">
      <c r="A41" s="73"/>
      <c r="B41" s="260"/>
      <c r="C41" s="261"/>
      <c r="D41" s="262"/>
      <c r="E41" s="263"/>
      <c r="F41" s="263"/>
      <c r="G41" s="263"/>
      <c r="H41" s="263"/>
      <c r="I41" s="263"/>
      <c r="J41" s="263"/>
      <c r="K41" s="263"/>
      <c r="L41" s="264"/>
      <c r="O41" s="32"/>
    </row>
    <row r="42" spans="1:16" x14ac:dyDescent="0.35">
      <c r="A42" s="73"/>
      <c r="B42" s="260"/>
      <c r="C42" s="261"/>
      <c r="D42" s="262"/>
      <c r="E42" s="263"/>
      <c r="F42" s="263"/>
      <c r="G42" s="263"/>
      <c r="H42" s="263"/>
      <c r="I42" s="263"/>
      <c r="J42" s="263"/>
      <c r="K42" s="263"/>
      <c r="L42" s="264"/>
      <c r="O42" s="32"/>
    </row>
    <row r="43" spans="1:16" x14ac:dyDescent="0.35">
      <c r="A43" s="73"/>
      <c r="B43" s="260" t="str">
        <f>IF(Intro!$G$20="English",O43,P43)</f>
        <v>Comment 4</v>
      </c>
      <c r="C43" s="261"/>
      <c r="D43" s="262"/>
      <c r="E43" s="263"/>
      <c r="F43" s="263"/>
      <c r="G43" s="263"/>
      <c r="H43" s="263"/>
      <c r="I43" s="263"/>
      <c r="J43" s="263"/>
      <c r="K43" s="263"/>
      <c r="L43" s="264"/>
      <c r="O43" s="32" t="s">
        <v>99</v>
      </c>
      <c r="P43" s="3" t="s">
        <v>100</v>
      </c>
    </row>
    <row r="44" spans="1:16" x14ac:dyDescent="0.35">
      <c r="A44" s="73"/>
      <c r="B44" s="260"/>
      <c r="C44" s="261"/>
      <c r="D44" s="262"/>
      <c r="E44" s="263"/>
      <c r="F44" s="263"/>
      <c r="G44" s="263"/>
      <c r="H44" s="263"/>
      <c r="I44" s="263"/>
      <c r="J44" s="263"/>
      <c r="K44" s="263"/>
      <c r="L44" s="264"/>
      <c r="O44" s="32"/>
    </row>
    <row r="45" spans="1:16" x14ac:dyDescent="0.35">
      <c r="A45" s="73"/>
      <c r="B45" s="260"/>
      <c r="C45" s="261"/>
      <c r="D45" s="262"/>
      <c r="E45" s="263"/>
      <c r="F45" s="263"/>
      <c r="G45" s="263"/>
      <c r="H45" s="263"/>
      <c r="I45" s="263"/>
      <c r="J45" s="263"/>
      <c r="K45" s="263"/>
      <c r="L45" s="264"/>
      <c r="O45" s="32"/>
    </row>
    <row r="46" spans="1:16" x14ac:dyDescent="0.35">
      <c r="A46" s="73"/>
      <c r="B46" s="260"/>
      <c r="C46" s="261"/>
      <c r="D46" s="262"/>
      <c r="E46" s="263"/>
      <c r="F46" s="263"/>
      <c r="G46" s="263"/>
      <c r="H46" s="263"/>
      <c r="I46" s="263"/>
      <c r="J46" s="263"/>
      <c r="K46" s="263"/>
      <c r="L46" s="264"/>
      <c r="O46" s="32"/>
    </row>
    <row r="47" spans="1:16" x14ac:dyDescent="0.35">
      <c r="A47" s="73"/>
      <c r="B47" s="260"/>
      <c r="C47" s="261"/>
      <c r="D47" s="262"/>
      <c r="E47" s="263"/>
      <c r="F47" s="263"/>
      <c r="G47" s="263"/>
      <c r="H47" s="263"/>
      <c r="I47" s="263"/>
      <c r="J47" s="263"/>
      <c r="K47" s="263"/>
      <c r="L47" s="264"/>
      <c r="O47" s="32"/>
    </row>
    <row r="48" spans="1:16" x14ac:dyDescent="0.35">
      <c r="A48" s="73"/>
      <c r="B48" s="260"/>
      <c r="C48" s="261"/>
      <c r="D48" s="262"/>
      <c r="E48" s="263"/>
      <c r="F48" s="263"/>
      <c r="G48" s="263"/>
      <c r="H48" s="263"/>
      <c r="I48" s="263"/>
      <c r="J48" s="263"/>
      <c r="K48" s="263"/>
      <c r="L48" s="264"/>
      <c r="O48" s="32"/>
    </row>
    <row r="49" spans="1:16" x14ac:dyDescent="0.35">
      <c r="A49" s="73"/>
      <c r="B49" s="260"/>
      <c r="C49" s="261"/>
      <c r="D49" s="262"/>
      <c r="E49" s="263"/>
      <c r="F49" s="263"/>
      <c r="G49" s="263"/>
      <c r="H49" s="263"/>
      <c r="I49" s="263"/>
      <c r="J49" s="263"/>
      <c r="K49" s="263"/>
      <c r="L49" s="264"/>
      <c r="O49" s="32"/>
    </row>
    <row r="50" spans="1:16" x14ac:dyDescent="0.35">
      <c r="A50" s="73"/>
      <c r="B50" s="260"/>
      <c r="C50" s="261"/>
      <c r="D50" s="262"/>
      <c r="E50" s="263"/>
      <c r="F50" s="263"/>
      <c r="G50" s="263"/>
      <c r="H50" s="263"/>
      <c r="I50" s="263"/>
      <c r="J50" s="263"/>
      <c r="K50" s="263"/>
      <c r="L50" s="264"/>
      <c r="O50" s="32"/>
    </row>
    <row r="51" spans="1:16" x14ac:dyDescent="0.35">
      <c r="A51" s="73"/>
      <c r="B51" s="260"/>
      <c r="C51" s="261"/>
      <c r="D51" s="262"/>
      <c r="E51" s="263"/>
      <c r="F51" s="263"/>
      <c r="G51" s="263"/>
      <c r="H51" s="263"/>
      <c r="I51" s="263"/>
      <c r="J51" s="263"/>
      <c r="K51" s="263"/>
      <c r="L51" s="264"/>
      <c r="O51" s="32"/>
    </row>
    <row r="52" spans="1:16" x14ac:dyDescent="0.35">
      <c r="A52" s="73"/>
      <c r="B52" s="260"/>
      <c r="C52" s="261"/>
      <c r="D52" s="262"/>
      <c r="E52" s="263"/>
      <c r="F52" s="263"/>
      <c r="G52" s="263"/>
      <c r="H52" s="263"/>
      <c r="I52" s="263"/>
      <c r="J52" s="263"/>
      <c r="K52" s="263"/>
      <c r="L52" s="264"/>
      <c r="O52" s="32"/>
    </row>
    <row r="53" spans="1:16" x14ac:dyDescent="0.35">
      <c r="A53" s="73"/>
      <c r="B53" s="260" t="str">
        <f>IF(Intro!$G$20="English",O53,P53)</f>
        <v>Comment 5</v>
      </c>
      <c r="C53" s="261"/>
      <c r="D53" s="262"/>
      <c r="E53" s="263"/>
      <c r="F53" s="263"/>
      <c r="G53" s="263"/>
      <c r="H53" s="263"/>
      <c r="I53" s="263"/>
      <c r="J53" s="263"/>
      <c r="K53" s="263"/>
      <c r="L53" s="264"/>
      <c r="O53" s="32" t="s">
        <v>101</v>
      </c>
      <c r="P53" s="3" t="s">
        <v>102</v>
      </c>
    </row>
    <row r="54" spans="1:16" x14ac:dyDescent="0.35">
      <c r="A54" s="73"/>
      <c r="B54" s="260"/>
      <c r="C54" s="261"/>
      <c r="D54" s="262"/>
      <c r="E54" s="263"/>
      <c r="F54" s="263"/>
      <c r="G54" s="263"/>
      <c r="H54" s="263"/>
      <c r="I54" s="263"/>
      <c r="J54" s="263"/>
      <c r="K54" s="263"/>
      <c r="L54" s="264"/>
      <c r="O54" s="32"/>
    </row>
    <row r="55" spans="1:16" x14ac:dyDescent="0.35">
      <c r="A55" s="73"/>
      <c r="B55" s="260"/>
      <c r="C55" s="261"/>
      <c r="D55" s="262"/>
      <c r="E55" s="263"/>
      <c r="F55" s="263"/>
      <c r="G55" s="263"/>
      <c r="H55" s="263"/>
      <c r="I55" s="263"/>
      <c r="J55" s="263"/>
      <c r="K55" s="263"/>
      <c r="L55" s="264"/>
      <c r="O55" s="32"/>
    </row>
    <row r="56" spans="1:16" x14ac:dyDescent="0.35">
      <c r="A56" s="73"/>
      <c r="B56" s="260"/>
      <c r="C56" s="261"/>
      <c r="D56" s="262"/>
      <c r="E56" s="263"/>
      <c r="F56" s="263"/>
      <c r="G56" s="263"/>
      <c r="H56" s="263"/>
      <c r="I56" s="263"/>
      <c r="J56" s="263"/>
      <c r="K56" s="263"/>
      <c r="L56" s="264"/>
      <c r="O56" s="32"/>
    </row>
    <row r="57" spans="1:16" x14ac:dyDescent="0.35">
      <c r="A57" s="73"/>
      <c r="B57" s="260"/>
      <c r="C57" s="261"/>
      <c r="D57" s="262"/>
      <c r="E57" s="263"/>
      <c r="F57" s="263"/>
      <c r="G57" s="263"/>
      <c r="H57" s="263"/>
      <c r="I57" s="263"/>
      <c r="J57" s="263"/>
      <c r="K57" s="263"/>
      <c r="L57" s="264"/>
      <c r="O57" s="32"/>
    </row>
    <row r="58" spans="1:16" x14ac:dyDescent="0.35">
      <c r="A58" s="73"/>
      <c r="B58" s="260"/>
      <c r="C58" s="261"/>
      <c r="D58" s="262"/>
      <c r="E58" s="263"/>
      <c r="F58" s="263"/>
      <c r="G58" s="263"/>
      <c r="H58" s="263"/>
      <c r="I58" s="263"/>
      <c r="J58" s="263"/>
      <c r="K58" s="263"/>
      <c r="L58" s="264"/>
      <c r="O58" s="32"/>
    </row>
    <row r="59" spans="1:16" x14ac:dyDescent="0.35">
      <c r="A59" s="73"/>
      <c r="B59" s="260"/>
      <c r="C59" s="261"/>
      <c r="D59" s="262"/>
      <c r="E59" s="263"/>
      <c r="F59" s="263"/>
      <c r="G59" s="263"/>
      <c r="H59" s="263"/>
      <c r="I59" s="263"/>
      <c r="J59" s="263"/>
      <c r="K59" s="263"/>
      <c r="L59" s="264"/>
      <c r="O59" s="32"/>
    </row>
    <row r="60" spans="1:16" x14ac:dyDescent="0.35">
      <c r="A60" s="73"/>
      <c r="B60" s="260"/>
      <c r="C60" s="261"/>
      <c r="D60" s="262"/>
      <c r="E60" s="263"/>
      <c r="F60" s="263"/>
      <c r="G60" s="263"/>
      <c r="H60" s="263"/>
      <c r="I60" s="263"/>
      <c r="J60" s="263"/>
      <c r="K60" s="263"/>
      <c r="L60" s="264"/>
      <c r="O60" s="32"/>
    </row>
    <row r="61" spans="1:16" x14ac:dyDescent="0.35">
      <c r="A61" s="73"/>
      <c r="B61" s="260"/>
      <c r="C61" s="261"/>
      <c r="D61" s="262"/>
      <c r="E61" s="263"/>
      <c r="F61" s="263"/>
      <c r="G61" s="263"/>
      <c r="H61" s="263"/>
      <c r="I61" s="263"/>
      <c r="J61" s="263"/>
      <c r="K61" s="263"/>
      <c r="L61" s="264"/>
      <c r="O61" s="32"/>
    </row>
    <row r="62" spans="1:16" x14ac:dyDescent="0.35">
      <c r="A62" s="73"/>
      <c r="B62" s="270"/>
      <c r="C62" s="271"/>
      <c r="D62" s="272"/>
      <c r="E62" s="273"/>
      <c r="F62" s="273"/>
      <c r="G62" s="273"/>
      <c r="H62" s="273"/>
      <c r="I62" s="273"/>
      <c r="J62" s="273"/>
      <c r="K62" s="273"/>
      <c r="L62" s="274"/>
      <c r="O62" s="32"/>
    </row>
    <row r="63" spans="1:16" s="41" customFormat="1" x14ac:dyDescent="0.35">
      <c r="A63" s="73"/>
      <c r="B63" s="24"/>
      <c r="N63" s="40"/>
    </row>
  </sheetData>
  <sheetProtection algorithmName="SHA-512" hashValue="ydOfOFMaObLSfrvdW+XLx9fH65As8ayP0H4OriwEYEERehSEIuGJ3fboD1I7+mSoaXX/sb6L91ds+vNoc/adbw==" saltValue="1mDJ79nI9WGjcMSBwi4K/Q==" spinCount="100000" sheet="1" objects="1" scenarios="1" selectLockedCells="1"/>
  <mergeCells count="21">
    <mergeCell ref="B53:C62"/>
    <mergeCell ref="D53:D62"/>
    <mergeCell ref="E53:L62"/>
    <mergeCell ref="B33:C42"/>
    <mergeCell ref="D33:D42"/>
    <mergeCell ref="E33:L42"/>
    <mergeCell ref="B43:C52"/>
    <mergeCell ref="D43:D52"/>
    <mergeCell ref="E43:L52"/>
    <mergeCell ref="B4:L4"/>
    <mergeCell ref="B6:L6"/>
    <mergeCell ref="B10:L10"/>
    <mergeCell ref="E12:L12"/>
    <mergeCell ref="B5:L5"/>
    <mergeCell ref="B8:L8"/>
    <mergeCell ref="B13:C22"/>
    <mergeCell ref="D13:D22"/>
    <mergeCell ref="E13:L22"/>
    <mergeCell ref="B23:C32"/>
    <mergeCell ref="D23:D32"/>
    <mergeCell ref="E23:L32"/>
  </mergeCells>
  <dataValidations count="1">
    <dataValidation type="textLength" operator="lessThanOrEqual" allowBlank="1" showInputMessage="1" showErrorMessage="1" error="Maximum length reached. Please use the AddPub tab to add further info./La limite maximale de caractères est atteinte. SVP utiliser l'onglet AddPub pour ajouter plus d'information." prompt="1000 character limit/limite de 1000 caractères" sqref="E23 E33 E43 E53 E13" xr:uid="{0920BEF9-7385-4C7D-B014-38166ACC57A6}">
      <formula1>1000</formula1>
    </dataValidation>
  </dataValidations>
  <printOptions horizontalCentered="1"/>
  <pageMargins left="0.25" right="0.25" top="0.75" bottom="0.75" header="0.3" footer="0.3"/>
  <pageSetup scale="64" fitToHeight="0" orientation="portrait" r:id="rId1"/>
  <headerFooter>
    <oddFooter>&amp;L&amp;A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186355-C402-43D9-904E-A333B5D14D08}">
  <sheetPr codeName="Sheet6">
    <tabColor rgb="FF92D050"/>
    <pageSetUpPr fitToPage="1"/>
  </sheetPr>
  <dimension ref="A1:Q117"/>
  <sheetViews>
    <sheetView showGridLines="0" zoomScaleNormal="100" workbookViewId="0">
      <selection activeCell="O1" sqref="O1:P1048576"/>
    </sheetView>
  </sheetViews>
  <sheetFormatPr defaultColWidth="9.453125" defaultRowHeight="14" x14ac:dyDescent="0.35"/>
  <cols>
    <col min="1" max="1" width="1.54296875" style="21" customWidth="1"/>
    <col min="2" max="12" width="14.54296875" style="1" customWidth="1"/>
    <col min="13" max="13" width="6.453125" style="3" customWidth="1"/>
    <col min="14" max="14" width="7.81640625" style="3" customWidth="1"/>
    <col min="15" max="16" width="20.453125" style="3" hidden="1" customWidth="1"/>
    <col min="17" max="17" width="7.81640625" style="3" customWidth="1"/>
    <col min="18" max="16384" width="9.453125" style="3"/>
  </cols>
  <sheetData>
    <row r="1" spans="1:16" x14ac:dyDescent="0.35">
      <c r="O1" s="3" t="s">
        <v>295</v>
      </c>
      <c r="P1" s="3" t="s">
        <v>295</v>
      </c>
    </row>
    <row r="2" spans="1:16" x14ac:dyDescent="0.35">
      <c r="B2" s="23" t="str">
        <f>IF(Intro!$G$20="English",O3,P3)</f>
        <v>PROTECTED</v>
      </c>
      <c r="C2" s="23"/>
      <c r="D2" s="23"/>
      <c r="O2" s="22" t="s">
        <v>61</v>
      </c>
      <c r="P2" s="22" t="s">
        <v>73</v>
      </c>
    </row>
    <row r="3" spans="1:16" x14ac:dyDescent="0.35">
      <c r="B3" s="5"/>
      <c r="C3" s="5"/>
      <c r="D3" s="5"/>
      <c r="O3" s="100" t="s">
        <v>246</v>
      </c>
      <c r="P3" s="100" t="s">
        <v>247</v>
      </c>
    </row>
    <row r="4" spans="1:16" s="8" customFormat="1" x14ac:dyDescent="0.35">
      <c r="A4" s="24"/>
      <c r="B4" s="276" t="str">
        <f>Info!B4</f>
        <v>FOREIGN PRODUCERS' QUESTIONNAIRE</v>
      </c>
      <c r="C4" s="276"/>
      <c r="D4" s="276"/>
      <c r="E4" s="276"/>
      <c r="F4" s="276"/>
      <c r="G4" s="276"/>
      <c r="H4" s="276"/>
      <c r="I4" s="276"/>
      <c r="J4" s="276"/>
      <c r="K4" s="276"/>
      <c r="L4" s="276"/>
      <c r="M4" s="6"/>
      <c r="N4" s="6"/>
      <c r="O4" s="9"/>
      <c r="P4" s="9"/>
    </row>
    <row r="5" spans="1:16" s="8" customFormat="1" x14ac:dyDescent="0.35">
      <c r="A5" s="24"/>
      <c r="B5" s="276" t="str">
        <f>Info!B5</f>
        <v>NQ-2026-001</v>
      </c>
      <c r="C5" s="276"/>
      <c r="D5" s="276"/>
      <c r="E5" s="276"/>
      <c r="F5" s="276"/>
      <c r="G5" s="276"/>
      <c r="H5" s="276"/>
      <c r="I5" s="276"/>
      <c r="J5" s="276"/>
      <c r="K5" s="276"/>
      <c r="L5" s="276"/>
      <c r="M5" s="6"/>
      <c r="N5" s="6"/>
      <c r="O5" s="9"/>
      <c r="P5" s="9"/>
    </row>
    <row r="6" spans="1:16" s="9" customFormat="1" x14ac:dyDescent="0.35">
      <c r="A6" s="24"/>
      <c r="B6" s="276" t="str">
        <f>Info!B6</f>
        <v>OIL AND GAS WELL CASING</v>
      </c>
      <c r="C6" s="276"/>
      <c r="D6" s="276"/>
      <c r="E6" s="276"/>
      <c r="F6" s="276"/>
      <c r="G6" s="276"/>
      <c r="H6" s="276"/>
      <c r="I6" s="276"/>
      <c r="J6" s="276"/>
      <c r="K6" s="276"/>
      <c r="L6" s="276"/>
      <c r="O6" s="25"/>
      <c r="P6" s="25"/>
    </row>
    <row r="7" spans="1:16" s="9" customFormat="1" x14ac:dyDescent="0.35">
      <c r="A7" s="24"/>
      <c r="B7" s="44"/>
      <c r="C7" s="44"/>
      <c r="D7" s="44"/>
      <c r="E7" s="44"/>
      <c r="F7" s="44"/>
      <c r="G7" s="44"/>
      <c r="H7" s="44"/>
      <c r="I7" s="44"/>
      <c r="J7" s="44"/>
      <c r="K7" s="44"/>
      <c r="L7" s="44"/>
      <c r="O7" s="37"/>
    </row>
    <row r="8" spans="1:16" s="9" customFormat="1" x14ac:dyDescent="0.35">
      <c r="A8" s="24"/>
      <c r="B8" s="277" t="str">
        <f>Public!B8</f>
        <v>The following questions refer to the goods as defined in the product description on the Intro tab.</v>
      </c>
      <c r="C8" s="277"/>
      <c r="D8" s="277"/>
      <c r="E8" s="277"/>
      <c r="F8" s="277"/>
      <c r="G8" s="277"/>
      <c r="H8" s="277"/>
      <c r="I8" s="277"/>
      <c r="J8" s="277"/>
      <c r="K8" s="277"/>
      <c r="L8" s="277"/>
      <c r="O8" s="25"/>
      <c r="P8" s="25"/>
    </row>
    <row r="9" spans="1:16" s="9" customFormat="1" x14ac:dyDescent="0.35">
      <c r="A9" s="24"/>
      <c r="B9" s="277" t="str">
        <f>Public!B9</f>
        <v xml:space="preserve">Product information and a glossary of terms can be found in the Info tab.
</v>
      </c>
      <c r="C9" s="277"/>
      <c r="D9" s="277"/>
      <c r="E9" s="277"/>
      <c r="F9" s="277"/>
      <c r="G9" s="277"/>
      <c r="H9" s="277"/>
      <c r="I9" s="277"/>
      <c r="J9" s="277"/>
      <c r="K9" s="277"/>
      <c r="L9" s="277"/>
      <c r="O9" s="25"/>
    </row>
    <row r="10" spans="1:16" s="9" customFormat="1" x14ac:dyDescent="0.35">
      <c r="A10" s="24"/>
      <c r="B10" s="277" t="str">
        <f>IF(Intro!$G$20="English",O10,P10)</f>
        <v xml:space="preserve">Use the AddPro tab if more space is needed.
</v>
      </c>
      <c r="C10" s="277"/>
      <c r="D10" s="277"/>
      <c r="E10" s="277"/>
      <c r="F10" s="277"/>
      <c r="G10" s="277"/>
      <c r="H10" s="277"/>
      <c r="I10" s="277"/>
      <c r="J10" s="277"/>
      <c r="K10" s="277"/>
      <c r="L10" s="277"/>
      <c r="O10" s="25" t="s">
        <v>103</v>
      </c>
      <c r="P10" s="25" t="str">
        <f>"Utilisez l'onglet AddPro si vous avez besoin de plus d'espace."&amp;CHAR(10)</f>
        <v xml:space="preserve">Utilisez l'onglet AddPro si vous avez besoin de plus d'espace.
</v>
      </c>
    </row>
    <row r="11" spans="1:16" s="9" customFormat="1" x14ac:dyDescent="0.35">
      <c r="A11" s="24"/>
      <c r="B11" s="26"/>
      <c r="C11" s="26"/>
      <c r="D11" s="26"/>
      <c r="E11" s="27"/>
      <c r="F11" s="27"/>
      <c r="G11" s="27"/>
      <c r="H11" s="27"/>
      <c r="I11" s="27"/>
      <c r="J11" s="27"/>
      <c r="K11" s="27"/>
      <c r="L11" s="27"/>
      <c r="O11" s="25"/>
      <c r="P11" s="25"/>
    </row>
    <row r="12" spans="1:16" x14ac:dyDescent="0.35">
      <c r="B12" s="267" t="str">
        <f>IF(Intro!$G$20="English",O12,P12)</f>
        <v>PRODUCTION AND CAPACITY</v>
      </c>
      <c r="C12" s="268"/>
      <c r="D12" s="268"/>
      <c r="E12" s="268"/>
      <c r="F12" s="268"/>
      <c r="G12" s="268"/>
      <c r="H12" s="268"/>
      <c r="I12" s="268"/>
      <c r="J12" s="268"/>
      <c r="K12" s="268"/>
      <c r="L12" s="269"/>
      <c r="M12" s="39"/>
      <c r="O12" s="101" t="s">
        <v>248</v>
      </c>
      <c r="P12" s="101" t="s">
        <v>249</v>
      </c>
    </row>
    <row r="13" spans="1:16" x14ac:dyDescent="0.35">
      <c r="B13" s="244" t="s">
        <v>22</v>
      </c>
      <c r="C13" s="245"/>
      <c r="D13" s="245"/>
      <c r="E13" s="245"/>
      <c r="F13" s="245"/>
      <c r="G13" s="245"/>
      <c r="H13" s="245"/>
      <c r="I13" s="245"/>
      <c r="J13" s="245"/>
      <c r="K13" s="245"/>
      <c r="L13" s="246"/>
    </row>
    <row r="14" spans="1:16" x14ac:dyDescent="0.35">
      <c r="B14" s="28"/>
      <c r="C14" s="29"/>
      <c r="D14" s="29"/>
      <c r="E14" s="30"/>
      <c r="F14" s="30"/>
      <c r="G14" s="30"/>
      <c r="H14" s="30"/>
      <c r="I14" s="30"/>
      <c r="J14" s="30"/>
      <c r="K14" s="30"/>
      <c r="L14" s="31"/>
    </row>
    <row r="15" spans="1:16" x14ac:dyDescent="0.35">
      <c r="B15" s="185" t="str">
        <f>IF(Intro!$G$20="English",O15,P15)</f>
        <v>Complete the following table for your firm's production of the goods and other goods produced using the same equipment. Note, other products produced using the same equipment are any other products besides the goods as defined in the "Intro" tab that are produced using the same equipment.</v>
      </c>
      <c r="C15" s="186"/>
      <c r="D15" s="186"/>
      <c r="E15" s="186"/>
      <c r="F15" s="186"/>
      <c r="G15" s="186"/>
      <c r="H15" s="186"/>
      <c r="I15" s="186"/>
      <c r="J15" s="186"/>
      <c r="K15" s="186"/>
      <c r="L15" s="187"/>
      <c r="O15" s="32" t="s">
        <v>184</v>
      </c>
      <c r="P15" s="3" t="s">
        <v>278</v>
      </c>
    </row>
    <row r="16" spans="1:16" x14ac:dyDescent="0.35">
      <c r="B16" s="185"/>
      <c r="C16" s="186"/>
      <c r="D16" s="186"/>
      <c r="E16" s="186"/>
      <c r="F16" s="186"/>
      <c r="G16" s="186"/>
      <c r="H16" s="186"/>
      <c r="I16" s="186"/>
      <c r="J16" s="186"/>
      <c r="K16" s="186"/>
      <c r="L16" s="187"/>
      <c r="O16" s="32"/>
    </row>
    <row r="17" spans="1:16" x14ac:dyDescent="0.35">
      <c r="B17" s="185"/>
      <c r="C17" s="186"/>
      <c r="D17" s="186"/>
      <c r="E17" s="186"/>
      <c r="F17" s="186"/>
      <c r="G17" s="186"/>
      <c r="H17" s="186"/>
      <c r="I17" s="186"/>
      <c r="J17" s="186"/>
      <c r="K17" s="186"/>
      <c r="L17" s="187"/>
      <c r="O17" s="32"/>
    </row>
    <row r="18" spans="1:16" x14ac:dyDescent="0.35">
      <c r="B18" s="54"/>
      <c r="C18" s="55"/>
      <c r="D18" s="29"/>
      <c r="E18" s="30"/>
      <c r="F18" s="30"/>
      <c r="G18" s="30"/>
      <c r="H18" s="30"/>
      <c r="I18" s="30"/>
      <c r="J18" s="30"/>
      <c r="K18" s="30"/>
      <c r="L18" s="31"/>
      <c r="O18" s="32"/>
    </row>
    <row r="19" spans="1:16" x14ac:dyDescent="0.35">
      <c r="B19" s="54"/>
      <c r="C19" s="55"/>
      <c r="F19" s="29"/>
      <c r="G19" s="275">
        <f>Variables!B6</f>
        <v>2023</v>
      </c>
      <c r="H19" s="275">
        <f>G19+1</f>
        <v>2024</v>
      </c>
      <c r="I19" s="275">
        <f>H19+1</f>
        <v>2025</v>
      </c>
      <c r="J19" s="275" t="str">
        <f>IF(Intro!$G$20="English",Variables!B9,Variables!C9)</f>
        <v>Jan-March 2025</v>
      </c>
      <c r="K19" s="275" t="str">
        <f>IF(Intro!$G$20="English",Variables!B10,Variables!C10)</f>
        <v>Jan-March 2026</v>
      </c>
      <c r="L19" s="69"/>
      <c r="O19" s="32"/>
    </row>
    <row r="20" spans="1:16" x14ac:dyDescent="0.35">
      <c r="B20" s="86"/>
      <c r="C20" s="87"/>
      <c r="F20" s="29"/>
      <c r="G20" s="275"/>
      <c r="H20" s="275"/>
      <c r="I20" s="275"/>
      <c r="J20" s="275"/>
      <c r="K20" s="275"/>
      <c r="L20" s="69"/>
      <c r="O20" s="32"/>
    </row>
    <row r="21" spans="1:16" s="39" customFormat="1" x14ac:dyDescent="0.35">
      <c r="A21" s="65"/>
      <c r="B21" s="281" t="s">
        <v>60</v>
      </c>
      <c r="C21" s="282"/>
      <c r="D21" s="282"/>
      <c r="E21" s="282"/>
      <c r="F21" s="111" t="str">
        <f>IF(Intro!$G$20="English",Variables!$B$23,Variables!$C$23)</f>
        <v>tonnes</v>
      </c>
      <c r="G21" s="136"/>
      <c r="H21" s="136"/>
      <c r="I21" s="136"/>
      <c r="J21" s="136"/>
      <c r="K21" s="136"/>
      <c r="L21" s="69"/>
      <c r="O21" s="3"/>
      <c r="P21" s="3"/>
    </row>
    <row r="22" spans="1:16" s="39" customFormat="1" ht="28.5" customHeight="1" x14ac:dyDescent="0.35">
      <c r="A22" s="65"/>
      <c r="B22" s="281" t="str">
        <f>IF(Intro!$G$20="English",O22,P22)</f>
        <v>Production of products produced using the same equipment other than the goods</v>
      </c>
      <c r="C22" s="282"/>
      <c r="D22" s="282"/>
      <c r="E22" s="282"/>
      <c r="F22" s="111" t="str">
        <f>F21</f>
        <v>tonnes</v>
      </c>
      <c r="G22" s="137"/>
      <c r="H22" s="138">
        <v>0</v>
      </c>
      <c r="I22" s="138"/>
      <c r="J22" s="138"/>
      <c r="K22" s="138"/>
      <c r="L22" s="69"/>
      <c r="O22" s="3" t="s">
        <v>204</v>
      </c>
      <c r="P22" s="3" t="s">
        <v>205</v>
      </c>
    </row>
    <row r="23" spans="1:16" s="53" customFormat="1" x14ac:dyDescent="0.35">
      <c r="A23" s="79"/>
      <c r="B23" s="284" t="str">
        <f>IF(Intro!$G$20="English",O23,P23)</f>
        <v>Total</v>
      </c>
      <c r="C23" s="285"/>
      <c r="D23" s="283"/>
      <c r="E23" s="283"/>
      <c r="F23" s="112" t="str">
        <f>F21</f>
        <v>tonnes</v>
      </c>
      <c r="G23" s="139">
        <f>SUM(G21,G22)</f>
        <v>0</v>
      </c>
      <c r="H23" s="139">
        <f>SUM(H21,H22)</f>
        <v>0</v>
      </c>
      <c r="I23" s="139">
        <f>SUM(I21,I22)</f>
        <v>0</v>
      </c>
      <c r="J23" s="139">
        <f>SUM(J21,J22)</f>
        <v>0</v>
      </c>
      <c r="K23" s="139">
        <f>SUM(K21,K22)</f>
        <v>0</v>
      </c>
      <c r="L23" s="69"/>
      <c r="O23" s="22" t="s">
        <v>104</v>
      </c>
      <c r="P23" s="22" t="s">
        <v>104</v>
      </c>
    </row>
    <row r="24" spans="1:16" s="39" customFormat="1" x14ac:dyDescent="0.35">
      <c r="A24" s="65"/>
      <c r="B24" s="281" t="str">
        <f>IF(Intro!$G$20="English",O24,P24)</f>
        <v>Practical plant capacity</v>
      </c>
      <c r="C24" s="282"/>
      <c r="D24" s="283"/>
      <c r="E24" s="283"/>
      <c r="F24" s="111" t="str">
        <f>F21</f>
        <v>tonnes</v>
      </c>
      <c r="G24" s="136"/>
      <c r="H24" s="136"/>
      <c r="I24" s="136"/>
      <c r="J24" s="136"/>
      <c r="K24" s="136"/>
      <c r="L24" s="69"/>
      <c r="O24" s="3" t="s">
        <v>146</v>
      </c>
      <c r="P24" s="3" t="s">
        <v>105</v>
      </c>
    </row>
    <row r="25" spans="1:16" s="53" customFormat="1" x14ac:dyDescent="0.35">
      <c r="A25" s="79"/>
      <c r="B25" s="284" t="str">
        <f>IF(Intro!$G$20="English",O25,P25)</f>
        <v>Capacity utilization rate of the goods</v>
      </c>
      <c r="C25" s="285"/>
      <c r="D25" s="283"/>
      <c r="E25" s="283"/>
      <c r="F25" s="112" t="s">
        <v>90</v>
      </c>
      <c r="G25" s="139" t="str">
        <f>IF(G24=0,"-",G21/G24*100)</f>
        <v>-</v>
      </c>
      <c r="H25" s="139" t="str">
        <f>IF(H24=0,"-",H21/H24*100)</f>
        <v>-</v>
      </c>
      <c r="I25" s="139" t="str">
        <f>IF(I24=0,"-",I21/I24*100)</f>
        <v>-</v>
      </c>
      <c r="J25" s="139" t="str">
        <f>IF(J24=0,"-",J21/J24*100)</f>
        <v>-</v>
      </c>
      <c r="K25" s="139" t="str">
        <f>IF(K24=0,"-",K21/K24*100)</f>
        <v>-</v>
      </c>
      <c r="L25" s="69"/>
      <c r="O25" s="22" t="s">
        <v>106</v>
      </c>
      <c r="P25" s="22" t="s">
        <v>107</v>
      </c>
    </row>
    <row r="26" spans="1:16" s="53" customFormat="1" x14ac:dyDescent="0.35">
      <c r="A26" s="79"/>
      <c r="B26" s="284" t="str">
        <f>IF(Intro!$G$20="English",O26,P26)</f>
        <v>Total capacity utilization rate</v>
      </c>
      <c r="C26" s="285"/>
      <c r="D26" s="283"/>
      <c r="E26" s="283"/>
      <c r="F26" s="112" t="s">
        <v>90</v>
      </c>
      <c r="G26" s="139" t="str">
        <f>IF(G24=0,"-",G23/G24*100)</f>
        <v>-</v>
      </c>
      <c r="H26" s="139" t="str">
        <f>IF(H24=0,"-",H23/H24*100)</f>
        <v>-</v>
      </c>
      <c r="I26" s="139" t="str">
        <f>IF(I24=0,"-",I23/I24*100)</f>
        <v>-</v>
      </c>
      <c r="J26" s="139" t="str">
        <f t="shared" ref="J26:K26" si="0">IF(J24=0,"-",J23/J24*100)</f>
        <v>-</v>
      </c>
      <c r="K26" s="139" t="str">
        <f t="shared" si="0"/>
        <v>-</v>
      </c>
      <c r="L26" s="69"/>
      <c r="O26" s="22" t="s">
        <v>108</v>
      </c>
      <c r="P26" s="22" t="s">
        <v>109</v>
      </c>
    </row>
    <row r="27" spans="1:16" s="39" customFormat="1" x14ac:dyDescent="0.35">
      <c r="A27" s="65"/>
      <c r="B27" s="76"/>
      <c r="C27" s="77"/>
      <c r="D27" s="77"/>
      <c r="E27" s="77"/>
      <c r="F27" s="77"/>
      <c r="G27" s="77"/>
      <c r="H27" s="77"/>
      <c r="I27" s="77"/>
      <c r="J27" s="77"/>
      <c r="K27" s="77"/>
      <c r="L27" s="78"/>
      <c r="O27" s="3"/>
      <c r="P27" s="3"/>
    </row>
    <row r="28" spans="1:16" s="22" customFormat="1" x14ac:dyDescent="0.35">
      <c r="A28" s="21"/>
      <c r="B28" s="241" t="s">
        <v>23</v>
      </c>
      <c r="C28" s="242"/>
      <c r="D28" s="242"/>
      <c r="E28" s="242"/>
      <c r="F28" s="242"/>
      <c r="G28" s="242"/>
      <c r="H28" s="242"/>
      <c r="I28" s="242"/>
      <c r="J28" s="242"/>
      <c r="K28" s="242"/>
      <c r="L28" s="243"/>
      <c r="M28" s="74"/>
    </row>
    <row r="29" spans="1:16" s="39" customFormat="1" x14ac:dyDescent="0.35">
      <c r="A29" s="65"/>
      <c r="B29" s="75"/>
      <c r="C29" s="66"/>
      <c r="D29" s="66"/>
      <c r="E29" s="66"/>
      <c r="F29" s="66"/>
      <c r="G29" s="66"/>
      <c r="H29" s="66"/>
      <c r="I29" s="66"/>
      <c r="J29" s="66"/>
      <c r="K29" s="66"/>
      <c r="L29" s="67"/>
      <c r="O29" s="3"/>
      <c r="P29" s="3"/>
    </row>
    <row r="30" spans="1:16" s="39" customFormat="1" x14ac:dyDescent="0.35">
      <c r="A30" s="65"/>
      <c r="B30" s="168" t="str">
        <f>IF(Intro!$G$20="English",O30,P30)</f>
        <v xml:space="preserve">Explain in detail how your firm determines practical plant capacity. </v>
      </c>
      <c r="C30" s="169"/>
      <c r="D30" s="169"/>
      <c r="E30" s="169"/>
      <c r="F30" s="169"/>
      <c r="G30" s="169"/>
      <c r="H30" s="169"/>
      <c r="I30" s="169"/>
      <c r="J30" s="169"/>
      <c r="K30" s="169"/>
      <c r="L30" s="178"/>
      <c r="O30" s="3" t="s">
        <v>53</v>
      </c>
      <c r="P30" s="3" t="s">
        <v>54</v>
      </c>
    </row>
    <row r="31" spans="1:16" s="39" customFormat="1" x14ac:dyDescent="0.35">
      <c r="A31" s="65"/>
      <c r="B31" s="75"/>
      <c r="C31" s="66"/>
      <c r="D31" s="66"/>
      <c r="E31" s="66"/>
      <c r="F31" s="66"/>
      <c r="G31" s="66"/>
      <c r="H31" s="66"/>
      <c r="I31" s="66"/>
      <c r="J31" s="66"/>
      <c r="K31" s="66"/>
      <c r="L31" s="67"/>
      <c r="O31" s="3"/>
      <c r="P31" s="3"/>
    </row>
    <row r="32" spans="1:16" s="22" customFormat="1" x14ac:dyDescent="0.35">
      <c r="A32" s="21"/>
      <c r="B32" s="247"/>
      <c r="C32" s="248"/>
      <c r="D32" s="248"/>
      <c r="E32" s="248"/>
      <c r="F32" s="248"/>
      <c r="G32" s="248"/>
      <c r="H32" s="248"/>
      <c r="I32" s="248"/>
      <c r="J32" s="248"/>
      <c r="K32" s="248"/>
      <c r="L32" s="249"/>
      <c r="M32" s="39"/>
    </row>
    <row r="33" spans="1:16" s="22" customFormat="1" x14ac:dyDescent="0.35">
      <c r="A33" s="21"/>
      <c r="B33" s="247"/>
      <c r="C33" s="248"/>
      <c r="D33" s="248"/>
      <c r="E33" s="248"/>
      <c r="F33" s="248"/>
      <c r="G33" s="248"/>
      <c r="H33" s="248"/>
      <c r="I33" s="248"/>
      <c r="J33" s="248"/>
      <c r="K33" s="248"/>
      <c r="L33" s="249"/>
      <c r="M33" s="39"/>
    </row>
    <row r="34" spans="1:16" s="22" customFormat="1" x14ac:dyDescent="0.35">
      <c r="A34" s="21"/>
      <c r="B34" s="247"/>
      <c r="C34" s="248"/>
      <c r="D34" s="248"/>
      <c r="E34" s="248"/>
      <c r="F34" s="248"/>
      <c r="G34" s="248"/>
      <c r="H34" s="248"/>
      <c r="I34" s="248"/>
      <c r="J34" s="248"/>
      <c r="K34" s="248"/>
      <c r="L34" s="249"/>
      <c r="M34" s="39"/>
    </row>
    <row r="35" spans="1:16" s="22" customFormat="1" x14ac:dyDescent="0.35">
      <c r="A35" s="21"/>
      <c r="B35" s="247"/>
      <c r="C35" s="248"/>
      <c r="D35" s="248"/>
      <c r="E35" s="248"/>
      <c r="F35" s="248"/>
      <c r="G35" s="248"/>
      <c r="H35" s="248"/>
      <c r="I35" s="248"/>
      <c r="J35" s="248"/>
      <c r="K35" s="248"/>
      <c r="L35" s="249"/>
      <c r="M35" s="39"/>
    </row>
    <row r="36" spans="1:16" s="22" customFormat="1" x14ac:dyDescent="0.35">
      <c r="A36" s="21"/>
      <c r="B36" s="247"/>
      <c r="C36" s="248"/>
      <c r="D36" s="248"/>
      <c r="E36" s="248"/>
      <c r="F36" s="248"/>
      <c r="G36" s="248"/>
      <c r="H36" s="248"/>
      <c r="I36" s="248"/>
      <c r="J36" s="248"/>
      <c r="K36" s="248"/>
      <c r="L36" s="249"/>
      <c r="M36" s="39"/>
    </row>
    <row r="37" spans="1:16" s="22" customFormat="1" x14ac:dyDescent="0.35">
      <c r="A37" s="21"/>
      <c r="B37" s="247"/>
      <c r="C37" s="248"/>
      <c r="D37" s="248"/>
      <c r="E37" s="248"/>
      <c r="F37" s="248"/>
      <c r="G37" s="248"/>
      <c r="H37" s="248"/>
      <c r="I37" s="248"/>
      <c r="J37" s="248"/>
      <c r="K37" s="248"/>
      <c r="L37" s="249"/>
      <c r="M37" s="39"/>
    </row>
    <row r="38" spans="1:16" s="22" customFormat="1" x14ac:dyDescent="0.35">
      <c r="A38" s="21"/>
      <c r="B38" s="247"/>
      <c r="C38" s="248"/>
      <c r="D38" s="248"/>
      <c r="E38" s="248"/>
      <c r="F38" s="248"/>
      <c r="G38" s="248"/>
      <c r="H38" s="248"/>
      <c r="I38" s="248"/>
      <c r="J38" s="248"/>
      <c r="K38" s="248"/>
      <c r="L38" s="249"/>
      <c r="M38" s="39"/>
    </row>
    <row r="39" spans="1:16" s="22" customFormat="1" x14ac:dyDescent="0.35">
      <c r="A39" s="21"/>
      <c r="B39" s="247"/>
      <c r="C39" s="248"/>
      <c r="D39" s="248"/>
      <c r="E39" s="248"/>
      <c r="F39" s="248"/>
      <c r="G39" s="248"/>
      <c r="H39" s="248"/>
      <c r="I39" s="248"/>
      <c r="J39" s="248"/>
      <c r="K39" s="248"/>
      <c r="L39" s="249"/>
      <c r="M39" s="39"/>
    </row>
    <row r="40" spans="1:16" s="39" customFormat="1" x14ac:dyDescent="0.35">
      <c r="A40" s="65"/>
      <c r="B40" s="76"/>
      <c r="C40" s="77"/>
      <c r="D40" s="77"/>
      <c r="E40" s="77"/>
      <c r="F40" s="77"/>
      <c r="G40" s="77"/>
      <c r="H40" s="77"/>
      <c r="I40" s="77"/>
      <c r="J40" s="77"/>
      <c r="K40" s="77"/>
      <c r="L40" s="78"/>
      <c r="O40" s="3"/>
      <c r="P40" s="3"/>
    </row>
    <row r="41" spans="1:16" s="22" customFormat="1" x14ac:dyDescent="0.35">
      <c r="A41" s="21"/>
      <c r="B41" s="241" t="s">
        <v>24</v>
      </c>
      <c r="C41" s="242"/>
      <c r="D41" s="242"/>
      <c r="E41" s="242"/>
      <c r="F41" s="242"/>
      <c r="G41" s="242"/>
      <c r="H41" s="242"/>
      <c r="I41" s="242"/>
      <c r="J41" s="242"/>
      <c r="K41" s="242"/>
      <c r="L41" s="243"/>
      <c r="M41" s="74"/>
    </row>
    <row r="42" spans="1:16" s="39" customFormat="1" x14ac:dyDescent="0.35">
      <c r="A42" s="65"/>
      <c r="B42" s="75"/>
      <c r="C42" s="66"/>
      <c r="D42" s="66"/>
      <c r="E42" s="66"/>
      <c r="F42" s="66"/>
      <c r="G42" s="66"/>
      <c r="H42" s="66"/>
      <c r="I42" s="66"/>
      <c r="J42" s="66"/>
      <c r="K42" s="66"/>
      <c r="L42" s="67"/>
      <c r="O42" s="3"/>
      <c r="P42" s="3"/>
    </row>
    <row r="43" spans="1:16" s="39" customFormat="1" x14ac:dyDescent="0.35">
      <c r="A43" s="65"/>
      <c r="B43" s="168" t="str">
        <f>IF(Intro!$G$20="English",O43,P43)</f>
        <v xml:space="preserve">If any of the calculated capacity utilization rates are higher than 100%, explain why this has occurred.
</v>
      </c>
      <c r="C43" s="169"/>
      <c r="D43" s="169"/>
      <c r="E43" s="169"/>
      <c r="F43" s="169"/>
      <c r="G43" s="169"/>
      <c r="H43" s="169"/>
      <c r="I43" s="169"/>
      <c r="J43" s="169"/>
      <c r="K43" s="169"/>
      <c r="L43" s="178"/>
      <c r="O43" s="3" t="s">
        <v>110</v>
      </c>
      <c r="P43" s="3" t="s">
        <v>275</v>
      </c>
    </row>
    <row r="44" spans="1:16" s="39" customFormat="1" x14ac:dyDescent="0.35">
      <c r="A44" s="65"/>
      <c r="B44" s="75"/>
      <c r="C44" s="66"/>
      <c r="D44" s="66"/>
      <c r="E44" s="66"/>
      <c r="F44" s="66"/>
      <c r="G44" s="66"/>
      <c r="H44" s="66"/>
      <c r="I44" s="66"/>
      <c r="J44" s="66"/>
      <c r="K44" s="66"/>
      <c r="L44" s="67"/>
      <c r="O44" s="3"/>
      <c r="P44" s="3"/>
    </row>
    <row r="45" spans="1:16" s="22" customFormat="1" x14ac:dyDescent="0.35">
      <c r="A45" s="21"/>
      <c r="B45" s="247"/>
      <c r="C45" s="248"/>
      <c r="D45" s="248"/>
      <c r="E45" s="248"/>
      <c r="F45" s="248"/>
      <c r="G45" s="248"/>
      <c r="H45" s="248"/>
      <c r="I45" s="248"/>
      <c r="J45" s="248"/>
      <c r="K45" s="248"/>
      <c r="L45" s="249"/>
      <c r="M45" s="39"/>
    </row>
    <row r="46" spans="1:16" s="22" customFormat="1" x14ac:dyDescent="0.35">
      <c r="A46" s="21"/>
      <c r="B46" s="247"/>
      <c r="C46" s="248"/>
      <c r="D46" s="248"/>
      <c r="E46" s="248"/>
      <c r="F46" s="248"/>
      <c r="G46" s="248"/>
      <c r="H46" s="248"/>
      <c r="I46" s="248"/>
      <c r="J46" s="248"/>
      <c r="K46" s="248"/>
      <c r="L46" s="249"/>
      <c r="M46" s="39"/>
    </row>
    <row r="47" spans="1:16" s="22" customFormat="1" x14ac:dyDescent="0.35">
      <c r="A47" s="21"/>
      <c r="B47" s="247"/>
      <c r="C47" s="248"/>
      <c r="D47" s="248"/>
      <c r="E47" s="248"/>
      <c r="F47" s="248"/>
      <c r="G47" s="248"/>
      <c r="H47" s="248"/>
      <c r="I47" s="248"/>
      <c r="J47" s="248"/>
      <c r="K47" s="248"/>
      <c r="L47" s="249"/>
      <c r="M47" s="39"/>
    </row>
    <row r="48" spans="1:16" s="22" customFormat="1" x14ac:dyDescent="0.35">
      <c r="A48" s="21"/>
      <c r="B48" s="247"/>
      <c r="C48" s="248"/>
      <c r="D48" s="248"/>
      <c r="E48" s="248"/>
      <c r="F48" s="248"/>
      <c r="G48" s="248"/>
      <c r="H48" s="248"/>
      <c r="I48" s="248"/>
      <c r="J48" s="248"/>
      <c r="K48" s="248"/>
      <c r="L48" s="249"/>
      <c r="M48" s="39"/>
    </row>
    <row r="49" spans="1:16" s="22" customFormat="1" x14ac:dyDescent="0.35">
      <c r="A49" s="21"/>
      <c r="B49" s="247"/>
      <c r="C49" s="248"/>
      <c r="D49" s="248"/>
      <c r="E49" s="248"/>
      <c r="F49" s="248"/>
      <c r="G49" s="248"/>
      <c r="H49" s="248"/>
      <c r="I49" s="248"/>
      <c r="J49" s="248"/>
      <c r="K49" s="248"/>
      <c r="L49" s="249"/>
      <c r="M49" s="39"/>
    </row>
    <row r="50" spans="1:16" s="22" customFormat="1" x14ac:dyDescent="0.35">
      <c r="A50" s="21"/>
      <c r="B50" s="247"/>
      <c r="C50" s="248"/>
      <c r="D50" s="248"/>
      <c r="E50" s="248"/>
      <c r="F50" s="248"/>
      <c r="G50" s="248"/>
      <c r="H50" s="248"/>
      <c r="I50" s="248"/>
      <c r="J50" s="248"/>
      <c r="K50" s="248"/>
      <c r="L50" s="249"/>
      <c r="M50" s="39"/>
    </row>
    <row r="51" spans="1:16" s="22" customFormat="1" x14ac:dyDescent="0.35">
      <c r="A51" s="21"/>
      <c r="B51" s="247"/>
      <c r="C51" s="248"/>
      <c r="D51" s="248"/>
      <c r="E51" s="248"/>
      <c r="F51" s="248"/>
      <c r="G51" s="248"/>
      <c r="H51" s="248"/>
      <c r="I51" s="248"/>
      <c r="J51" s="248"/>
      <c r="K51" s="248"/>
      <c r="L51" s="249"/>
      <c r="M51" s="39"/>
    </row>
    <row r="52" spans="1:16" s="22" customFormat="1" x14ac:dyDescent="0.35">
      <c r="A52" s="21"/>
      <c r="B52" s="247"/>
      <c r="C52" s="248"/>
      <c r="D52" s="248"/>
      <c r="E52" s="248"/>
      <c r="F52" s="248"/>
      <c r="G52" s="248"/>
      <c r="H52" s="248"/>
      <c r="I52" s="248"/>
      <c r="J52" s="248"/>
      <c r="K52" s="248"/>
      <c r="L52" s="249"/>
      <c r="M52" s="39"/>
    </row>
    <row r="53" spans="1:16" s="39" customFormat="1" x14ac:dyDescent="0.35">
      <c r="A53" s="65"/>
      <c r="B53" s="76"/>
      <c r="C53" s="77"/>
      <c r="D53" s="77"/>
      <c r="E53" s="77"/>
      <c r="F53" s="77"/>
      <c r="G53" s="77"/>
      <c r="H53" s="77"/>
      <c r="I53" s="77"/>
      <c r="J53" s="77"/>
      <c r="K53" s="77"/>
      <c r="L53" s="78"/>
      <c r="O53" s="3"/>
      <c r="P53" s="3"/>
    </row>
    <row r="54" spans="1:16" s="22" customFormat="1" x14ac:dyDescent="0.35">
      <c r="A54" s="21"/>
      <c r="B54" s="241" t="s">
        <v>25</v>
      </c>
      <c r="C54" s="242"/>
      <c r="D54" s="242"/>
      <c r="E54" s="242"/>
      <c r="F54" s="242"/>
      <c r="G54" s="242"/>
      <c r="H54" s="242"/>
      <c r="I54" s="242"/>
      <c r="J54" s="242"/>
      <c r="K54" s="242"/>
      <c r="L54" s="243"/>
      <c r="M54" s="74"/>
    </row>
    <row r="55" spans="1:16" s="39" customFormat="1" x14ac:dyDescent="0.35">
      <c r="A55" s="65"/>
      <c r="B55" s="75"/>
      <c r="C55" s="66"/>
      <c r="D55" s="66"/>
      <c r="E55" s="66"/>
      <c r="F55" s="66"/>
      <c r="G55" s="66"/>
      <c r="H55" s="66"/>
      <c r="I55" s="66"/>
      <c r="J55" s="66"/>
      <c r="K55" s="66"/>
      <c r="L55" s="67"/>
      <c r="O55" s="3"/>
      <c r="P55" s="3"/>
    </row>
    <row r="56" spans="1:16" s="39" customFormat="1" x14ac:dyDescent="0.35">
      <c r="A56" s="65"/>
      <c r="B56" s="168" t="str">
        <f>IF(Intro!$G$20="English",O56,P56)</f>
        <v>If practical plant capacity has changed since January 1, 2023, explain how this was achieved.</v>
      </c>
      <c r="C56" s="169"/>
      <c r="D56" s="169"/>
      <c r="E56" s="169"/>
      <c r="F56" s="169"/>
      <c r="G56" s="169"/>
      <c r="H56" s="169"/>
      <c r="I56" s="169"/>
      <c r="J56" s="169"/>
      <c r="K56" s="169"/>
      <c r="L56" s="178"/>
      <c r="O56" s="3" t="str">
        <f>"If practical plant capacity has changed since January 1, "&amp;Variables!$B$6&amp;", explain how this was achieved."</f>
        <v>If practical plant capacity has changed since January 1, 2023, explain how this was achieved.</v>
      </c>
      <c r="P56" s="3" t="str">
        <f>"Si la capacité pratique de l’usine a changé depuis le 1er janvier "&amp;Variables!B6&amp;", expliquez comment cela a été réalisé."</f>
        <v>Si la capacité pratique de l’usine a changé depuis le 1er janvier 2023, expliquez comment cela a été réalisé.</v>
      </c>
    </row>
    <row r="57" spans="1:16" s="39" customFormat="1" x14ac:dyDescent="0.35">
      <c r="A57" s="65"/>
      <c r="B57" s="75"/>
      <c r="C57" s="66"/>
      <c r="D57" s="66"/>
      <c r="E57" s="66"/>
      <c r="F57" s="66"/>
      <c r="G57" s="66"/>
      <c r="H57" s="66"/>
      <c r="I57" s="66"/>
      <c r="J57" s="66"/>
      <c r="K57" s="66"/>
      <c r="L57" s="67"/>
      <c r="O57" s="3"/>
      <c r="P57" s="3"/>
    </row>
    <row r="58" spans="1:16" s="22" customFormat="1" x14ac:dyDescent="0.35">
      <c r="A58" s="21"/>
      <c r="B58" s="247"/>
      <c r="C58" s="248"/>
      <c r="D58" s="248"/>
      <c r="E58" s="248"/>
      <c r="F58" s="248"/>
      <c r="G58" s="248"/>
      <c r="H58" s="248"/>
      <c r="I58" s="248"/>
      <c r="J58" s="248"/>
      <c r="K58" s="248"/>
      <c r="L58" s="249"/>
      <c r="M58" s="39"/>
    </row>
    <row r="59" spans="1:16" s="22" customFormat="1" x14ac:dyDescent="0.35">
      <c r="A59" s="21"/>
      <c r="B59" s="247"/>
      <c r="C59" s="248"/>
      <c r="D59" s="248"/>
      <c r="E59" s="248"/>
      <c r="F59" s="248"/>
      <c r="G59" s="248"/>
      <c r="H59" s="248"/>
      <c r="I59" s="248"/>
      <c r="J59" s="248"/>
      <c r="K59" s="248"/>
      <c r="L59" s="249"/>
      <c r="M59" s="39"/>
    </row>
    <row r="60" spans="1:16" s="22" customFormat="1" x14ac:dyDescent="0.35">
      <c r="A60" s="21"/>
      <c r="B60" s="247"/>
      <c r="C60" s="248"/>
      <c r="D60" s="248"/>
      <c r="E60" s="248"/>
      <c r="F60" s="248"/>
      <c r="G60" s="248"/>
      <c r="H60" s="248"/>
      <c r="I60" s="248"/>
      <c r="J60" s="248"/>
      <c r="K60" s="248"/>
      <c r="L60" s="249"/>
      <c r="M60" s="39"/>
    </row>
    <row r="61" spans="1:16" s="22" customFormat="1" x14ac:dyDescent="0.35">
      <c r="A61" s="21"/>
      <c r="B61" s="247"/>
      <c r="C61" s="248"/>
      <c r="D61" s="248"/>
      <c r="E61" s="248"/>
      <c r="F61" s="248"/>
      <c r="G61" s="248"/>
      <c r="H61" s="248"/>
      <c r="I61" s="248"/>
      <c r="J61" s="248"/>
      <c r="K61" s="248"/>
      <c r="L61" s="249"/>
      <c r="M61" s="39"/>
    </row>
    <row r="62" spans="1:16" s="22" customFormat="1" x14ac:dyDescent="0.35">
      <c r="A62" s="21"/>
      <c r="B62" s="247"/>
      <c r="C62" s="248"/>
      <c r="D62" s="248"/>
      <c r="E62" s="248"/>
      <c r="F62" s="248"/>
      <c r="G62" s="248"/>
      <c r="H62" s="248"/>
      <c r="I62" s="248"/>
      <c r="J62" s="248"/>
      <c r="K62" s="248"/>
      <c r="L62" s="249"/>
      <c r="M62" s="39"/>
    </row>
    <row r="63" spans="1:16" s="22" customFormat="1" x14ac:dyDescent="0.35">
      <c r="A63" s="21"/>
      <c r="B63" s="247"/>
      <c r="C63" s="248"/>
      <c r="D63" s="248"/>
      <c r="E63" s="248"/>
      <c r="F63" s="248"/>
      <c r="G63" s="248"/>
      <c r="H63" s="248"/>
      <c r="I63" s="248"/>
      <c r="J63" s="248"/>
      <c r="K63" s="248"/>
      <c r="L63" s="249"/>
      <c r="M63" s="39"/>
    </row>
    <row r="64" spans="1:16" s="22" customFormat="1" x14ac:dyDescent="0.35">
      <c r="A64" s="21"/>
      <c r="B64" s="247"/>
      <c r="C64" s="248"/>
      <c r="D64" s="248"/>
      <c r="E64" s="248"/>
      <c r="F64" s="248"/>
      <c r="G64" s="248"/>
      <c r="H64" s="248"/>
      <c r="I64" s="248"/>
      <c r="J64" s="248"/>
      <c r="K64" s="248"/>
      <c r="L64" s="249"/>
      <c r="M64" s="39"/>
    </row>
    <row r="65" spans="1:16" s="22" customFormat="1" x14ac:dyDescent="0.35">
      <c r="A65" s="21"/>
      <c r="B65" s="247"/>
      <c r="C65" s="248"/>
      <c r="D65" s="248"/>
      <c r="E65" s="248"/>
      <c r="F65" s="248"/>
      <c r="G65" s="248"/>
      <c r="H65" s="248"/>
      <c r="I65" s="248"/>
      <c r="J65" s="248"/>
      <c r="K65" s="248"/>
      <c r="L65" s="249"/>
      <c r="M65" s="39"/>
    </row>
    <row r="66" spans="1:16" s="39" customFormat="1" x14ac:dyDescent="0.35">
      <c r="A66" s="65"/>
      <c r="B66" s="76"/>
      <c r="C66" s="77"/>
      <c r="D66" s="77"/>
      <c r="E66" s="77"/>
      <c r="F66" s="77"/>
      <c r="G66" s="77"/>
      <c r="H66" s="77"/>
      <c r="I66" s="77"/>
      <c r="J66" s="77"/>
      <c r="K66" s="77"/>
      <c r="L66" s="78"/>
      <c r="O66" s="3"/>
      <c r="P66" s="3"/>
    </row>
    <row r="67" spans="1:16" s="22" customFormat="1" x14ac:dyDescent="0.35">
      <c r="A67" s="21"/>
      <c r="B67" s="241" t="s">
        <v>26</v>
      </c>
      <c r="C67" s="242"/>
      <c r="D67" s="242"/>
      <c r="E67" s="242"/>
      <c r="F67" s="242"/>
      <c r="G67" s="242"/>
      <c r="H67" s="242"/>
      <c r="I67" s="242"/>
      <c r="J67" s="242"/>
      <c r="K67" s="242"/>
      <c r="L67" s="243"/>
      <c r="M67" s="74"/>
    </row>
    <row r="68" spans="1:16" s="39" customFormat="1" x14ac:dyDescent="0.35">
      <c r="A68" s="65"/>
      <c r="B68" s="75"/>
      <c r="C68" s="66"/>
      <c r="D68" s="66"/>
      <c r="E68" s="66"/>
      <c r="F68" s="66"/>
      <c r="G68" s="66"/>
      <c r="H68" s="66"/>
      <c r="I68" s="66"/>
      <c r="J68" s="66"/>
      <c r="K68" s="66"/>
      <c r="L68" s="67"/>
      <c r="O68" s="3"/>
      <c r="P68" s="3"/>
    </row>
    <row r="69" spans="1:16" s="39" customFormat="1" ht="14.25" customHeight="1" x14ac:dyDescent="0.35">
      <c r="A69" s="65"/>
      <c r="B69" s="185" t="str">
        <f>IF(Intro!$G$20="English",O69,P69)</f>
        <v>Describe your firm’s plans to increase or decrease its practical plant capacity of the goods in the next two years, including target dates, target practical plant capacity, the plants involved and the reasons for the change.</v>
      </c>
      <c r="C69" s="186"/>
      <c r="D69" s="186"/>
      <c r="E69" s="186"/>
      <c r="F69" s="186"/>
      <c r="G69" s="186"/>
      <c r="H69" s="186"/>
      <c r="I69" s="186"/>
      <c r="J69" s="186"/>
      <c r="K69" s="186"/>
      <c r="L69" s="187"/>
      <c r="O69" s="3" t="s">
        <v>162</v>
      </c>
      <c r="P69" s="3" t="s">
        <v>111</v>
      </c>
    </row>
    <row r="70" spans="1:16" s="39" customFormat="1" x14ac:dyDescent="0.35">
      <c r="A70" s="65"/>
      <c r="B70" s="185"/>
      <c r="C70" s="186"/>
      <c r="D70" s="186"/>
      <c r="E70" s="186"/>
      <c r="F70" s="186"/>
      <c r="G70" s="186"/>
      <c r="H70" s="186"/>
      <c r="I70" s="186"/>
      <c r="J70" s="186"/>
      <c r="K70" s="186"/>
      <c r="L70" s="187"/>
      <c r="O70" s="3"/>
      <c r="P70" s="3"/>
    </row>
    <row r="71" spans="1:16" s="39" customFormat="1" x14ac:dyDescent="0.35">
      <c r="A71" s="65"/>
      <c r="B71" s="75"/>
      <c r="C71" s="66"/>
      <c r="D71" s="66"/>
      <c r="E71" s="66"/>
      <c r="F71" s="66"/>
      <c r="G71" s="66"/>
      <c r="H71" s="66"/>
      <c r="I71" s="66"/>
      <c r="J71" s="66"/>
      <c r="K71" s="66"/>
      <c r="L71" s="67"/>
      <c r="O71" s="3"/>
      <c r="P71" s="3"/>
    </row>
    <row r="72" spans="1:16" s="22" customFormat="1" x14ac:dyDescent="0.35">
      <c r="A72" s="21"/>
      <c r="B72" s="247"/>
      <c r="C72" s="248"/>
      <c r="D72" s="248"/>
      <c r="E72" s="248"/>
      <c r="F72" s="248"/>
      <c r="G72" s="248"/>
      <c r="H72" s="248"/>
      <c r="I72" s="248"/>
      <c r="J72" s="248"/>
      <c r="K72" s="248"/>
      <c r="L72" s="249"/>
      <c r="M72" s="39"/>
    </row>
    <row r="73" spans="1:16" s="22" customFormat="1" x14ac:dyDescent="0.35">
      <c r="A73" s="21"/>
      <c r="B73" s="247"/>
      <c r="C73" s="248"/>
      <c r="D73" s="248"/>
      <c r="E73" s="248"/>
      <c r="F73" s="248"/>
      <c r="G73" s="248"/>
      <c r="H73" s="248"/>
      <c r="I73" s="248"/>
      <c r="J73" s="248"/>
      <c r="K73" s="248"/>
      <c r="L73" s="249"/>
      <c r="M73" s="39"/>
    </row>
    <row r="74" spans="1:16" s="22" customFormat="1" x14ac:dyDescent="0.35">
      <c r="A74" s="21"/>
      <c r="B74" s="247"/>
      <c r="C74" s="248"/>
      <c r="D74" s="248"/>
      <c r="E74" s="248"/>
      <c r="F74" s="248"/>
      <c r="G74" s="248"/>
      <c r="H74" s="248"/>
      <c r="I74" s="248"/>
      <c r="J74" s="248"/>
      <c r="K74" s="248"/>
      <c r="L74" s="249"/>
      <c r="M74" s="39"/>
    </row>
    <row r="75" spans="1:16" s="22" customFormat="1" x14ac:dyDescent="0.35">
      <c r="A75" s="21"/>
      <c r="B75" s="247"/>
      <c r="C75" s="248"/>
      <c r="D75" s="248"/>
      <c r="E75" s="248"/>
      <c r="F75" s="248"/>
      <c r="G75" s="248"/>
      <c r="H75" s="248"/>
      <c r="I75" s="248"/>
      <c r="J75" s="248"/>
      <c r="K75" s="248"/>
      <c r="L75" s="249"/>
      <c r="M75" s="39"/>
    </row>
    <row r="76" spans="1:16" s="22" customFormat="1" x14ac:dyDescent="0.35">
      <c r="A76" s="21"/>
      <c r="B76" s="247"/>
      <c r="C76" s="248"/>
      <c r="D76" s="248"/>
      <c r="E76" s="248"/>
      <c r="F76" s="248"/>
      <c r="G76" s="248"/>
      <c r="H76" s="248"/>
      <c r="I76" s="248"/>
      <c r="J76" s="248"/>
      <c r="K76" s="248"/>
      <c r="L76" s="249"/>
      <c r="M76" s="39"/>
    </row>
    <row r="77" spans="1:16" s="22" customFormat="1" x14ac:dyDescent="0.35">
      <c r="A77" s="21"/>
      <c r="B77" s="247"/>
      <c r="C77" s="248"/>
      <c r="D77" s="248"/>
      <c r="E77" s="248"/>
      <c r="F77" s="248"/>
      <c r="G77" s="248"/>
      <c r="H77" s="248"/>
      <c r="I77" s="248"/>
      <c r="J77" s="248"/>
      <c r="K77" s="248"/>
      <c r="L77" s="249"/>
      <c r="M77" s="39"/>
    </row>
    <row r="78" spans="1:16" s="22" customFormat="1" x14ac:dyDescent="0.35">
      <c r="A78" s="21"/>
      <c r="B78" s="247"/>
      <c r="C78" s="248"/>
      <c r="D78" s="248"/>
      <c r="E78" s="248"/>
      <c r="F78" s="248"/>
      <c r="G78" s="248"/>
      <c r="H78" s="248"/>
      <c r="I78" s="248"/>
      <c r="J78" s="248"/>
      <c r="K78" s="248"/>
      <c r="L78" s="249"/>
      <c r="M78" s="39"/>
    </row>
    <row r="79" spans="1:16" s="22" customFormat="1" x14ac:dyDescent="0.35">
      <c r="A79" s="21"/>
      <c r="B79" s="247"/>
      <c r="C79" s="248"/>
      <c r="D79" s="248"/>
      <c r="E79" s="248"/>
      <c r="F79" s="248"/>
      <c r="G79" s="248"/>
      <c r="H79" s="248"/>
      <c r="I79" s="248"/>
      <c r="J79" s="248"/>
      <c r="K79" s="248"/>
      <c r="L79" s="249"/>
      <c r="M79" s="39"/>
    </row>
    <row r="80" spans="1:16" s="39" customFormat="1" x14ac:dyDescent="0.35">
      <c r="A80" s="65"/>
      <c r="B80" s="76"/>
      <c r="C80" s="77"/>
      <c r="D80" s="77"/>
      <c r="E80" s="77"/>
      <c r="F80" s="77"/>
      <c r="G80" s="77"/>
      <c r="H80" s="77"/>
      <c r="I80" s="77"/>
      <c r="J80" s="77"/>
      <c r="K80" s="77"/>
      <c r="L80" s="78"/>
      <c r="O80" s="3"/>
      <c r="P80" s="3"/>
    </row>
    <row r="81" spans="1:17" s="39" customFormat="1" x14ac:dyDescent="0.35">
      <c r="A81" s="65"/>
      <c r="B81" s="241" t="s">
        <v>27</v>
      </c>
      <c r="C81" s="242"/>
      <c r="D81" s="242"/>
      <c r="E81" s="242"/>
      <c r="F81" s="242"/>
      <c r="G81" s="242"/>
      <c r="H81" s="242"/>
      <c r="I81" s="242"/>
      <c r="J81" s="242"/>
      <c r="K81" s="242"/>
      <c r="L81" s="243"/>
      <c r="O81" s="3"/>
      <c r="P81" s="3"/>
    </row>
    <row r="82" spans="1:17" s="39" customFormat="1" x14ac:dyDescent="0.35">
      <c r="A82" s="65"/>
      <c r="B82" s="75"/>
      <c r="C82" s="66"/>
      <c r="D82" s="66"/>
      <c r="E82" s="66"/>
      <c r="F82" s="66"/>
      <c r="G82" s="66"/>
      <c r="H82" s="66"/>
      <c r="I82" s="66"/>
      <c r="J82" s="66"/>
      <c r="K82" s="66"/>
      <c r="L82" s="67"/>
      <c r="O82" s="3"/>
      <c r="P82" s="3"/>
    </row>
    <row r="83" spans="1:17" s="39" customFormat="1" x14ac:dyDescent="0.35">
      <c r="A83" s="65"/>
      <c r="B83" s="185" t="str">
        <f>IF(Intro!$G$20="English",O83,P83)</f>
        <v>Please provide the threading and finishing production capacity for 2023, 2024, 2025, Jan.–March. 2025, and Jan.–March. 2026.</v>
      </c>
      <c r="C83" s="186"/>
      <c r="D83" s="186"/>
      <c r="E83" s="186"/>
      <c r="F83" s="186"/>
      <c r="G83" s="186"/>
      <c r="H83" s="186"/>
      <c r="I83" s="186"/>
      <c r="J83" s="186"/>
      <c r="K83" s="186"/>
      <c r="L83" s="187"/>
      <c r="O83" s="60" t="s">
        <v>336</v>
      </c>
      <c r="P83" s="60" t="s">
        <v>337</v>
      </c>
      <c r="Q83" s="60"/>
    </row>
    <row r="84" spans="1:17" s="39" customFormat="1" x14ac:dyDescent="0.35">
      <c r="A84" s="65"/>
      <c r="B84" s="185"/>
      <c r="C84" s="186"/>
      <c r="D84" s="186"/>
      <c r="E84" s="186"/>
      <c r="F84" s="186"/>
      <c r="G84" s="186"/>
      <c r="H84" s="186"/>
      <c r="I84" s="186"/>
      <c r="J84" s="186"/>
      <c r="K84" s="186"/>
      <c r="L84" s="187"/>
      <c r="O84" s="3"/>
      <c r="P84" s="3"/>
    </row>
    <row r="85" spans="1:17" s="39" customFormat="1" x14ac:dyDescent="0.35">
      <c r="A85" s="65"/>
      <c r="B85" s="75"/>
      <c r="C85" s="66"/>
      <c r="D85" s="66"/>
      <c r="E85" s="66"/>
      <c r="F85" s="66"/>
      <c r="G85" s="66"/>
      <c r="H85" s="66"/>
      <c r="I85" s="66"/>
      <c r="J85" s="66"/>
      <c r="K85" s="66"/>
      <c r="L85" s="67"/>
      <c r="O85" s="3"/>
      <c r="P85" s="3"/>
    </row>
    <row r="86" spans="1:17" s="39" customFormat="1" x14ac:dyDescent="0.35">
      <c r="A86" s="65"/>
      <c r="B86" s="146"/>
      <c r="C86" s="147"/>
      <c r="D86" s="148"/>
      <c r="E86" s="148"/>
      <c r="F86" s="149"/>
      <c r="G86" s="275">
        <f>Variables!B6</f>
        <v>2023</v>
      </c>
      <c r="H86" s="275">
        <f>G86+1</f>
        <v>2024</v>
      </c>
      <c r="I86" s="275">
        <f>H86+1</f>
        <v>2025</v>
      </c>
      <c r="J86" s="275" t="str">
        <f>IF(Intro!$G$20="English",Variables!B9,Variables!C9)</f>
        <v>Jan-March 2025</v>
      </c>
      <c r="K86" s="275" t="str">
        <f>IF(Intro!$G$20="English",Variables!B10,Variables!C10)</f>
        <v>Jan-March 2026</v>
      </c>
      <c r="L86" s="67"/>
      <c r="O86" s="3"/>
      <c r="P86" s="3"/>
    </row>
    <row r="87" spans="1:17" s="39" customFormat="1" x14ac:dyDescent="0.35">
      <c r="A87" s="65"/>
      <c r="B87" s="146"/>
      <c r="C87" s="147"/>
      <c r="D87" s="148"/>
      <c r="E87" s="148"/>
      <c r="F87" s="149"/>
      <c r="G87" s="275"/>
      <c r="H87" s="275"/>
      <c r="I87" s="275"/>
      <c r="J87" s="275"/>
      <c r="K87" s="275"/>
      <c r="L87" s="67"/>
      <c r="O87" s="3"/>
      <c r="P87" s="3"/>
    </row>
    <row r="88" spans="1:17" s="39" customFormat="1" x14ac:dyDescent="0.35">
      <c r="A88" s="65"/>
      <c r="B88" s="146"/>
      <c r="C88" s="147"/>
      <c r="D88" s="286"/>
      <c r="E88" s="286"/>
      <c r="F88" s="150" t="str">
        <f>IF([1]Intro!$G$20="English",[1]Variables!$B$23,[1]Variables!$C$23)</f>
        <v>tonnes</v>
      </c>
      <c r="G88" s="151"/>
      <c r="H88" s="151"/>
      <c r="I88" s="151"/>
      <c r="J88" s="151"/>
      <c r="K88" s="151"/>
      <c r="L88" s="67"/>
      <c r="O88" s="3"/>
      <c r="P88" s="3"/>
    </row>
    <row r="89" spans="1:17" s="39" customFormat="1" x14ac:dyDescent="0.35">
      <c r="A89" s="65"/>
      <c r="B89" s="75"/>
      <c r="C89" s="66"/>
      <c r="D89" s="66"/>
      <c r="E89" s="66"/>
      <c r="F89" s="66"/>
      <c r="G89" s="66"/>
      <c r="H89" s="66"/>
      <c r="I89" s="66"/>
      <c r="J89" s="66"/>
      <c r="K89" s="66"/>
      <c r="L89" s="67"/>
      <c r="O89" s="3"/>
      <c r="P89" s="3"/>
    </row>
    <row r="90" spans="1:17" s="22" customFormat="1" x14ac:dyDescent="0.35">
      <c r="A90" s="21"/>
      <c r="B90" s="241" t="s">
        <v>30</v>
      </c>
      <c r="C90" s="242"/>
      <c r="D90" s="242"/>
      <c r="E90" s="242"/>
      <c r="F90" s="242"/>
      <c r="G90" s="242"/>
      <c r="H90" s="242"/>
      <c r="I90" s="242"/>
      <c r="J90" s="242"/>
      <c r="K90" s="242"/>
      <c r="L90" s="243"/>
      <c r="M90" s="74"/>
    </row>
    <row r="91" spans="1:17" s="39" customFormat="1" x14ac:dyDescent="0.35">
      <c r="A91" s="65"/>
      <c r="B91" s="75"/>
      <c r="C91" s="66"/>
      <c r="D91" s="66"/>
      <c r="E91" s="66"/>
      <c r="F91" s="66"/>
      <c r="G91" s="66"/>
      <c r="H91" s="66"/>
      <c r="I91" s="66"/>
      <c r="J91" s="66"/>
      <c r="K91" s="66"/>
      <c r="L91" s="67"/>
      <c r="O91" s="3"/>
      <c r="P91" s="3"/>
    </row>
    <row r="92" spans="1:17" s="39" customFormat="1" ht="14.25" customHeight="1" x14ac:dyDescent="0.35">
      <c r="A92" s="65"/>
      <c r="B92" s="278" t="str">
        <f>IF(Intro!$G$20="English",O92,P92)</f>
        <v>Describe your firm’s plans to increase, decrease or shut down its production of the goods, either at facilities currently producing the goods or currently being used to produce other products, in the next two years. Provide the rationale and assumptions underlying these strategies and objectives.</v>
      </c>
      <c r="C92" s="279"/>
      <c r="D92" s="279"/>
      <c r="E92" s="279"/>
      <c r="F92" s="279"/>
      <c r="G92" s="279"/>
      <c r="H92" s="279"/>
      <c r="I92" s="279"/>
      <c r="J92" s="279"/>
      <c r="K92" s="279"/>
      <c r="L92" s="280"/>
      <c r="O92" s="3" t="s">
        <v>163</v>
      </c>
      <c r="P92" s="3" t="s">
        <v>112</v>
      </c>
    </row>
    <row r="93" spans="1:17" s="39" customFormat="1" x14ac:dyDescent="0.35">
      <c r="A93" s="65"/>
      <c r="B93" s="278"/>
      <c r="C93" s="279"/>
      <c r="D93" s="279"/>
      <c r="E93" s="279"/>
      <c r="F93" s="279"/>
      <c r="G93" s="279"/>
      <c r="H93" s="279"/>
      <c r="I93" s="279"/>
      <c r="J93" s="279"/>
      <c r="K93" s="279"/>
      <c r="L93" s="280"/>
      <c r="O93" s="3"/>
      <c r="P93" s="3"/>
    </row>
    <row r="94" spans="1:17" s="39" customFormat="1" x14ac:dyDescent="0.35">
      <c r="A94" s="65"/>
      <c r="B94" s="75"/>
      <c r="C94" s="66"/>
      <c r="D94" s="66"/>
      <c r="E94" s="66"/>
      <c r="F94" s="66"/>
      <c r="G94" s="66"/>
      <c r="H94" s="66"/>
      <c r="I94" s="66"/>
      <c r="J94" s="66"/>
      <c r="K94" s="66"/>
      <c r="L94" s="67"/>
      <c r="O94" s="3"/>
      <c r="P94" s="3"/>
    </row>
    <row r="95" spans="1:17" s="22" customFormat="1" x14ac:dyDescent="0.35">
      <c r="A95" s="21"/>
      <c r="B95" s="247"/>
      <c r="C95" s="248"/>
      <c r="D95" s="248"/>
      <c r="E95" s="248"/>
      <c r="F95" s="248"/>
      <c r="G95" s="248"/>
      <c r="H95" s="248"/>
      <c r="I95" s="248"/>
      <c r="J95" s="248"/>
      <c r="K95" s="248"/>
      <c r="L95" s="249"/>
      <c r="M95" s="39"/>
    </row>
    <row r="96" spans="1:17" s="22" customFormat="1" x14ac:dyDescent="0.35">
      <c r="A96" s="21"/>
      <c r="B96" s="247"/>
      <c r="C96" s="248"/>
      <c r="D96" s="248"/>
      <c r="E96" s="248"/>
      <c r="F96" s="248"/>
      <c r="G96" s="248"/>
      <c r="H96" s="248"/>
      <c r="I96" s="248"/>
      <c r="J96" s="248"/>
      <c r="K96" s="248"/>
      <c r="L96" s="249"/>
      <c r="M96" s="39"/>
    </row>
    <row r="97" spans="1:16" s="22" customFormat="1" x14ac:dyDescent="0.35">
      <c r="A97" s="21"/>
      <c r="B97" s="247"/>
      <c r="C97" s="248"/>
      <c r="D97" s="248"/>
      <c r="E97" s="248"/>
      <c r="F97" s="248"/>
      <c r="G97" s="248"/>
      <c r="H97" s="248"/>
      <c r="I97" s="248"/>
      <c r="J97" s="248"/>
      <c r="K97" s="248"/>
      <c r="L97" s="249"/>
      <c r="M97" s="39"/>
    </row>
    <row r="98" spans="1:16" s="22" customFormat="1" x14ac:dyDescent="0.35">
      <c r="A98" s="21"/>
      <c r="B98" s="247"/>
      <c r="C98" s="248"/>
      <c r="D98" s="248"/>
      <c r="E98" s="248"/>
      <c r="F98" s="248"/>
      <c r="G98" s="248"/>
      <c r="H98" s="248"/>
      <c r="I98" s="248"/>
      <c r="J98" s="248"/>
      <c r="K98" s="248"/>
      <c r="L98" s="249"/>
      <c r="M98" s="39"/>
    </row>
    <row r="99" spans="1:16" s="22" customFormat="1" x14ac:dyDescent="0.35">
      <c r="A99" s="21"/>
      <c r="B99" s="247"/>
      <c r="C99" s="248"/>
      <c r="D99" s="248"/>
      <c r="E99" s="248"/>
      <c r="F99" s="248"/>
      <c r="G99" s="248"/>
      <c r="H99" s="248"/>
      <c r="I99" s="248"/>
      <c r="J99" s="248"/>
      <c r="K99" s="248"/>
      <c r="L99" s="249"/>
      <c r="M99" s="39"/>
    </row>
    <row r="100" spans="1:16" s="22" customFormat="1" x14ac:dyDescent="0.35">
      <c r="A100" s="21"/>
      <c r="B100" s="247"/>
      <c r="C100" s="248"/>
      <c r="D100" s="248"/>
      <c r="E100" s="248"/>
      <c r="F100" s="248"/>
      <c r="G100" s="248"/>
      <c r="H100" s="248"/>
      <c r="I100" s="248"/>
      <c r="J100" s="248"/>
      <c r="K100" s="248"/>
      <c r="L100" s="249"/>
      <c r="M100" s="39"/>
    </row>
    <row r="101" spans="1:16" s="22" customFormat="1" x14ac:dyDescent="0.35">
      <c r="A101" s="21"/>
      <c r="B101" s="247"/>
      <c r="C101" s="248"/>
      <c r="D101" s="248"/>
      <c r="E101" s="248"/>
      <c r="F101" s="248"/>
      <c r="G101" s="248"/>
      <c r="H101" s="248"/>
      <c r="I101" s="248"/>
      <c r="J101" s="248"/>
      <c r="K101" s="248"/>
      <c r="L101" s="249"/>
      <c r="M101" s="39"/>
    </row>
    <row r="102" spans="1:16" s="22" customFormat="1" x14ac:dyDescent="0.35">
      <c r="A102" s="21"/>
      <c r="B102" s="247"/>
      <c r="C102" s="248"/>
      <c r="D102" s="248"/>
      <c r="E102" s="248"/>
      <c r="F102" s="248"/>
      <c r="G102" s="248"/>
      <c r="H102" s="248"/>
      <c r="I102" s="248"/>
      <c r="J102" s="248"/>
      <c r="K102" s="248"/>
      <c r="L102" s="249"/>
      <c r="M102" s="39"/>
    </row>
    <row r="103" spans="1:16" s="39" customFormat="1" x14ac:dyDescent="0.35">
      <c r="A103" s="65"/>
      <c r="B103" s="76"/>
      <c r="C103" s="77"/>
      <c r="D103" s="77"/>
      <c r="E103" s="77"/>
      <c r="F103" s="77"/>
      <c r="G103" s="77"/>
      <c r="H103" s="77"/>
      <c r="I103" s="77"/>
      <c r="J103" s="77"/>
      <c r="K103" s="77"/>
      <c r="L103" s="78"/>
      <c r="O103" s="3"/>
      <c r="P103" s="3"/>
    </row>
    <row r="104" spans="1:16" s="22" customFormat="1" x14ac:dyDescent="0.35">
      <c r="A104" s="21"/>
      <c r="B104" s="241" t="s">
        <v>31</v>
      </c>
      <c r="C104" s="242"/>
      <c r="D104" s="242"/>
      <c r="E104" s="242"/>
      <c r="F104" s="242"/>
      <c r="G104" s="242"/>
      <c r="H104" s="242"/>
      <c r="I104" s="242"/>
      <c r="J104" s="242"/>
      <c r="K104" s="242"/>
      <c r="L104" s="243"/>
      <c r="M104" s="74"/>
    </row>
    <row r="105" spans="1:16" s="39" customFormat="1" x14ac:dyDescent="0.35">
      <c r="A105" s="65"/>
      <c r="B105" s="75"/>
      <c r="C105" s="66"/>
      <c r="D105" s="66"/>
      <c r="E105" s="66"/>
      <c r="F105" s="66"/>
      <c r="G105" s="66"/>
      <c r="H105" s="66"/>
      <c r="I105" s="66"/>
      <c r="J105" s="66"/>
      <c r="K105" s="66"/>
      <c r="L105" s="67"/>
      <c r="O105" s="3"/>
      <c r="P105" s="3"/>
    </row>
    <row r="106" spans="1:16" s="39" customFormat="1" ht="14.25" customHeight="1" x14ac:dyDescent="0.35">
      <c r="A106" s="65"/>
      <c r="B106" s="185" t="str">
        <f>IF(Intro!$G$20="English",O106,P106)</f>
        <v>Describe your firm’s plans to change the product mix of the goods produced on the same equipment, in the next two years. Provide the rationale and assumptions underlying these strategies and objectives.</v>
      </c>
      <c r="C106" s="186"/>
      <c r="D106" s="186"/>
      <c r="E106" s="186"/>
      <c r="F106" s="186"/>
      <c r="G106" s="186"/>
      <c r="H106" s="186"/>
      <c r="I106" s="186"/>
      <c r="J106" s="186"/>
      <c r="K106" s="186"/>
      <c r="L106" s="187"/>
      <c r="O106" s="3" t="s">
        <v>164</v>
      </c>
      <c r="P106" s="3" t="s">
        <v>113</v>
      </c>
    </row>
    <row r="107" spans="1:16" s="39" customFormat="1" x14ac:dyDescent="0.35">
      <c r="A107" s="65"/>
      <c r="B107" s="185"/>
      <c r="C107" s="186"/>
      <c r="D107" s="186"/>
      <c r="E107" s="186"/>
      <c r="F107" s="186"/>
      <c r="G107" s="186"/>
      <c r="H107" s="186"/>
      <c r="I107" s="186"/>
      <c r="J107" s="186"/>
      <c r="K107" s="186"/>
      <c r="L107" s="187"/>
      <c r="O107" s="3"/>
      <c r="P107" s="3"/>
    </row>
    <row r="108" spans="1:16" s="39" customFormat="1" x14ac:dyDescent="0.35">
      <c r="A108" s="65"/>
      <c r="B108" s="75"/>
      <c r="C108" s="66"/>
      <c r="D108" s="66"/>
      <c r="E108" s="66"/>
      <c r="F108" s="66"/>
      <c r="G108" s="66"/>
      <c r="H108" s="66"/>
      <c r="I108" s="66"/>
      <c r="J108" s="66"/>
      <c r="K108" s="66"/>
      <c r="L108" s="67"/>
      <c r="O108" s="3"/>
      <c r="P108" s="3"/>
    </row>
    <row r="109" spans="1:16" s="22" customFormat="1" x14ac:dyDescent="0.35">
      <c r="A109" s="21"/>
      <c r="B109" s="247"/>
      <c r="C109" s="248"/>
      <c r="D109" s="248"/>
      <c r="E109" s="248"/>
      <c r="F109" s="248"/>
      <c r="G109" s="248"/>
      <c r="H109" s="248"/>
      <c r="I109" s="248"/>
      <c r="J109" s="248"/>
      <c r="K109" s="248"/>
      <c r="L109" s="249"/>
      <c r="M109" s="39"/>
    </row>
    <row r="110" spans="1:16" s="22" customFormat="1" x14ac:dyDescent="0.35">
      <c r="A110" s="21"/>
      <c r="B110" s="247"/>
      <c r="C110" s="248"/>
      <c r="D110" s="248"/>
      <c r="E110" s="248"/>
      <c r="F110" s="248"/>
      <c r="G110" s="248"/>
      <c r="H110" s="248"/>
      <c r="I110" s="248"/>
      <c r="J110" s="248"/>
      <c r="K110" s="248"/>
      <c r="L110" s="249"/>
      <c r="M110" s="39"/>
    </row>
    <row r="111" spans="1:16" s="22" customFormat="1" x14ac:dyDescent="0.35">
      <c r="A111" s="21"/>
      <c r="B111" s="247"/>
      <c r="C111" s="248"/>
      <c r="D111" s="248"/>
      <c r="E111" s="248"/>
      <c r="F111" s="248"/>
      <c r="G111" s="248"/>
      <c r="H111" s="248"/>
      <c r="I111" s="248"/>
      <c r="J111" s="248"/>
      <c r="K111" s="248"/>
      <c r="L111" s="249"/>
      <c r="M111" s="39"/>
    </row>
    <row r="112" spans="1:16" s="22" customFormat="1" x14ac:dyDescent="0.35">
      <c r="A112" s="21"/>
      <c r="B112" s="247"/>
      <c r="C112" s="248"/>
      <c r="D112" s="248"/>
      <c r="E112" s="248"/>
      <c r="F112" s="248"/>
      <c r="G112" s="248"/>
      <c r="H112" s="248"/>
      <c r="I112" s="248"/>
      <c r="J112" s="248"/>
      <c r="K112" s="248"/>
      <c r="L112" s="249"/>
      <c r="M112" s="39"/>
    </row>
    <row r="113" spans="1:16" s="22" customFormat="1" x14ac:dyDescent="0.35">
      <c r="A113" s="21"/>
      <c r="B113" s="247"/>
      <c r="C113" s="248"/>
      <c r="D113" s="248"/>
      <c r="E113" s="248"/>
      <c r="F113" s="248"/>
      <c r="G113" s="248"/>
      <c r="H113" s="248"/>
      <c r="I113" s="248"/>
      <c r="J113" s="248"/>
      <c r="K113" s="248"/>
      <c r="L113" s="249"/>
      <c r="M113" s="39"/>
    </row>
    <row r="114" spans="1:16" s="22" customFormat="1" x14ac:dyDescent="0.35">
      <c r="A114" s="21"/>
      <c r="B114" s="247"/>
      <c r="C114" s="248"/>
      <c r="D114" s="248"/>
      <c r="E114" s="248"/>
      <c r="F114" s="248"/>
      <c r="G114" s="248"/>
      <c r="H114" s="248"/>
      <c r="I114" s="248"/>
      <c r="J114" s="248"/>
      <c r="K114" s="248"/>
      <c r="L114" s="249"/>
      <c r="M114" s="39"/>
    </row>
    <row r="115" spans="1:16" s="22" customFormat="1" x14ac:dyDescent="0.35">
      <c r="A115" s="21"/>
      <c r="B115" s="247"/>
      <c r="C115" s="248"/>
      <c r="D115" s="248"/>
      <c r="E115" s="248"/>
      <c r="F115" s="248"/>
      <c r="G115" s="248"/>
      <c r="H115" s="248"/>
      <c r="I115" s="248"/>
      <c r="J115" s="248"/>
      <c r="K115" s="248"/>
      <c r="L115" s="249"/>
      <c r="M115" s="39"/>
    </row>
    <row r="116" spans="1:16" s="22" customFormat="1" x14ac:dyDescent="0.35">
      <c r="A116" s="21"/>
      <c r="B116" s="247"/>
      <c r="C116" s="248"/>
      <c r="D116" s="248"/>
      <c r="E116" s="248"/>
      <c r="F116" s="248"/>
      <c r="G116" s="248"/>
      <c r="H116" s="248"/>
      <c r="I116" s="248"/>
      <c r="J116" s="248"/>
      <c r="K116" s="248"/>
      <c r="L116" s="249"/>
      <c r="M116" s="39"/>
    </row>
    <row r="117" spans="1:16" s="39" customFormat="1" x14ac:dyDescent="0.35">
      <c r="A117" s="65"/>
      <c r="B117" s="76"/>
      <c r="C117" s="77"/>
      <c r="D117" s="77"/>
      <c r="E117" s="77"/>
      <c r="F117" s="77"/>
      <c r="G117" s="77"/>
      <c r="H117" s="77"/>
      <c r="I117" s="77"/>
      <c r="J117" s="77"/>
      <c r="K117" s="77"/>
      <c r="L117" s="78"/>
      <c r="O117" s="3"/>
      <c r="P117" s="3"/>
    </row>
  </sheetData>
  <sheetProtection algorithmName="SHA-512" hashValue="ccyXDv39mhHr//RwJ5hzcalJIgUkJmn7twPVZJ2DnyMEQMmXItOeU/3wi3CCyY8fz/Tw1BiTBYK5c7DgkuFEpg==" saltValue="T+yeGCqZPsFg9uhrRHz6ew==" spinCount="100000" sheet="1" objects="1" scenarios="1" selectLockedCells="1"/>
  <mergeCells count="46">
    <mergeCell ref="B22:E22"/>
    <mergeCell ref="B41:L41"/>
    <mergeCell ref="B54:L54"/>
    <mergeCell ref="B67:L67"/>
    <mergeCell ref="B90:L90"/>
    <mergeCell ref="B26:E26"/>
    <mergeCell ref="B30:L30"/>
    <mergeCell ref="B23:E23"/>
    <mergeCell ref="B81:L81"/>
    <mergeCell ref="B83:L84"/>
    <mergeCell ref="G86:G87"/>
    <mergeCell ref="H86:H87"/>
    <mergeCell ref="I86:I87"/>
    <mergeCell ref="J86:J87"/>
    <mergeCell ref="K86:K87"/>
    <mergeCell ref="D88:E88"/>
    <mergeCell ref="B104:L104"/>
    <mergeCell ref="B43:L43"/>
    <mergeCell ref="B92:L93"/>
    <mergeCell ref="B21:E21"/>
    <mergeCell ref="B109:L116"/>
    <mergeCell ref="B69:L70"/>
    <mergeCell ref="B106:L107"/>
    <mergeCell ref="B32:L39"/>
    <mergeCell ref="B45:L52"/>
    <mergeCell ref="B58:L65"/>
    <mergeCell ref="B72:L79"/>
    <mergeCell ref="B95:L102"/>
    <mergeCell ref="B56:L56"/>
    <mergeCell ref="B28:L28"/>
    <mergeCell ref="B24:E24"/>
    <mergeCell ref="B25:E25"/>
    <mergeCell ref="B4:L4"/>
    <mergeCell ref="B13:L13"/>
    <mergeCell ref="B8:L8"/>
    <mergeCell ref="B9:L9"/>
    <mergeCell ref="B10:L10"/>
    <mergeCell ref="B5:L5"/>
    <mergeCell ref="B6:L6"/>
    <mergeCell ref="B12:L12"/>
    <mergeCell ref="B15:L17"/>
    <mergeCell ref="G19:G20"/>
    <mergeCell ref="H19:H20"/>
    <mergeCell ref="I19:I20"/>
    <mergeCell ref="J19:J20"/>
    <mergeCell ref="K19:K20"/>
  </mergeCells>
  <dataValidations count="3">
    <dataValidation type="textLength" operator="lessThanOrEqual" allowBlank="1" error="Maximum length reached. Please use the AddPro tab to add further info./La limite maximale de caractères est atteinte. SVP utiliser l'onglet AddPro pour ajouter plus d'information." prompt="1000 character limit/limite de 1000 caractères" sqref="G25:K26 G23:K23" xr:uid="{F776B4C4-FB9F-4E6D-9659-ADBE0E6C3F52}">
      <formula1>1000</formula1>
    </dataValidation>
    <dataValidation type="textLength" operator="lessThanOrEqual" allowBlank="1" showInputMessage="1" showErrorMessage="1" error="Maximum length reached. Please use the AddPub tab to add further info./La limite maximale de caractères est atteinte. SVP utiliser l'onglet AddPub pour ajouter plus d'information." prompt="1000 character limit/limite de 1000 caractères" sqref="B32 B45 B58 B72 B95 B109" xr:uid="{96638FA7-F900-4D8A-AC26-6F99FDC46F99}">
      <formula1>1000</formula1>
    </dataValidation>
    <dataValidation type="decimal" operator="greaterThanOrEqual" allowBlank="1" showErrorMessage="1" errorTitle="Error / Erreur" error="Please input only numerical values into these cells./SVP donnez uniquement des valeurs numériques dans ces cellules." prompt="1000 character limit/limite de 1000 caractères" sqref="G21:K22 G24:K24 G88:K88" xr:uid="{1B000A8E-81C2-4F17-B647-E3AD9F232911}">
      <formula1>0</formula1>
    </dataValidation>
  </dataValidations>
  <printOptions horizontalCentered="1"/>
  <pageMargins left="0.25" right="0.25" top="0.75" bottom="0.75" header="0.3" footer="0.3"/>
  <pageSetup scale="63" fitToHeight="0" orientation="portrait" r:id="rId1"/>
  <headerFooter>
    <oddFooter>&amp;L&amp;A</oddFooter>
  </headerFooter>
  <rowBreaks count="1" manualBreakCount="1">
    <brk id="53" min="1" max="11"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4A90DB-6896-493A-88FE-EE1995C87494}">
  <sheetPr codeName="Sheet8">
    <tabColor rgb="FF92D050"/>
    <pageSetUpPr fitToPage="1"/>
  </sheetPr>
  <dimension ref="A1:P189"/>
  <sheetViews>
    <sheetView showGridLines="0" zoomScaleNormal="100" workbookViewId="0">
      <selection activeCell="B171" sqref="B171:L172"/>
    </sheetView>
  </sheetViews>
  <sheetFormatPr defaultColWidth="9.453125" defaultRowHeight="14" x14ac:dyDescent="0.35"/>
  <cols>
    <col min="1" max="1" width="1.54296875" style="21" customWidth="1"/>
    <col min="2" max="12" width="14.54296875" style="1" customWidth="1"/>
    <col min="13" max="13" width="6.453125" style="3" customWidth="1"/>
    <col min="14" max="14" width="9.453125" style="3" customWidth="1"/>
    <col min="15" max="16" width="30.54296875" style="3" hidden="1" customWidth="1"/>
    <col min="17" max="17" width="9.453125" style="3" customWidth="1"/>
    <col min="18" max="16384" width="9.453125" style="3"/>
  </cols>
  <sheetData>
    <row r="1" spans="1:16" x14ac:dyDescent="0.35">
      <c r="O1" s="3" t="s">
        <v>295</v>
      </c>
      <c r="P1" s="3" t="s">
        <v>295</v>
      </c>
    </row>
    <row r="2" spans="1:16" x14ac:dyDescent="0.35">
      <c r="B2" s="23" t="str">
        <f>'Pro 1'!B2</f>
        <v>PROTECTED</v>
      </c>
      <c r="C2" s="23"/>
      <c r="D2" s="23"/>
      <c r="O2" s="22" t="s">
        <v>61</v>
      </c>
      <c r="P2" s="22" t="s">
        <v>73</v>
      </c>
    </row>
    <row r="3" spans="1:16" x14ac:dyDescent="0.35">
      <c r="B3" s="5"/>
      <c r="C3" s="5"/>
      <c r="D3" s="5"/>
      <c r="O3" s="8"/>
      <c r="P3" s="8"/>
    </row>
    <row r="4" spans="1:16" s="8" customFormat="1" x14ac:dyDescent="0.35">
      <c r="A4" s="24"/>
      <c r="B4" s="156" t="str">
        <f>Info!B4</f>
        <v>FOREIGN PRODUCERS' QUESTIONNAIRE</v>
      </c>
      <c r="C4" s="157"/>
      <c r="D4" s="157"/>
      <c r="E4" s="157"/>
      <c r="F4" s="157"/>
      <c r="G4" s="157"/>
      <c r="H4" s="157"/>
      <c r="I4" s="157"/>
      <c r="J4" s="157"/>
      <c r="K4" s="157"/>
      <c r="L4" s="158"/>
      <c r="M4" s="10"/>
      <c r="N4" s="10"/>
      <c r="O4" s="9"/>
      <c r="P4" s="9"/>
    </row>
    <row r="5" spans="1:16" s="8" customFormat="1" x14ac:dyDescent="0.35">
      <c r="A5" s="24"/>
      <c r="B5" s="159" t="str">
        <f>Info!B5</f>
        <v>NQ-2026-001</v>
      </c>
      <c r="C5" s="160"/>
      <c r="D5" s="160"/>
      <c r="E5" s="160"/>
      <c r="F5" s="160"/>
      <c r="G5" s="160"/>
      <c r="H5" s="160"/>
      <c r="I5" s="160"/>
      <c r="J5" s="160"/>
      <c r="K5" s="160"/>
      <c r="L5" s="161"/>
      <c r="M5" s="10"/>
      <c r="N5" s="10"/>
      <c r="O5" s="9"/>
      <c r="P5" s="9"/>
    </row>
    <row r="6" spans="1:16" s="9" customFormat="1" x14ac:dyDescent="0.35">
      <c r="A6" s="24"/>
      <c r="B6" s="159" t="str">
        <f>Info!B6</f>
        <v>OIL AND GAS WELL CASING</v>
      </c>
      <c r="C6" s="160"/>
      <c r="D6" s="160"/>
      <c r="E6" s="160"/>
      <c r="F6" s="160"/>
      <c r="G6" s="160"/>
      <c r="H6" s="160"/>
      <c r="I6" s="160"/>
      <c r="J6" s="160"/>
      <c r="K6" s="160"/>
      <c r="L6" s="161"/>
      <c r="O6" s="25"/>
      <c r="P6" s="25"/>
    </row>
    <row r="7" spans="1:16" s="9" customFormat="1" x14ac:dyDescent="0.35">
      <c r="A7" s="24"/>
      <c r="B7" s="122"/>
      <c r="C7" s="123"/>
      <c r="D7" s="123"/>
      <c r="E7" s="123"/>
      <c r="F7" s="123"/>
      <c r="G7" s="123"/>
      <c r="H7" s="123"/>
      <c r="I7" s="123"/>
      <c r="J7" s="123"/>
      <c r="K7" s="123"/>
      <c r="L7" s="124"/>
      <c r="O7" s="37"/>
    </row>
    <row r="8" spans="1:16" s="9" customFormat="1" x14ac:dyDescent="0.35">
      <c r="A8" s="24"/>
      <c r="B8" s="232" t="str">
        <f>Public!B8</f>
        <v>The following questions refer to the goods as defined in the product description on the Intro tab.</v>
      </c>
      <c r="C8" s="233"/>
      <c r="D8" s="233"/>
      <c r="E8" s="233"/>
      <c r="F8" s="233"/>
      <c r="G8" s="233"/>
      <c r="H8" s="233"/>
      <c r="I8" s="233"/>
      <c r="J8" s="233"/>
      <c r="K8" s="233"/>
      <c r="L8" s="234"/>
      <c r="O8" s="25"/>
      <c r="P8" s="25"/>
    </row>
    <row r="9" spans="1:16" s="9" customFormat="1" x14ac:dyDescent="0.35">
      <c r="A9" s="24"/>
      <c r="B9" s="232" t="str">
        <f>Public!B9</f>
        <v xml:space="preserve">Product information and a glossary of terms can be found in the Info tab.
</v>
      </c>
      <c r="C9" s="233"/>
      <c r="D9" s="233"/>
      <c r="E9" s="233"/>
      <c r="F9" s="233"/>
      <c r="G9" s="233"/>
      <c r="H9" s="233"/>
      <c r="I9" s="233"/>
      <c r="J9" s="233"/>
      <c r="K9" s="233"/>
      <c r="L9" s="234"/>
      <c r="O9" s="25"/>
    </row>
    <row r="10" spans="1:16" s="9" customFormat="1" x14ac:dyDescent="0.35">
      <c r="A10" s="24"/>
      <c r="B10" s="232" t="str">
        <f>'Pro 1'!B10</f>
        <v xml:space="preserve">Use the AddPro tab if more space is needed.
</v>
      </c>
      <c r="C10" s="233"/>
      <c r="D10" s="233"/>
      <c r="E10" s="233"/>
      <c r="F10" s="233"/>
      <c r="G10" s="233"/>
      <c r="H10" s="233"/>
      <c r="I10" s="233"/>
      <c r="J10" s="233"/>
      <c r="K10" s="233"/>
      <c r="L10" s="234"/>
      <c r="O10" s="25"/>
      <c r="P10" s="25"/>
    </row>
    <row r="11" spans="1:16" s="9" customFormat="1" x14ac:dyDescent="0.35">
      <c r="A11" s="24"/>
      <c r="B11" s="125"/>
      <c r="C11" s="126"/>
      <c r="D11" s="126"/>
      <c r="E11" s="123"/>
      <c r="F11" s="123"/>
      <c r="G11" s="123"/>
      <c r="H11" s="123"/>
      <c r="I11" s="123"/>
      <c r="J11" s="123"/>
      <c r="K11" s="123"/>
      <c r="L11" s="124"/>
      <c r="O11" s="25"/>
      <c r="P11" s="25"/>
    </row>
    <row r="12" spans="1:16" s="9" customFormat="1" x14ac:dyDescent="0.35">
      <c r="A12" s="24"/>
      <c r="B12" s="232" t="str">
        <f>IF(Intro!$G$20="English",O12,P12)</f>
        <v>For the questions in this tab, note the following:</v>
      </c>
      <c r="C12" s="233"/>
      <c r="D12" s="233"/>
      <c r="E12" s="233"/>
      <c r="F12" s="233"/>
      <c r="G12" s="233"/>
      <c r="H12" s="233"/>
      <c r="I12" s="233"/>
      <c r="J12" s="233"/>
      <c r="K12" s="233"/>
      <c r="L12" s="234"/>
      <c r="O12" s="25" t="s">
        <v>114</v>
      </c>
      <c r="P12" s="25" t="s">
        <v>115</v>
      </c>
    </row>
    <row r="13" spans="1:16" s="9" customFormat="1" x14ac:dyDescent="0.35">
      <c r="A13" s="24"/>
      <c r="B13" s="232" t="str">
        <f>IF(Intro!$G$20="English",O13,P13)</f>
        <v>• Report only sales of your firm’s production.</v>
      </c>
      <c r="C13" s="233"/>
      <c r="D13" s="233"/>
      <c r="E13" s="233"/>
      <c r="F13" s="233"/>
      <c r="G13" s="233"/>
      <c r="H13" s="233"/>
      <c r="I13" s="233"/>
      <c r="J13" s="233"/>
      <c r="K13" s="233"/>
      <c r="L13" s="234"/>
      <c r="O13" s="25" t="s">
        <v>193</v>
      </c>
      <c r="P13" s="25" t="s">
        <v>197</v>
      </c>
    </row>
    <row r="14" spans="1:16" s="9" customFormat="1" x14ac:dyDescent="0.35">
      <c r="A14" s="24"/>
      <c r="B14" s="232" t="str">
        <f>IF(Intro!$G$20="English",O14,P14)</f>
        <v>• Report all sales to Canadian and foreign associated firms.</v>
      </c>
      <c r="C14" s="233"/>
      <c r="D14" s="233"/>
      <c r="E14" s="233"/>
      <c r="F14" s="233"/>
      <c r="G14" s="233"/>
      <c r="H14" s="233"/>
      <c r="I14" s="233"/>
      <c r="J14" s="233"/>
      <c r="K14" s="233"/>
      <c r="L14" s="234"/>
      <c r="O14" s="25" t="s">
        <v>194</v>
      </c>
      <c r="P14" s="25" t="s">
        <v>198</v>
      </c>
    </row>
    <row r="15" spans="1:16" s="9" customFormat="1" x14ac:dyDescent="0.35">
      <c r="A15" s="24"/>
      <c r="B15" s="232" t="str">
        <f>IF(Intro!$G$20="English",O15,P15)</f>
        <v>• Report all sales as of the date of shipment to the customer or the customer’s warehouse.</v>
      </c>
      <c r="C15" s="233"/>
      <c r="D15" s="233"/>
      <c r="E15" s="233"/>
      <c r="F15" s="233"/>
      <c r="G15" s="233"/>
      <c r="H15" s="233"/>
      <c r="I15" s="233"/>
      <c r="J15" s="233"/>
      <c r="K15" s="233"/>
      <c r="L15" s="234"/>
      <c r="O15" s="25" t="s">
        <v>195</v>
      </c>
      <c r="P15" s="25" t="s">
        <v>199</v>
      </c>
    </row>
    <row r="16" spans="1:16" s="9" customFormat="1" x14ac:dyDescent="0.35">
      <c r="A16" s="24"/>
      <c r="B16" s="232" t="str">
        <f>IF(Intro!$G$20="English",O16,P16)</f>
        <v>• Report all values in Canadian dollars.</v>
      </c>
      <c r="C16" s="233"/>
      <c r="D16" s="233"/>
      <c r="E16" s="233"/>
      <c r="F16" s="233"/>
      <c r="G16" s="233"/>
      <c r="H16" s="233"/>
      <c r="I16" s="233"/>
      <c r="J16" s="233"/>
      <c r="K16" s="233"/>
      <c r="L16" s="234"/>
      <c r="O16" s="25" t="s">
        <v>196</v>
      </c>
      <c r="P16" s="25" t="s">
        <v>200</v>
      </c>
    </row>
    <row r="17" spans="1:16" s="9" customFormat="1" x14ac:dyDescent="0.35">
      <c r="A17" s="24"/>
      <c r="B17" s="235" t="str">
        <f>IF(Intro!$G$20="English",O17,P17)</f>
        <v>• Report sales value as net delivered selling value (see definition in Glossary).</v>
      </c>
      <c r="C17" s="236"/>
      <c r="D17" s="236"/>
      <c r="E17" s="236"/>
      <c r="F17" s="236"/>
      <c r="G17" s="236"/>
      <c r="H17" s="236"/>
      <c r="I17" s="236"/>
      <c r="J17" s="236"/>
      <c r="K17" s="236"/>
      <c r="L17" s="237"/>
      <c r="O17" s="25" t="s">
        <v>250</v>
      </c>
      <c r="P17" s="25" t="s">
        <v>276</v>
      </c>
    </row>
    <row r="18" spans="1:16" s="9" customFormat="1" x14ac:dyDescent="0.35">
      <c r="A18" s="24"/>
      <c r="B18" s="26"/>
      <c r="C18" s="26"/>
      <c r="D18" s="26"/>
      <c r="E18" s="27"/>
      <c r="F18" s="27"/>
      <c r="G18" s="27"/>
      <c r="H18" s="27"/>
      <c r="I18" s="27"/>
      <c r="J18" s="27"/>
      <c r="K18" s="27"/>
      <c r="L18" s="27"/>
      <c r="O18" s="25"/>
      <c r="P18" s="25"/>
    </row>
    <row r="19" spans="1:16" x14ac:dyDescent="0.35">
      <c r="B19" s="267" t="str">
        <f>UPPER(IF(Intro!$G$20="English",O19,P19))</f>
        <v>SALES AND INVENTORIES</v>
      </c>
      <c r="C19" s="268"/>
      <c r="D19" s="268"/>
      <c r="E19" s="268"/>
      <c r="F19" s="268"/>
      <c r="G19" s="268"/>
      <c r="H19" s="268"/>
      <c r="I19" s="268"/>
      <c r="J19" s="268"/>
      <c r="K19" s="268"/>
      <c r="L19" s="269"/>
      <c r="O19" s="101" t="s">
        <v>251</v>
      </c>
      <c r="P19" s="101" t="s">
        <v>252</v>
      </c>
    </row>
    <row r="20" spans="1:16" x14ac:dyDescent="0.35">
      <c r="B20" s="244" t="s">
        <v>22</v>
      </c>
      <c r="C20" s="245"/>
      <c r="D20" s="245"/>
      <c r="E20" s="245"/>
      <c r="F20" s="245"/>
      <c r="G20" s="245"/>
      <c r="H20" s="245"/>
      <c r="I20" s="245"/>
      <c r="J20" s="245"/>
      <c r="K20" s="245"/>
      <c r="L20" s="246"/>
    </row>
    <row r="21" spans="1:16" x14ac:dyDescent="0.35">
      <c r="B21" s="28"/>
      <c r="C21" s="29"/>
      <c r="D21" s="29"/>
      <c r="E21" s="30"/>
      <c r="F21" s="30"/>
      <c r="G21" s="30"/>
      <c r="H21" s="30"/>
      <c r="I21" s="30"/>
      <c r="J21" s="30"/>
      <c r="K21" s="30"/>
      <c r="L21" s="31"/>
    </row>
    <row r="22" spans="1:16" x14ac:dyDescent="0.35">
      <c r="B22" s="168" t="str">
        <f>IF(Intro!$G$20="English",O22,P22)</f>
        <v>Provide the following estimated percentages:</v>
      </c>
      <c r="C22" s="169"/>
      <c r="D22" s="169"/>
      <c r="E22" s="169"/>
      <c r="F22" s="169"/>
      <c r="G22" s="169"/>
      <c r="H22" s="169"/>
      <c r="I22" s="169"/>
      <c r="J22" s="169"/>
      <c r="K22" s="169"/>
      <c r="L22" s="178"/>
      <c r="O22" s="32" t="s">
        <v>55</v>
      </c>
      <c r="P22" s="121" t="s">
        <v>56</v>
      </c>
    </row>
    <row r="23" spans="1:16" x14ac:dyDescent="0.35">
      <c r="B23" s="54"/>
      <c r="C23" s="55"/>
      <c r="D23" s="45"/>
      <c r="E23" s="45"/>
      <c r="F23" s="45"/>
      <c r="G23" s="29"/>
      <c r="H23" s="120">
        <f>Variables!$B$6+2</f>
        <v>2025</v>
      </c>
      <c r="I23" s="68"/>
      <c r="J23" s="68"/>
      <c r="K23" s="68"/>
      <c r="L23" s="69"/>
      <c r="O23" s="32"/>
      <c r="P23" s="121"/>
    </row>
    <row r="24" spans="1:16" x14ac:dyDescent="0.35">
      <c r="B24" s="172" t="str">
        <f>IF(Intro!$G$20="English",O24,P24)</f>
        <v>Your firm's sales volume of the goods divided by your firm's total sales volume</v>
      </c>
      <c r="C24" s="173"/>
      <c r="D24" s="173"/>
      <c r="E24" s="173"/>
      <c r="F24" s="173"/>
      <c r="G24" s="287" t="s">
        <v>90</v>
      </c>
      <c r="H24" s="289"/>
      <c r="I24" s="68"/>
      <c r="J24" s="68"/>
      <c r="K24" s="68"/>
      <c r="L24" s="69"/>
      <c r="O24" s="3" t="s">
        <v>296</v>
      </c>
      <c r="P24" s="121" t="s">
        <v>303</v>
      </c>
    </row>
    <row r="25" spans="1:16" x14ac:dyDescent="0.35">
      <c r="B25" s="172"/>
      <c r="C25" s="173"/>
      <c r="D25" s="173"/>
      <c r="E25" s="173"/>
      <c r="F25" s="173"/>
      <c r="G25" s="288"/>
      <c r="H25" s="289"/>
      <c r="I25" s="68"/>
      <c r="J25" s="68"/>
      <c r="K25" s="68"/>
      <c r="L25" s="69"/>
      <c r="P25" s="121"/>
    </row>
    <row r="26" spans="1:16" x14ac:dyDescent="0.35">
      <c r="B26" s="172" t="str">
        <f>IF(Intro!$G$20="English",O26,P26)</f>
        <v>Your firm's sales value of the goods divided by your firm's total sales value</v>
      </c>
      <c r="C26" s="173"/>
      <c r="D26" s="173"/>
      <c r="E26" s="173"/>
      <c r="F26" s="173"/>
      <c r="G26" s="287" t="s">
        <v>90</v>
      </c>
      <c r="H26" s="289"/>
      <c r="I26" s="68"/>
      <c r="J26" s="68"/>
      <c r="K26" s="68"/>
      <c r="L26" s="69"/>
      <c r="O26" s="3" t="s">
        <v>297</v>
      </c>
      <c r="P26" s="121" t="s">
        <v>300</v>
      </c>
    </row>
    <row r="27" spans="1:16" x14ac:dyDescent="0.35">
      <c r="B27" s="176"/>
      <c r="C27" s="177"/>
      <c r="D27" s="177"/>
      <c r="E27" s="177"/>
      <c r="F27" s="177"/>
      <c r="G27" s="287"/>
      <c r="H27" s="289"/>
      <c r="I27" s="68"/>
      <c r="J27" s="68"/>
      <c r="K27" s="68"/>
      <c r="L27" s="69"/>
      <c r="P27" s="121"/>
    </row>
    <row r="28" spans="1:16" x14ac:dyDescent="0.35">
      <c r="B28" s="172" t="str">
        <f>IF(Intro!$G$20="English",O28,P28)</f>
        <v>Your firm's production volume of the goods divided by your home country's total production volume of the goods</v>
      </c>
      <c r="C28" s="173"/>
      <c r="D28" s="173"/>
      <c r="E28" s="173"/>
      <c r="F28" s="173"/>
      <c r="G28" s="287" t="s">
        <v>90</v>
      </c>
      <c r="H28" s="289"/>
      <c r="I28" s="68"/>
      <c r="J28" s="68"/>
      <c r="K28" s="68"/>
      <c r="L28" s="69"/>
      <c r="O28" s="3" t="s">
        <v>298</v>
      </c>
      <c r="P28" s="121" t="s">
        <v>301</v>
      </c>
    </row>
    <row r="29" spans="1:16" x14ac:dyDescent="0.35">
      <c r="B29" s="176"/>
      <c r="C29" s="177"/>
      <c r="D29" s="177"/>
      <c r="E29" s="177"/>
      <c r="F29" s="177"/>
      <c r="G29" s="287"/>
      <c r="H29" s="289"/>
      <c r="I29" s="68"/>
      <c r="J29" s="68"/>
      <c r="K29" s="68"/>
      <c r="L29" s="69"/>
      <c r="P29" s="121"/>
    </row>
    <row r="30" spans="1:16" x14ac:dyDescent="0.35">
      <c r="B30" s="172" t="str">
        <f>IF(Intro!$G$20="English",O30,P30)</f>
        <v xml:space="preserve">Your firm's volume of exports of the goods to Canada divided by your home country's total volume of exports of the goods to Canada </v>
      </c>
      <c r="C30" s="173"/>
      <c r="D30" s="173"/>
      <c r="E30" s="173"/>
      <c r="F30" s="173"/>
      <c r="G30" s="287" t="s">
        <v>90</v>
      </c>
      <c r="H30" s="289"/>
      <c r="I30" s="68"/>
      <c r="J30" s="68"/>
      <c r="K30" s="68"/>
      <c r="L30" s="69"/>
      <c r="O30" s="3" t="s">
        <v>299</v>
      </c>
      <c r="P30" s="121" t="s">
        <v>302</v>
      </c>
    </row>
    <row r="31" spans="1:16" x14ac:dyDescent="0.35">
      <c r="B31" s="176"/>
      <c r="C31" s="177"/>
      <c r="D31" s="177"/>
      <c r="E31" s="177"/>
      <c r="F31" s="177"/>
      <c r="G31" s="288"/>
      <c r="H31" s="289"/>
      <c r="I31" s="68"/>
      <c r="J31" s="68"/>
      <c r="K31" s="68"/>
      <c r="L31" s="69"/>
    </row>
    <row r="32" spans="1:16" x14ac:dyDescent="0.35">
      <c r="B32" s="70"/>
      <c r="C32" s="71"/>
      <c r="D32" s="71"/>
      <c r="E32" s="71"/>
      <c r="F32" s="71"/>
      <c r="G32" s="71"/>
      <c r="H32" s="71"/>
      <c r="I32" s="71"/>
      <c r="J32" s="71"/>
      <c r="K32" s="71"/>
      <c r="L32" s="72"/>
    </row>
    <row r="33" spans="2:16" x14ac:dyDescent="0.35">
      <c r="B33" s="241" t="s">
        <v>23</v>
      </c>
      <c r="C33" s="242"/>
      <c r="D33" s="242"/>
      <c r="E33" s="242"/>
      <c r="F33" s="242"/>
      <c r="G33" s="242"/>
      <c r="H33" s="242"/>
      <c r="I33" s="242"/>
      <c r="J33" s="242"/>
      <c r="K33" s="242"/>
      <c r="L33" s="243"/>
    </row>
    <row r="34" spans="2:16" x14ac:dyDescent="0.35">
      <c r="B34" s="28"/>
      <c r="C34" s="29"/>
      <c r="D34" s="29"/>
      <c r="E34" s="30"/>
      <c r="F34" s="30"/>
      <c r="G34" s="30"/>
      <c r="H34" s="30"/>
      <c r="I34" s="30"/>
      <c r="J34" s="30"/>
      <c r="K34" s="30"/>
      <c r="L34" s="31"/>
    </row>
    <row r="35" spans="2:16" x14ac:dyDescent="0.35">
      <c r="B35" s="168" t="str">
        <f>IF(Intro!$G$20="English",O35,P35)</f>
        <v>Complete the following table for your firm's Canadian sales and inventories of the goods.</v>
      </c>
      <c r="C35" s="169"/>
      <c r="D35" s="169"/>
      <c r="E35" s="169"/>
      <c r="F35" s="169"/>
      <c r="G35" s="169"/>
      <c r="H35" s="169"/>
      <c r="I35" s="169"/>
      <c r="J35" s="169"/>
      <c r="K35" s="169"/>
      <c r="L35" s="178"/>
      <c r="O35" s="32" t="s">
        <v>116</v>
      </c>
      <c r="P35" s="3" t="s">
        <v>279</v>
      </c>
    </row>
    <row r="36" spans="2:16" x14ac:dyDescent="0.35">
      <c r="B36" s="54"/>
      <c r="C36" s="55"/>
      <c r="D36" s="29"/>
      <c r="E36" s="30"/>
      <c r="F36" s="30"/>
      <c r="G36" s="30"/>
      <c r="H36" s="30"/>
      <c r="I36" s="30"/>
      <c r="J36" s="30"/>
      <c r="K36" s="30"/>
      <c r="L36" s="31"/>
      <c r="O36" s="32"/>
    </row>
    <row r="37" spans="2:16" x14ac:dyDescent="0.35">
      <c r="B37" s="54"/>
      <c r="C37" s="55"/>
      <c r="D37" s="29"/>
      <c r="E37" s="45"/>
      <c r="G37" s="300">
        <f>Variables!$B$6</f>
        <v>2023</v>
      </c>
      <c r="H37" s="300">
        <f>G37+1</f>
        <v>2024</v>
      </c>
      <c r="I37" s="300">
        <f>H37+1</f>
        <v>2025</v>
      </c>
      <c r="J37" s="290" t="str">
        <f>IF(Intro!$G$20="English",Variables!B9,Variables!C9)</f>
        <v>Jan-March 2025</v>
      </c>
      <c r="K37" s="290" t="str">
        <f>IF(Intro!$G$20="English",Variables!B10,Variables!C10)</f>
        <v>Jan-March 2026</v>
      </c>
      <c r="L37" s="69"/>
      <c r="O37" s="32"/>
    </row>
    <row r="38" spans="2:16" x14ac:dyDescent="0.35">
      <c r="B38" s="102"/>
      <c r="C38" s="103"/>
      <c r="D38" s="29"/>
      <c r="E38" s="45"/>
      <c r="G38" s="301"/>
      <c r="H38" s="301"/>
      <c r="I38" s="301"/>
      <c r="J38" s="291"/>
      <c r="K38" s="291"/>
      <c r="L38" s="69"/>
      <c r="O38" s="32"/>
    </row>
    <row r="39" spans="2:16" ht="14.5" thickBot="1" x14ac:dyDescent="0.4">
      <c r="B39" s="172" t="str">
        <f>IF(Intro!$G$20="English",O39,P39)</f>
        <v>Beginning inventory</v>
      </c>
      <c r="C39" s="173"/>
      <c r="D39" s="293" t="str">
        <f>IF(Intro!$G$20="English",Variables!$B$23,Variables!$C$23)</f>
        <v>tonnes</v>
      </c>
      <c r="E39" s="293"/>
      <c r="F39" s="293"/>
      <c r="G39" s="131"/>
      <c r="H39" s="134">
        <f>G52</f>
        <v>0</v>
      </c>
      <c r="I39" s="134">
        <f>H52</f>
        <v>0</v>
      </c>
      <c r="J39" s="134">
        <f>H52</f>
        <v>0</v>
      </c>
      <c r="K39" s="134">
        <f>I52</f>
        <v>0</v>
      </c>
      <c r="L39" s="69"/>
      <c r="O39" s="3" t="s">
        <v>117</v>
      </c>
      <c r="P39" s="3" t="s">
        <v>118</v>
      </c>
    </row>
    <row r="40" spans="2:16" x14ac:dyDescent="0.35">
      <c r="B40" s="303" t="str">
        <f>IF(Intro!$G$20="English",O40,P40)</f>
        <v>Sales in country of production</v>
      </c>
      <c r="C40" s="304"/>
      <c r="D40" s="292" t="str">
        <f>IF(Intro!$G$20="English",Variables!$B$23,Variables!$C$23)</f>
        <v>tonnes</v>
      </c>
      <c r="E40" s="292"/>
      <c r="F40" s="292"/>
      <c r="G40" s="132"/>
      <c r="H40" s="132"/>
      <c r="I40" s="132"/>
      <c r="J40" s="132"/>
      <c r="K40" s="132"/>
      <c r="L40" s="69"/>
      <c r="O40" s="3" t="s">
        <v>185</v>
      </c>
      <c r="P40" s="3" t="s">
        <v>34</v>
      </c>
    </row>
    <row r="41" spans="2:16" x14ac:dyDescent="0.35">
      <c r="B41" s="172"/>
      <c r="C41" s="173"/>
      <c r="D41" s="293" t="str">
        <f>IF(Intro!G$20="English",O41,P41)</f>
        <v>Ex Works (CAD)</v>
      </c>
      <c r="E41" s="293"/>
      <c r="F41" s="293"/>
      <c r="G41" s="131"/>
      <c r="H41" s="131"/>
      <c r="I41" s="131"/>
      <c r="J41" s="131"/>
      <c r="K41" s="131"/>
      <c r="L41" s="69"/>
      <c r="O41" s="3" t="s">
        <v>271</v>
      </c>
      <c r="P41" s="3" t="s">
        <v>272</v>
      </c>
    </row>
    <row r="42" spans="2:16" ht="14.5" thickBot="1" x14ac:dyDescent="0.4">
      <c r="B42" s="305"/>
      <c r="C42" s="306"/>
      <c r="D42" s="307" t="str">
        <f>"$ / "&amp;IF(Intro!$G$20="English",Variables!$B$24,Variables!$C$24)</f>
        <v>$ / tonne</v>
      </c>
      <c r="E42" s="307"/>
      <c r="F42" s="307"/>
      <c r="G42" s="135" t="str">
        <f>IF(G40=0,"-",G41/G40)</f>
        <v>-</v>
      </c>
      <c r="H42" s="135" t="str">
        <f>IF(H40=0,"-",H41/H40)</f>
        <v>-</v>
      </c>
      <c r="I42" s="135" t="str">
        <f>IF(I40=0,"-",I41/I40)</f>
        <v>-</v>
      </c>
      <c r="J42" s="135" t="str">
        <f>IF(J40=0,"-",J41/J40)</f>
        <v>-</v>
      </c>
      <c r="K42" s="135" t="str">
        <f>IF(K40=0,"-",K41/K40)</f>
        <v>-</v>
      </c>
      <c r="L42" s="69"/>
    </row>
    <row r="43" spans="2:16" x14ac:dyDescent="0.35">
      <c r="B43" s="303" t="str">
        <f>IF(Intro!$G$20="English",O43,P43)</f>
        <v>Export sales to Canada</v>
      </c>
      <c r="C43" s="304"/>
      <c r="D43" s="292" t="str">
        <f>IF(Intro!$G$20="English",Variables!$B$23,Variables!$C$23)</f>
        <v>tonnes</v>
      </c>
      <c r="E43" s="292"/>
      <c r="F43" s="292"/>
      <c r="G43" s="132"/>
      <c r="H43" s="132"/>
      <c r="I43" s="132"/>
      <c r="J43" s="132"/>
      <c r="K43" s="132"/>
      <c r="L43" s="69"/>
      <c r="O43" s="3" t="s">
        <v>134</v>
      </c>
      <c r="P43" s="3" t="s">
        <v>135</v>
      </c>
    </row>
    <row r="44" spans="2:16" x14ac:dyDescent="0.35">
      <c r="B44" s="172"/>
      <c r="C44" s="173"/>
      <c r="D44" s="293" t="str">
        <f>IF(Intro!G$20="English",O44,P44)</f>
        <v>FOB Country of Export (CAD)</v>
      </c>
      <c r="E44" s="293"/>
      <c r="F44" s="293"/>
      <c r="G44" s="131"/>
      <c r="H44" s="131"/>
      <c r="I44" s="131"/>
      <c r="J44" s="131"/>
      <c r="K44" s="131"/>
      <c r="L44" s="69"/>
      <c r="O44" s="3" t="s">
        <v>273</v>
      </c>
      <c r="P44" s="3" t="s">
        <v>274</v>
      </c>
    </row>
    <row r="45" spans="2:16" ht="14.5" thickBot="1" x14ac:dyDescent="0.4">
      <c r="B45" s="305"/>
      <c r="C45" s="306"/>
      <c r="D45" s="307" t="str">
        <f>"$ / "&amp;IF(Intro!$G$20="English",Variables!$B$24,Variables!$C$24)</f>
        <v>$ / tonne</v>
      </c>
      <c r="E45" s="307"/>
      <c r="F45" s="307"/>
      <c r="G45" s="135" t="str">
        <f>IF(G43=0,"-",G44/G43)</f>
        <v>-</v>
      </c>
      <c r="H45" s="135" t="str">
        <f>IF(H43=0,"-",H44/H43)</f>
        <v>-</v>
      </c>
      <c r="I45" s="135" t="str">
        <f>IF(I43=0,"-",I44/I43)</f>
        <v>-</v>
      </c>
      <c r="J45" s="135" t="str">
        <f>IF(J43=0,"-",J44/J43)</f>
        <v>-</v>
      </c>
      <c r="K45" s="135" t="str">
        <f>IF(K43=0,"-",K44/K43)</f>
        <v>-</v>
      </c>
      <c r="L45" s="69"/>
    </row>
    <row r="46" spans="2:16" x14ac:dyDescent="0.35">
      <c r="B46" s="303" t="str">
        <f>IF(Intro!$G$20="English",O46,P46)</f>
        <v>Export sales to the United States of America</v>
      </c>
      <c r="C46" s="304"/>
      <c r="D46" s="292" t="str">
        <f>IF(Intro!$G$20="English",Variables!$B$23,Variables!$C$23)</f>
        <v>tonnes</v>
      </c>
      <c r="E46" s="292"/>
      <c r="F46" s="292"/>
      <c r="G46" s="132"/>
      <c r="H46" s="132"/>
      <c r="I46" s="132"/>
      <c r="J46" s="132"/>
      <c r="K46" s="132"/>
      <c r="L46" s="69"/>
      <c r="O46" s="3" t="s">
        <v>259</v>
      </c>
      <c r="P46" s="3" t="s">
        <v>260</v>
      </c>
    </row>
    <row r="47" spans="2:16" x14ac:dyDescent="0.35">
      <c r="B47" s="172"/>
      <c r="C47" s="173"/>
      <c r="D47" s="293" t="str">
        <f>D44</f>
        <v>FOB Country of Export (CAD)</v>
      </c>
      <c r="E47" s="293"/>
      <c r="F47" s="293"/>
      <c r="G47" s="131"/>
      <c r="H47" s="131"/>
      <c r="I47" s="131"/>
      <c r="J47" s="131"/>
      <c r="K47" s="131"/>
      <c r="L47" s="69"/>
    </row>
    <row r="48" spans="2:16" ht="14.5" thickBot="1" x14ac:dyDescent="0.4">
      <c r="B48" s="305"/>
      <c r="C48" s="306"/>
      <c r="D48" s="307" t="str">
        <f>"$ / "&amp;IF(Intro!$G$20="English",Variables!$B$24,Variables!$C$24)</f>
        <v>$ / tonne</v>
      </c>
      <c r="E48" s="307"/>
      <c r="F48" s="307"/>
      <c r="G48" s="135" t="str">
        <f>IF(G46=0,"-",G47/G46)</f>
        <v>-</v>
      </c>
      <c r="H48" s="135" t="str">
        <f>IF(H46=0,"-",H47/H46)</f>
        <v>-</v>
      </c>
      <c r="I48" s="135" t="str">
        <f>IF(I46=0,"-",I47/I46)</f>
        <v>-</v>
      </c>
      <c r="J48" s="135" t="str">
        <f>IF(J46=0,"-",J47/J46)</f>
        <v>-</v>
      </c>
      <c r="K48" s="135" t="str">
        <f>IF(K46=0,"-",K47/K46)</f>
        <v>-</v>
      </c>
      <c r="L48" s="69"/>
    </row>
    <row r="49" spans="1:16" x14ac:dyDescent="0.35">
      <c r="B49" s="303" t="str">
        <f>IF(Intro!$G$20="English",O49,P49)</f>
        <v>Export sales to all other countries</v>
      </c>
      <c r="C49" s="304"/>
      <c r="D49" s="292" t="str">
        <f>IF(Intro!$G$20="English",Variables!$B$23,Variables!$C$23)</f>
        <v>tonnes</v>
      </c>
      <c r="E49" s="292"/>
      <c r="F49" s="292"/>
      <c r="G49" s="132"/>
      <c r="H49" s="132"/>
      <c r="I49" s="132"/>
      <c r="J49" s="132"/>
      <c r="K49" s="132"/>
      <c r="L49" s="69"/>
      <c r="O49" s="3" t="s">
        <v>137</v>
      </c>
      <c r="P49" s="3" t="s">
        <v>136</v>
      </c>
    </row>
    <row r="50" spans="1:16" x14ac:dyDescent="0.35">
      <c r="B50" s="172"/>
      <c r="C50" s="173"/>
      <c r="D50" s="293" t="str">
        <f>D44</f>
        <v>FOB Country of Export (CAD)</v>
      </c>
      <c r="E50" s="293"/>
      <c r="F50" s="293"/>
      <c r="G50" s="131"/>
      <c r="H50" s="131"/>
      <c r="I50" s="131"/>
      <c r="J50" s="131"/>
      <c r="K50" s="131"/>
      <c r="L50" s="69"/>
    </row>
    <row r="51" spans="1:16" ht="14.5" thickBot="1" x14ac:dyDescent="0.4">
      <c r="B51" s="305"/>
      <c r="C51" s="306"/>
      <c r="D51" s="307" t="str">
        <f>"$ / "&amp;IF(Intro!$G$20="English",Variables!$B$24,Variables!$C$24)</f>
        <v>$ / tonne</v>
      </c>
      <c r="E51" s="307"/>
      <c r="F51" s="307"/>
      <c r="G51" s="135" t="str">
        <f>IF(G49=0,"-",G50/G49)</f>
        <v>-</v>
      </c>
      <c r="H51" s="135" t="str">
        <f>IF(H49=0,"-",H50/H49)</f>
        <v>-</v>
      </c>
      <c r="I51" s="135" t="str">
        <f>IF(I49=0,"-",I50/I49)</f>
        <v>-</v>
      </c>
      <c r="J51" s="135" t="str">
        <f>IF(J49=0,"-",J50/J49)</f>
        <v>-</v>
      </c>
      <c r="K51" s="135" t="str">
        <f>IF(K49=0,"-",K50/K49)</f>
        <v>-</v>
      </c>
      <c r="L51" s="69"/>
    </row>
    <row r="52" spans="1:16" x14ac:dyDescent="0.35">
      <c r="B52" s="313" t="str">
        <f>IF(Intro!$G$20="English",O52,P52)</f>
        <v>Ending inventory</v>
      </c>
      <c r="C52" s="314"/>
      <c r="D52" s="308" t="str">
        <f>IF(Intro!$G$20="English",Variables!$B$23,Variables!$C$23)</f>
        <v>tonnes</v>
      </c>
      <c r="E52" s="308"/>
      <c r="F52" s="308"/>
      <c r="G52" s="133"/>
      <c r="H52" s="133"/>
      <c r="I52" s="133"/>
      <c r="J52" s="133"/>
      <c r="K52" s="133"/>
      <c r="L52" s="69"/>
      <c r="O52" s="3" t="s">
        <v>119</v>
      </c>
      <c r="P52" s="3" t="s">
        <v>284</v>
      </c>
    </row>
    <row r="53" spans="1:16" x14ac:dyDescent="0.35">
      <c r="B53" s="128"/>
      <c r="C53" s="129"/>
      <c r="D53" s="140"/>
      <c r="E53" s="140"/>
      <c r="F53" s="140"/>
      <c r="G53" s="140"/>
      <c r="H53" s="140"/>
      <c r="I53" s="140"/>
      <c r="J53" s="140"/>
      <c r="K53" s="140"/>
      <c r="L53" s="69"/>
    </row>
    <row r="54" spans="1:16" ht="14.15" customHeight="1" x14ac:dyDescent="0.35">
      <c r="B54" s="185" t="str">
        <f>IF(Intro!$G$20="English",O54,P54)</f>
        <v>List all other countries:</v>
      </c>
      <c r="C54" s="186"/>
      <c r="D54" s="302"/>
      <c r="E54" s="302"/>
      <c r="F54" s="302"/>
      <c r="G54" s="302"/>
      <c r="H54" s="302"/>
      <c r="I54" s="302"/>
      <c r="J54" s="302"/>
      <c r="K54" s="302"/>
      <c r="L54" s="69"/>
      <c r="O54" s="3" t="s">
        <v>304</v>
      </c>
      <c r="P54" s="3" t="s">
        <v>305</v>
      </c>
    </row>
    <row r="55" spans="1:16" x14ac:dyDescent="0.35">
      <c r="B55" s="70"/>
      <c r="C55" s="71"/>
      <c r="D55" s="71"/>
      <c r="E55" s="71"/>
      <c r="F55" s="71"/>
      <c r="G55" s="71"/>
      <c r="H55" s="71"/>
      <c r="I55" s="71"/>
      <c r="J55" s="71"/>
      <c r="K55" s="71"/>
      <c r="L55" s="72"/>
    </row>
    <row r="56" spans="1:16" s="22" customFormat="1" x14ac:dyDescent="0.35">
      <c r="A56" s="21"/>
      <c r="B56" s="241" t="s">
        <v>24</v>
      </c>
      <c r="C56" s="242"/>
      <c r="D56" s="242"/>
      <c r="E56" s="242"/>
      <c r="F56" s="242"/>
      <c r="G56" s="242"/>
      <c r="H56" s="242"/>
      <c r="I56" s="242"/>
      <c r="J56" s="242"/>
      <c r="K56" s="242"/>
      <c r="L56" s="243"/>
      <c r="M56" s="74"/>
      <c r="O56" s="3"/>
    </row>
    <row r="57" spans="1:16" x14ac:dyDescent="0.35">
      <c r="B57" s="64"/>
      <c r="C57" s="45"/>
      <c r="D57" s="45"/>
      <c r="E57" s="45"/>
      <c r="F57" s="45"/>
      <c r="G57" s="45"/>
      <c r="H57" s="45"/>
      <c r="I57" s="45"/>
      <c r="J57" s="45"/>
      <c r="K57" s="45"/>
      <c r="L57" s="16"/>
    </row>
    <row r="58" spans="1:16" x14ac:dyDescent="0.35">
      <c r="B58" s="185" t="str">
        <f>IF(Intro!$G$20="English",O58,P58)</f>
        <v>Using data provided in Question 1 on the Pro 1 tab with the data provided in Question 2 above, the questionnaire calculates ending inventory as follows:</v>
      </c>
      <c r="C58" s="186"/>
      <c r="D58" s="186"/>
      <c r="E58" s="186"/>
      <c r="F58" s="186"/>
      <c r="G58" s="186"/>
      <c r="H58" s="186"/>
      <c r="I58" s="186"/>
      <c r="J58" s="186"/>
      <c r="K58" s="186"/>
      <c r="L58" s="187"/>
      <c r="O58" s="3" t="s">
        <v>139</v>
      </c>
      <c r="P58" s="3" t="s">
        <v>285</v>
      </c>
    </row>
    <row r="59" spans="1:16" x14ac:dyDescent="0.35">
      <c r="B59" s="64"/>
      <c r="C59" s="45"/>
      <c r="D59" s="45"/>
      <c r="E59" s="45"/>
      <c r="F59" s="45"/>
      <c r="G59" s="45"/>
      <c r="H59" s="45"/>
      <c r="I59" s="45"/>
      <c r="J59" s="45"/>
      <c r="K59" s="45"/>
      <c r="L59" s="16"/>
    </row>
    <row r="60" spans="1:16" x14ac:dyDescent="0.35">
      <c r="B60" s="54"/>
      <c r="C60" s="55"/>
      <c r="D60" s="29"/>
      <c r="F60" s="45"/>
      <c r="G60" s="300">
        <f>Variables!$B$6</f>
        <v>2023</v>
      </c>
      <c r="H60" s="300">
        <f>G60+1</f>
        <v>2024</v>
      </c>
      <c r="I60" s="300">
        <f>H60+1</f>
        <v>2025</v>
      </c>
      <c r="J60" s="300" t="str">
        <f>J37</f>
        <v>Jan-March 2025</v>
      </c>
      <c r="K60" s="300" t="str">
        <f>K37</f>
        <v>Jan-March 2026</v>
      </c>
      <c r="L60" s="69"/>
      <c r="O60" s="32"/>
    </row>
    <row r="61" spans="1:16" x14ac:dyDescent="0.35">
      <c r="B61" s="102"/>
      <c r="C61" s="103"/>
      <c r="D61" s="29"/>
      <c r="F61" s="45"/>
      <c r="G61" s="301"/>
      <c r="H61" s="301"/>
      <c r="I61" s="301"/>
      <c r="J61" s="301"/>
      <c r="K61" s="301"/>
      <c r="L61" s="69"/>
      <c r="O61" s="32"/>
    </row>
    <row r="62" spans="1:16" x14ac:dyDescent="0.35">
      <c r="B62" s="294" t="str">
        <f>B52</f>
        <v>Ending inventory</v>
      </c>
      <c r="C62" s="295"/>
      <c r="D62" s="295"/>
      <c r="E62" s="296"/>
      <c r="F62" s="113" t="str">
        <f>IF(Intro!$G$20="English",Variables!$B$23,Variables!$C$23)</f>
        <v>tonnes</v>
      </c>
      <c r="G62" s="134">
        <f>G39+'Pro 1'!G21-G40-G43-G46-G49</f>
        <v>0</v>
      </c>
      <c r="H62" s="134">
        <f>H39+'Pro 1'!H21-H40-H43-H46-H49</f>
        <v>0</v>
      </c>
      <c r="I62" s="134">
        <f>I39+'Pro 1'!I21-I40-I43-I46-I49</f>
        <v>0</v>
      </c>
      <c r="J62" s="134">
        <f>J39+'Pro 1'!J21-J40-J43-J46-J49</f>
        <v>0</v>
      </c>
      <c r="K62" s="134">
        <f>K39+'Pro 1'!K21-K40-K43-K46-K49</f>
        <v>0</v>
      </c>
      <c r="L62" s="69"/>
    </row>
    <row r="63" spans="1:16" ht="14.15" customHeight="1" x14ac:dyDescent="0.35">
      <c r="B63" s="294" t="str">
        <f>IF(Intro!$G$20="English",O63,P63)</f>
        <v>Difference between ending inventory in Question 2 above and the calculated ending inventory.</v>
      </c>
      <c r="C63" s="295"/>
      <c r="D63" s="295"/>
      <c r="E63" s="296"/>
      <c r="F63" s="287" t="str">
        <f>IF(Intro!$G$20="English",Variables!$B$23,Variables!$C$23)</f>
        <v>tonnes</v>
      </c>
      <c r="G63" s="297">
        <f>G52-G62</f>
        <v>0</v>
      </c>
      <c r="H63" s="297">
        <f>H52-H62</f>
        <v>0</v>
      </c>
      <c r="I63" s="297">
        <f>I52-I62</f>
        <v>0</v>
      </c>
      <c r="J63" s="297">
        <f>J52-J62</f>
        <v>0</v>
      </c>
      <c r="K63" s="297">
        <f>K52-K62</f>
        <v>0</v>
      </c>
      <c r="L63" s="69"/>
      <c r="O63" s="3" t="s">
        <v>165</v>
      </c>
      <c r="P63" s="3" t="s">
        <v>201</v>
      </c>
    </row>
    <row r="64" spans="1:16" x14ac:dyDescent="0.35">
      <c r="B64" s="294"/>
      <c r="C64" s="295"/>
      <c r="D64" s="295"/>
      <c r="E64" s="296"/>
      <c r="F64" s="287"/>
      <c r="G64" s="298"/>
      <c r="H64" s="298"/>
      <c r="I64" s="298"/>
      <c r="J64" s="298"/>
      <c r="K64" s="298"/>
      <c r="L64" s="69"/>
    </row>
    <row r="65" spans="1:16" x14ac:dyDescent="0.35">
      <c r="B65" s="294"/>
      <c r="C65" s="295"/>
      <c r="D65" s="295"/>
      <c r="E65" s="296"/>
      <c r="F65" s="287"/>
      <c r="G65" s="298"/>
      <c r="H65" s="298"/>
      <c r="I65" s="298"/>
      <c r="J65" s="298"/>
      <c r="K65" s="298"/>
      <c r="L65" s="69"/>
    </row>
    <row r="66" spans="1:16" x14ac:dyDescent="0.35">
      <c r="B66" s="294"/>
      <c r="C66" s="295"/>
      <c r="D66" s="295"/>
      <c r="E66" s="296"/>
      <c r="F66" s="287"/>
      <c r="G66" s="299"/>
      <c r="H66" s="299"/>
      <c r="I66" s="299"/>
      <c r="J66" s="299"/>
      <c r="K66" s="299"/>
      <c r="L66" s="69"/>
    </row>
    <row r="67" spans="1:16" x14ac:dyDescent="0.35">
      <c r="B67" s="64"/>
      <c r="C67" s="45"/>
      <c r="D67" s="45"/>
      <c r="E67" s="45"/>
      <c r="F67" s="45"/>
      <c r="G67" s="45"/>
      <c r="H67" s="45"/>
      <c r="I67" s="45"/>
      <c r="J67" s="45"/>
      <c r="K67" s="45"/>
      <c r="L67" s="16"/>
    </row>
    <row r="68" spans="1:16" x14ac:dyDescent="0.35">
      <c r="B68" s="251" t="str">
        <f>IF(Intro!$G$20="English",O68,P68)</f>
        <v>If the volume of ending inventory in Question 2 above differs from the calculated ending inventory, explain why.</v>
      </c>
      <c r="C68" s="252"/>
      <c r="D68" s="252"/>
      <c r="E68" s="252"/>
      <c r="F68" s="252"/>
      <c r="G68" s="252"/>
      <c r="H68" s="252"/>
      <c r="I68" s="252"/>
      <c r="J68" s="252"/>
      <c r="K68" s="252"/>
      <c r="L68" s="253"/>
      <c r="O68" s="38" t="s">
        <v>186</v>
      </c>
      <c r="P68" s="3" t="s">
        <v>202</v>
      </c>
    </row>
    <row r="69" spans="1:16" x14ac:dyDescent="0.35">
      <c r="B69" s="64"/>
      <c r="C69" s="45"/>
      <c r="D69" s="45"/>
      <c r="E69" s="45"/>
      <c r="F69" s="45"/>
      <c r="G69" s="45"/>
      <c r="H69" s="45"/>
      <c r="I69" s="45"/>
      <c r="J69" s="45"/>
      <c r="K69" s="45"/>
      <c r="L69" s="16"/>
    </row>
    <row r="70" spans="1:16" s="22" customFormat="1" x14ac:dyDescent="0.35">
      <c r="A70" s="21"/>
      <c r="B70" s="247"/>
      <c r="C70" s="248"/>
      <c r="D70" s="248"/>
      <c r="E70" s="248"/>
      <c r="F70" s="248"/>
      <c r="G70" s="248"/>
      <c r="H70" s="248"/>
      <c r="I70" s="248"/>
      <c r="J70" s="248"/>
      <c r="K70" s="248"/>
      <c r="L70" s="249"/>
      <c r="M70" s="39"/>
    </row>
    <row r="71" spans="1:16" s="22" customFormat="1" x14ac:dyDescent="0.35">
      <c r="A71" s="21"/>
      <c r="B71" s="247"/>
      <c r="C71" s="248"/>
      <c r="D71" s="248"/>
      <c r="E71" s="248"/>
      <c r="F71" s="248"/>
      <c r="G71" s="248"/>
      <c r="H71" s="248"/>
      <c r="I71" s="248"/>
      <c r="J71" s="248"/>
      <c r="K71" s="248"/>
      <c r="L71" s="249"/>
      <c r="M71" s="39"/>
    </row>
    <row r="72" spans="1:16" s="22" customFormat="1" x14ac:dyDescent="0.35">
      <c r="A72" s="21"/>
      <c r="B72" s="247"/>
      <c r="C72" s="248"/>
      <c r="D72" s="248"/>
      <c r="E72" s="248"/>
      <c r="F72" s="248"/>
      <c r="G72" s="248"/>
      <c r="H72" s="248"/>
      <c r="I72" s="248"/>
      <c r="J72" s="248"/>
      <c r="K72" s="248"/>
      <c r="L72" s="249"/>
      <c r="M72" s="39"/>
    </row>
    <row r="73" spans="1:16" s="22" customFormat="1" x14ac:dyDescent="0.35">
      <c r="A73" s="21"/>
      <c r="B73" s="247"/>
      <c r="C73" s="248"/>
      <c r="D73" s="248"/>
      <c r="E73" s="248"/>
      <c r="F73" s="248"/>
      <c r="G73" s="248"/>
      <c r="H73" s="248"/>
      <c r="I73" s="248"/>
      <c r="J73" s="248"/>
      <c r="K73" s="248"/>
      <c r="L73" s="249"/>
      <c r="M73" s="39"/>
    </row>
    <row r="74" spans="1:16" s="22" customFormat="1" x14ac:dyDescent="0.35">
      <c r="A74" s="21"/>
      <c r="B74" s="247"/>
      <c r="C74" s="248"/>
      <c r="D74" s="248"/>
      <c r="E74" s="248"/>
      <c r="F74" s="248"/>
      <c r="G74" s="248"/>
      <c r="H74" s="248"/>
      <c r="I74" s="248"/>
      <c r="J74" s="248"/>
      <c r="K74" s="248"/>
      <c r="L74" s="249"/>
      <c r="M74" s="39"/>
    </row>
    <row r="75" spans="1:16" s="22" customFormat="1" x14ac:dyDescent="0.35">
      <c r="A75" s="21"/>
      <c r="B75" s="247"/>
      <c r="C75" s="248"/>
      <c r="D75" s="248"/>
      <c r="E75" s="248"/>
      <c r="F75" s="248"/>
      <c r="G75" s="248"/>
      <c r="H75" s="248"/>
      <c r="I75" s="248"/>
      <c r="J75" s="248"/>
      <c r="K75" s="248"/>
      <c r="L75" s="249"/>
      <c r="M75" s="39"/>
    </row>
    <row r="76" spans="1:16" s="22" customFormat="1" x14ac:dyDescent="0.35">
      <c r="A76" s="21"/>
      <c r="B76" s="247"/>
      <c r="C76" s="248"/>
      <c r="D76" s="248"/>
      <c r="E76" s="248"/>
      <c r="F76" s="248"/>
      <c r="G76" s="248"/>
      <c r="H76" s="248"/>
      <c r="I76" s="248"/>
      <c r="J76" s="248"/>
      <c r="K76" s="248"/>
      <c r="L76" s="249"/>
      <c r="M76" s="39"/>
    </row>
    <row r="77" spans="1:16" s="22" customFormat="1" x14ac:dyDescent="0.35">
      <c r="A77" s="21"/>
      <c r="B77" s="247"/>
      <c r="C77" s="248"/>
      <c r="D77" s="248"/>
      <c r="E77" s="248"/>
      <c r="F77" s="248"/>
      <c r="G77" s="248"/>
      <c r="H77" s="248"/>
      <c r="I77" s="248"/>
      <c r="J77" s="248"/>
      <c r="K77" s="248"/>
      <c r="L77" s="249"/>
      <c r="M77" s="39"/>
    </row>
    <row r="78" spans="1:16" x14ac:dyDescent="0.35">
      <c r="B78" s="70"/>
      <c r="C78" s="71"/>
      <c r="D78" s="71"/>
      <c r="E78" s="71"/>
      <c r="F78" s="71"/>
      <c r="G78" s="71"/>
      <c r="H78" s="71"/>
      <c r="I78" s="71"/>
      <c r="J78" s="71"/>
      <c r="K78" s="71"/>
      <c r="L78" s="72"/>
    </row>
    <row r="79" spans="1:16" s="22" customFormat="1" x14ac:dyDescent="0.35">
      <c r="A79" s="21"/>
      <c r="B79" s="241" t="s">
        <v>25</v>
      </c>
      <c r="C79" s="242"/>
      <c r="D79" s="242"/>
      <c r="E79" s="242"/>
      <c r="F79" s="242"/>
      <c r="G79" s="242"/>
      <c r="H79" s="242"/>
      <c r="I79" s="242"/>
      <c r="J79" s="242"/>
      <c r="K79" s="242"/>
      <c r="L79" s="243"/>
      <c r="M79" s="74"/>
    </row>
    <row r="80" spans="1:16" x14ac:dyDescent="0.35">
      <c r="B80" s="64"/>
      <c r="C80" s="45"/>
      <c r="D80" s="45"/>
      <c r="E80" s="45"/>
      <c r="F80" s="45"/>
      <c r="G80" s="45"/>
      <c r="H80" s="45"/>
      <c r="I80" s="45"/>
      <c r="J80" s="45"/>
      <c r="K80" s="45"/>
      <c r="L80" s="16"/>
    </row>
    <row r="81" spans="1:16" x14ac:dyDescent="0.35">
      <c r="B81" s="168" t="str">
        <f>IF(Intro!$G$20="English",O81,P81)</f>
        <v>Explain any changes to your firm's export activity of the goods since January 1, 2023.</v>
      </c>
      <c r="C81" s="169"/>
      <c r="D81" s="169"/>
      <c r="E81" s="169"/>
      <c r="F81" s="169"/>
      <c r="G81" s="169"/>
      <c r="H81" s="169"/>
      <c r="I81" s="169"/>
      <c r="J81" s="169"/>
      <c r="K81" s="169"/>
      <c r="L81" s="178"/>
      <c r="O81" s="3" t="str">
        <f>"Explain any changes to your firm's export activity of the goods since January 1, "&amp;Variables!B6&amp;"."</f>
        <v>Explain any changes to your firm's export activity of the goods since January 1, 2023.</v>
      </c>
      <c r="P81" s="3" t="str">
        <f>"Expliquez tous changements sur les activités d'exportation des marchandises de votre entreprise, depuis le 1er janvier "&amp;Variables!B6&amp;"."</f>
        <v>Expliquez tous changements sur les activités d'exportation des marchandises de votre entreprise, depuis le 1er janvier 2023.</v>
      </c>
    </row>
    <row r="82" spans="1:16" x14ac:dyDescent="0.35">
      <c r="B82" s="64"/>
      <c r="C82" s="45"/>
      <c r="D82" s="45"/>
      <c r="E82" s="45"/>
      <c r="F82" s="45"/>
      <c r="G82" s="45"/>
      <c r="H82" s="45"/>
      <c r="I82" s="45"/>
      <c r="J82" s="45"/>
      <c r="K82" s="45"/>
      <c r="L82" s="16"/>
    </row>
    <row r="83" spans="1:16" s="22" customFormat="1" x14ac:dyDescent="0.35">
      <c r="A83" s="21"/>
      <c r="B83" s="247"/>
      <c r="C83" s="248"/>
      <c r="D83" s="248"/>
      <c r="E83" s="248"/>
      <c r="F83" s="248"/>
      <c r="G83" s="248"/>
      <c r="H83" s="248"/>
      <c r="I83" s="248"/>
      <c r="J83" s="248"/>
      <c r="K83" s="248"/>
      <c r="L83" s="249"/>
      <c r="M83" s="39"/>
    </row>
    <row r="84" spans="1:16" s="22" customFormat="1" x14ac:dyDescent="0.35">
      <c r="A84" s="21"/>
      <c r="B84" s="247"/>
      <c r="C84" s="248"/>
      <c r="D84" s="248"/>
      <c r="E84" s="248"/>
      <c r="F84" s="248"/>
      <c r="G84" s="248"/>
      <c r="H84" s="248"/>
      <c r="I84" s="248"/>
      <c r="J84" s="248"/>
      <c r="K84" s="248"/>
      <c r="L84" s="249"/>
      <c r="M84" s="39"/>
    </row>
    <row r="85" spans="1:16" s="22" customFormat="1" x14ac:dyDescent="0.35">
      <c r="A85" s="21"/>
      <c r="B85" s="247"/>
      <c r="C85" s="248"/>
      <c r="D85" s="248"/>
      <c r="E85" s="248"/>
      <c r="F85" s="248"/>
      <c r="G85" s="248"/>
      <c r="H85" s="248"/>
      <c r="I85" s="248"/>
      <c r="J85" s="248"/>
      <c r="K85" s="248"/>
      <c r="L85" s="249"/>
      <c r="M85" s="39"/>
    </row>
    <row r="86" spans="1:16" s="22" customFormat="1" x14ac:dyDescent="0.35">
      <c r="A86" s="21"/>
      <c r="B86" s="247"/>
      <c r="C86" s="248"/>
      <c r="D86" s="248"/>
      <c r="E86" s="248"/>
      <c r="F86" s="248"/>
      <c r="G86" s="248"/>
      <c r="H86" s="248"/>
      <c r="I86" s="248"/>
      <c r="J86" s="248"/>
      <c r="K86" s="248"/>
      <c r="L86" s="249"/>
      <c r="M86" s="39"/>
    </row>
    <row r="87" spans="1:16" s="22" customFormat="1" x14ac:dyDescent="0.35">
      <c r="A87" s="21"/>
      <c r="B87" s="247"/>
      <c r="C87" s="248"/>
      <c r="D87" s="248"/>
      <c r="E87" s="248"/>
      <c r="F87" s="248"/>
      <c r="G87" s="248"/>
      <c r="H87" s="248"/>
      <c r="I87" s="248"/>
      <c r="J87" s="248"/>
      <c r="K87" s="248"/>
      <c r="L87" s="249"/>
      <c r="M87" s="39"/>
    </row>
    <row r="88" spans="1:16" s="22" customFormat="1" x14ac:dyDescent="0.35">
      <c r="A88" s="21"/>
      <c r="B88" s="247"/>
      <c r="C88" s="248"/>
      <c r="D88" s="248"/>
      <c r="E88" s="248"/>
      <c r="F88" s="248"/>
      <c r="G88" s="248"/>
      <c r="H88" s="248"/>
      <c r="I88" s="248"/>
      <c r="J88" s="248"/>
      <c r="K88" s="248"/>
      <c r="L88" s="249"/>
      <c r="M88" s="39"/>
    </row>
    <row r="89" spans="1:16" s="22" customFormat="1" x14ac:dyDescent="0.35">
      <c r="A89" s="21"/>
      <c r="B89" s="247"/>
      <c r="C89" s="248"/>
      <c r="D89" s="248"/>
      <c r="E89" s="248"/>
      <c r="F89" s="248"/>
      <c r="G89" s="248"/>
      <c r="H89" s="248"/>
      <c r="I89" s="248"/>
      <c r="J89" s="248"/>
      <c r="K89" s="248"/>
      <c r="L89" s="249"/>
      <c r="M89" s="39"/>
    </row>
    <row r="90" spans="1:16" s="22" customFormat="1" x14ac:dyDescent="0.35">
      <c r="A90" s="21"/>
      <c r="B90" s="247"/>
      <c r="C90" s="248"/>
      <c r="D90" s="248"/>
      <c r="E90" s="248"/>
      <c r="F90" s="248"/>
      <c r="G90" s="248"/>
      <c r="H90" s="248"/>
      <c r="I90" s="248"/>
      <c r="J90" s="248"/>
      <c r="K90" s="248"/>
      <c r="L90" s="249"/>
      <c r="M90" s="39"/>
    </row>
    <row r="91" spans="1:16" x14ac:dyDescent="0.35">
      <c r="B91" s="70"/>
      <c r="C91" s="71"/>
      <c r="D91" s="71"/>
      <c r="E91" s="71"/>
      <c r="F91" s="71"/>
      <c r="G91" s="71"/>
      <c r="H91" s="71"/>
      <c r="I91" s="71"/>
      <c r="J91" s="71"/>
      <c r="K91" s="71"/>
      <c r="L91" s="72"/>
    </row>
    <row r="92" spans="1:16" s="22" customFormat="1" x14ac:dyDescent="0.35">
      <c r="A92" s="21"/>
      <c r="B92" s="241" t="s">
        <v>26</v>
      </c>
      <c r="C92" s="242"/>
      <c r="D92" s="242"/>
      <c r="E92" s="242"/>
      <c r="F92" s="242"/>
      <c r="G92" s="242"/>
      <c r="H92" s="242"/>
      <c r="I92" s="242"/>
      <c r="J92" s="242"/>
      <c r="K92" s="242"/>
      <c r="L92" s="243"/>
      <c r="M92" s="74"/>
      <c r="O92" s="3"/>
    </row>
    <row r="93" spans="1:16" x14ac:dyDescent="0.35">
      <c r="B93" s="64"/>
      <c r="C93" s="45"/>
      <c r="D93" s="45"/>
      <c r="E93" s="45"/>
      <c r="F93" s="45"/>
      <c r="G93" s="45"/>
      <c r="H93" s="45"/>
      <c r="I93" s="45"/>
      <c r="J93" s="45"/>
      <c r="K93" s="45"/>
      <c r="L93" s="16"/>
    </row>
    <row r="94" spans="1:16" x14ac:dyDescent="0.35">
      <c r="B94" s="251" t="str">
        <f>IF(Intro!$G$20="English",O94,P94)</f>
        <v>Report your firm's volumes of finished inventory of the goods produced for the Canadian market.</v>
      </c>
      <c r="C94" s="252"/>
      <c r="D94" s="252" t="e">
        <f>IF(#REF!="English",P94,Q94)</f>
        <v>#REF!</v>
      </c>
      <c r="E94" s="252" t="e">
        <f>IF(#REF!="English",Q94,R94)</f>
        <v>#REF!</v>
      </c>
      <c r="F94" s="252" t="e">
        <f>IF(#REF!="English",R94,S94)</f>
        <v>#REF!</v>
      </c>
      <c r="G94" s="252" t="e">
        <f>IF(#REF!="English",S94,T94)</f>
        <v>#REF!</v>
      </c>
      <c r="H94" s="252" t="e">
        <f>IF(#REF!="English",T94,U94)</f>
        <v>#REF!</v>
      </c>
      <c r="I94" s="252" t="e">
        <f>IF(#REF!="English",U94,V94)</f>
        <v>#REF!</v>
      </c>
      <c r="J94" s="252" t="e">
        <f>IF(#REF!="English",V94,W94)</f>
        <v>#REF!</v>
      </c>
      <c r="K94" s="252" t="e">
        <f>IF(#REF!="English",W94,X94)</f>
        <v>#REF!</v>
      </c>
      <c r="L94" s="253" t="e">
        <f>IF(#REF!="English",X94,Y94)</f>
        <v>#REF!</v>
      </c>
      <c r="O94" s="3" t="s">
        <v>261</v>
      </c>
      <c r="P94" s="3" t="s">
        <v>262</v>
      </c>
    </row>
    <row r="95" spans="1:16" x14ac:dyDescent="0.35">
      <c r="B95" s="64"/>
      <c r="C95" s="45"/>
      <c r="D95" s="45"/>
      <c r="E95" s="45"/>
      <c r="F95" s="45"/>
      <c r="G95" s="45"/>
      <c r="H95" s="45"/>
      <c r="I95" s="45"/>
      <c r="J95" s="45"/>
      <c r="K95" s="45"/>
      <c r="L95" s="16"/>
    </row>
    <row r="96" spans="1:16" x14ac:dyDescent="0.35">
      <c r="B96" s="54"/>
      <c r="C96" s="55"/>
      <c r="D96" s="29"/>
      <c r="F96" s="45"/>
      <c r="G96" s="300">
        <f>Variables!$B$6</f>
        <v>2023</v>
      </c>
      <c r="H96" s="300">
        <f>G96+1</f>
        <v>2024</v>
      </c>
      <c r="I96" s="300">
        <f>H96+1</f>
        <v>2025</v>
      </c>
      <c r="J96" s="290" t="str">
        <f>J37</f>
        <v>Jan-March 2025</v>
      </c>
      <c r="K96" s="290" t="str">
        <f>K37</f>
        <v>Jan-March 2026</v>
      </c>
      <c r="L96" s="69"/>
      <c r="O96" s="32"/>
    </row>
    <row r="97" spans="1:16" x14ac:dyDescent="0.35">
      <c r="B97" s="86"/>
      <c r="C97" s="87"/>
      <c r="D97" s="29"/>
      <c r="F97" s="45"/>
      <c r="G97" s="301"/>
      <c r="H97" s="301"/>
      <c r="I97" s="301"/>
      <c r="J97" s="291"/>
      <c r="K97" s="291"/>
      <c r="L97" s="69"/>
      <c r="O97" s="32"/>
    </row>
    <row r="98" spans="1:16" ht="14.25" customHeight="1" x14ac:dyDescent="0.35">
      <c r="B98" s="324" t="str">
        <f>IF(Intro!$G$20="English",O98,P98)</f>
        <v>Finished ending inventory for the Canadian market</v>
      </c>
      <c r="C98" s="325"/>
      <c r="D98" s="325"/>
      <c r="E98" s="326"/>
      <c r="F98" s="309" t="str">
        <f>IF(Intro!$G$20="English",Variables!$B$23,Variables!$C$23)</f>
        <v>tonnes</v>
      </c>
      <c r="G98" s="311"/>
      <c r="H98" s="311"/>
      <c r="I98" s="311"/>
      <c r="J98" s="311"/>
      <c r="K98" s="311"/>
      <c r="L98" s="69"/>
      <c r="O98" s="3" t="s">
        <v>138</v>
      </c>
      <c r="P98" s="3" t="s">
        <v>203</v>
      </c>
    </row>
    <row r="99" spans="1:16" x14ac:dyDescent="0.35">
      <c r="B99" s="327"/>
      <c r="C99" s="328"/>
      <c r="D99" s="328"/>
      <c r="E99" s="329"/>
      <c r="F99" s="310"/>
      <c r="G99" s="312"/>
      <c r="H99" s="312"/>
      <c r="I99" s="312"/>
      <c r="J99" s="312"/>
      <c r="K99" s="312"/>
      <c r="L99" s="69"/>
    </row>
    <row r="100" spans="1:16" x14ac:dyDescent="0.35">
      <c r="B100" s="70"/>
      <c r="C100" s="71"/>
      <c r="D100" s="71"/>
      <c r="E100" s="71"/>
      <c r="F100" s="71"/>
      <c r="G100" s="71"/>
      <c r="H100" s="71"/>
      <c r="I100" s="71"/>
      <c r="J100" s="71"/>
      <c r="K100" s="71"/>
      <c r="L100" s="72"/>
    </row>
    <row r="101" spans="1:16" s="22" customFormat="1" x14ac:dyDescent="0.35">
      <c r="A101" s="21"/>
      <c r="B101" s="241" t="s">
        <v>27</v>
      </c>
      <c r="C101" s="242"/>
      <c r="D101" s="242"/>
      <c r="E101" s="242"/>
      <c r="F101" s="242"/>
      <c r="G101" s="242"/>
      <c r="H101" s="242"/>
      <c r="I101" s="242"/>
      <c r="J101" s="242"/>
      <c r="K101" s="242"/>
      <c r="L101" s="243"/>
      <c r="M101" s="74"/>
    </row>
    <row r="102" spans="1:16" s="39" customFormat="1" x14ac:dyDescent="0.35">
      <c r="A102" s="65"/>
      <c r="B102" s="75"/>
      <c r="C102" s="66"/>
      <c r="D102" s="66"/>
      <c r="E102" s="66"/>
      <c r="F102" s="66"/>
      <c r="G102" s="66"/>
      <c r="H102" s="66"/>
      <c r="I102" s="66"/>
      <c r="J102" s="66"/>
      <c r="K102" s="66"/>
      <c r="L102" s="67"/>
    </row>
    <row r="103" spans="1:16" s="39" customFormat="1" ht="29.5" customHeight="1" x14ac:dyDescent="0.35">
      <c r="A103" s="65"/>
      <c r="B103" s="168" t="str">
        <f>IF(Intro!$G$20="English",O103,P103)</f>
        <v>Provide the names and addresses of the top 10 Canadian importers by value to which your firm has sold the goods since January 1, 2023.</v>
      </c>
      <c r="C103" s="169"/>
      <c r="D103" s="169"/>
      <c r="E103" s="169"/>
      <c r="F103" s="169"/>
      <c r="G103" s="169"/>
      <c r="H103" s="169"/>
      <c r="I103" s="169"/>
      <c r="J103" s="169"/>
      <c r="K103" s="169"/>
      <c r="L103" s="178"/>
      <c r="O103" s="3" t="str">
        <f>"Provide the names and addresses of the top 10 Canadian importers by value to which your firm has sold the goods since January 1, "&amp;Variables!B6&amp;"."</f>
        <v>Provide the names and addresses of the top 10 Canadian importers by value to which your firm has sold the goods since January 1, 2023.</v>
      </c>
      <c r="P103" s="121" t="str">
        <f>"Donnez le nom et l'adresse des 10 plus importants importateurs canadiens, en terme de valeurs, à qui votre entreprise a vendu des marchandises depuis le 1er janvier "&amp;Variables!B6&amp;"."</f>
        <v>Donnez le nom et l'adresse des 10 plus importants importateurs canadiens, en terme de valeurs, à qui votre entreprise a vendu des marchandises depuis le 1er janvier 2023.</v>
      </c>
    </row>
    <row r="104" spans="1:16" s="39" customFormat="1" x14ac:dyDescent="0.35">
      <c r="A104" s="65"/>
      <c r="B104" s="75"/>
      <c r="C104" s="66"/>
      <c r="D104" s="66"/>
      <c r="E104" s="66"/>
      <c r="F104" s="66"/>
      <c r="G104" s="66"/>
      <c r="H104" s="66"/>
      <c r="I104" s="66"/>
      <c r="J104" s="66"/>
      <c r="K104" s="66"/>
      <c r="L104" s="67"/>
      <c r="O104" s="3" t="s">
        <v>44</v>
      </c>
      <c r="P104" s="3" t="s">
        <v>46</v>
      </c>
    </row>
    <row r="105" spans="1:16" x14ac:dyDescent="0.35">
      <c r="B105" s="108"/>
      <c r="C105" s="315" t="str">
        <f>IF(Intro!$G$20="English",O104,P104)</f>
        <v>Firm Name</v>
      </c>
      <c r="D105" s="315"/>
      <c r="E105" s="315"/>
      <c r="F105" s="315"/>
      <c r="G105" s="315" t="str">
        <f>IF(Intro!$G$20="English",O105,P105)</f>
        <v>Firm Address</v>
      </c>
      <c r="H105" s="315"/>
      <c r="I105" s="315"/>
      <c r="J105" s="315"/>
      <c r="K105" s="315"/>
      <c r="L105" s="67"/>
      <c r="O105" s="3" t="s">
        <v>9</v>
      </c>
      <c r="P105" s="3" t="s">
        <v>10</v>
      </c>
    </row>
    <row r="106" spans="1:16" x14ac:dyDescent="0.35">
      <c r="B106" s="316">
        <v>1</v>
      </c>
      <c r="C106" s="318"/>
      <c r="D106" s="319"/>
      <c r="E106" s="319"/>
      <c r="F106" s="320"/>
      <c r="G106" s="318"/>
      <c r="H106" s="319"/>
      <c r="I106" s="319"/>
      <c r="J106" s="319"/>
      <c r="K106" s="320"/>
      <c r="L106" s="67"/>
    </row>
    <row r="107" spans="1:16" x14ac:dyDescent="0.35">
      <c r="B107" s="317"/>
      <c r="C107" s="321"/>
      <c r="D107" s="322"/>
      <c r="E107" s="322"/>
      <c r="F107" s="323"/>
      <c r="G107" s="321"/>
      <c r="H107" s="322"/>
      <c r="I107" s="322"/>
      <c r="J107" s="322"/>
      <c r="K107" s="323"/>
      <c r="L107" s="67"/>
    </row>
    <row r="108" spans="1:16" x14ac:dyDescent="0.35">
      <c r="B108" s="316">
        <v>2</v>
      </c>
      <c r="C108" s="318"/>
      <c r="D108" s="319"/>
      <c r="E108" s="319"/>
      <c r="F108" s="320"/>
      <c r="G108" s="318"/>
      <c r="H108" s="319"/>
      <c r="I108" s="319"/>
      <c r="J108" s="319"/>
      <c r="K108" s="320"/>
      <c r="L108" s="67"/>
    </row>
    <row r="109" spans="1:16" x14ac:dyDescent="0.35">
      <c r="B109" s="317"/>
      <c r="C109" s="321"/>
      <c r="D109" s="322"/>
      <c r="E109" s="322"/>
      <c r="F109" s="323"/>
      <c r="G109" s="321"/>
      <c r="H109" s="322"/>
      <c r="I109" s="322"/>
      <c r="J109" s="322"/>
      <c r="K109" s="323"/>
      <c r="L109" s="67"/>
    </row>
    <row r="110" spans="1:16" x14ac:dyDescent="0.35">
      <c r="B110" s="316">
        <v>3</v>
      </c>
      <c r="C110" s="318"/>
      <c r="D110" s="319"/>
      <c r="E110" s="319"/>
      <c r="F110" s="320"/>
      <c r="G110" s="318"/>
      <c r="H110" s="319"/>
      <c r="I110" s="319"/>
      <c r="J110" s="319"/>
      <c r="K110" s="320"/>
      <c r="L110" s="67"/>
    </row>
    <row r="111" spans="1:16" x14ac:dyDescent="0.35">
      <c r="B111" s="317"/>
      <c r="C111" s="321"/>
      <c r="D111" s="322"/>
      <c r="E111" s="322"/>
      <c r="F111" s="323"/>
      <c r="G111" s="321"/>
      <c r="H111" s="322"/>
      <c r="I111" s="322"/>
      <c r="J111" s="322"/>
      <c r="K111" s="323"/>
      <c r="L111" s="67"/>
    </row>
    <row r="112" spans="1:16" x14ac:dyDescent="0.35">
      <c r="B112" s="316">
        <v>4</v>
      </c>
      <c r="C112" s="318"/>
      <c r="D112" s="319"/>
      <c r="E112" s="319"/>
      <c r="F112" s="320"/>
      <c r="G112" s="318"/>
      <c r="H112" s="319"/>
      <c r="I112" s="319"/>
      <c r="J112" s="319"/>
      <c r="K112" s="320"/>
      <c r="L112" s="67"/>
    </row>
    <row r="113" spans="1:13" x14ac:dyDescent="0.35">
      <c r="B113" s="317"/>
      <c r="C113" s="321"/>
      <c r="D113" s="322"/>
      <c r="E113" s="322"/>
      <c r="F113" s="323"/>
      <c r="G113" s="321"/>
      <c r="H113" s="322"/>
      <c r="I113" s="322"/>
      <c r="J113" s="322"/>
      <c r="K113" s="323"/>
      <c r="L113" s="67"/>
    </row>
    <row r="114" spans="1:13" x14ac:dyDescent="0.35">
      <c r="B114" s="316">
        <v>5</v>
      </c>
      <c r="C114" s="318"/>
      <c r="D114" s="319"/>
      <c r="E114" s="319"/>
      <c r="F114" s="320"/>
      <c r="G114" s="318"/>
      <c r="H114" s="319"/>
      <c r="I114" s="319"/>
      <c r="J114" s="319"/>
      <c r="K114" s="320"/>
      <c r="L114" s="67"/>
    </row>
    <row r="115" spans="1:13" x14ac:dyDescent="0.35">
      <c r="B115" s="317"/>
      <c r="C115" s="321"/>
      <c r="D115" s="322"/>
      <c r="E115" s="322"/>
      <c r="F115" s="323"/>
      <c r="G115" s="321"/>
      <c r="H115" s="322"/>
      <c r="I115" s="322"/>
      <c r="J115" s="322"/>
      <c r="K115" s="323"/>
      <c r="L115" s="67"/>
    </row>
    <row r="116" spans="1:13" x14ac:dyDescent="0.35">
      <c r="B116" s="316">
        <v>6</v>
      </c>
      <c r="C116" s="318"/>
      <c r="D116" s="319"/>
      <c r="E116" s="319"/>
      <c r="F116" s="320"/>
      <c r="G116" s="318"/>
      <c r="H116" s="319"/>
      <c r="I116" s="319"/>
      <c r="J116" s="319"/>
      <c r="K116" s="320"/>
      <c r="L116" s="67"/>
    </row>
    <row r="117" spans="1:13" x14ac:dyDescent="0.35">
      <c r="B117" s="317"/>
      <c r="C117" s="321"/>
      <c r="D117" s="322"/>
      <c r="E117" s="322"/>
      <c r="F117" s="323"/>
      <c r="G117" s="321"/>
      <c r="H117" s="322"/>
      <c r="I117" s="322"/>
      <c r="J117" s="322"/>
      <c r="K117" s="323"/>
      <c r="L117" s="67"/>
    </row>
    <row r="118" spans="1:13" x14ac:dyDescent="0.35">
      <c r="B118" s="316">
        <v>7</v>
      </c>
      <c r="C118" s="318"/>
      <c r="D118" s="319"/>
      <c r="E118" s="319"/>
      <c r="F118" s="320"/>
      <c r="G118" s="318"/>
      <c r="H118" s="319"/>
      <c r="I118" s="319"/>
      <c r="J118" s="319"/>
      <c r="K118" s="320"/>
      <c r="L118" s="67"/>
    </row>
    <row r="119" spans="1:13" x14ac:dyDescent="0.35">
      <c r="B119" s="317"/>
      <c r="C119" s="321"/>
      <c r="D119" s="322"/>
      <c r="E119" s="322"/>
      <c r="F119" s="323"/>
      <c r="G119" s="321"/>
      <c r="H119" s="322"/>
      <c r="I119" s="322"/>
      <c r="J119" s="322"/>
      <c r="K119" s="323"/>
      <c r="L119" s="67"/>
    </row>
    <row r="120" spans="1:13" x14ac:dyDescent="0.35">
      <c r="B120" s="316">
        <v>8</v>
      </c>
      <c r="C120" s="318"/>
      <c r="D120" s="319"/>
      <c r="E120" s="319"/>
      <c r="F120" s="320"/>
      <c r="G120" s="318"/>
      <c r="H120" s="319"/>
      <c r="I120" s="319"/>
      <c r="J120" s="319"/>
      <c r="K120" s="320"/>
      <c r="L120" s="67"/>
    </row>
    <row r="121" spans="1:13" x14ac:dyDescent="0.35">
      <c r="B121" s="317"/>
      <c r="C121" s="321"/>
      <c r="D121" s="322"/>
      <c r="E121" s="322"/>
      <c r="F121" s="323"/>
      <c r="G121" s="321"/>
      <c r="H121" s="322"/>
      <c r="I121" s="322"/>
      <c r="J121" s="322"/>
      <c r="K121" s="323"/>
      <c r="L121" s="67"/>
    </row>
    <row r="122" spans="1:13" x14ac:dyDescent="0.35">
      <c r="B122" s="316">
        <v>9</v>
      </c>
      <c r="C122" s="318"/>
      <c r="D122" s="319"/>
      <c r="E122" s="319"/>
      <c r="F122" s="320"/>
      <c r="G122" s="318"/>
      <c r="H122" s="319"/>
      <c r="I122" s="319"/>
      <c r="J122" s="319"/>
      <c r="K122" s="320"/>
      <c r="L122" s="67"/>
    </row>
    <row r="123" spans="1:13" x14ac:dyDescent="0.35">
      <c r="B123" s="317"/>
      <c r="C123" s="321"/>
      <c r="D123" s="322"/>
      <c r="E123" s="322"/>
      <c r="F123" s="323"/>
      <c r="G123" s="321"/>
      <c r="H123" s="322"/>
      <c r="I123" s="322"/>
      <c r="J123" s="322"/>
      <c r="K123" s="323"/>
      <c r="L123" s="67"/>
    </row>
    <row r="124" spans="1:13" x14ac:dyDescent="0.35">
      <c r="B124" s="316">
        <v>10</v>
      </c>
      <c r="C124" s="318"/>
      <c r="D124" s="319"/>
      <c r="E124" s="319"/>
      <c r="F124" s="320"/>
      <c r="G124" s="318"/>
      <c r="H124" s="319"/>
      <c r="I124" s="319"/>
      <c r="J124" s="319"/>
      <c r="K124" s="320"/>
      <c r="L124" s="67"/>
    </row>
    <row r="125" spans="1:13" x14ac:dyDescent="0.35">
      <c r="B125" s="317"/>
      <c r="C125" s="321"/>
      <c r="D125" s="322"/>
      <c r="E125" s="322"/>
      <c r="F125" s="323"/>
      <c r="G125" s="321"/>
      <c r="H125" s="322"/>
      <c r="I125" s="322"/>
      <c r="J125" s="322"/>
      <c r="K125" s="323"/>
      <c r="L125" s="67"/>
    </row>
    <row r="126" spans="1:13" s="39" customFormat="1" x14ac:dyDescent="0.35">
      <c r="A126" s="65"/>
      <c r="B126" s="76"/>
      <c r="C126" s="77"/>
      <c r="D126" s="77"/>
      <c r="E126" s="77"/>
      <c r="F126" s="77"/>
      <c r="G126" s="77"/>
      <c r="H126" s="77"/>
      <c r="I126" s="77"/>
      <c r="J126" s="77"/>
      <c r="K126" s="77"/>
      <c r="L126" s="78"/>
    </row>
    <row r="127" spans="1:13" s="22" customFormat="1" x14ac:dyDescent="0.35">
      <c r="A127" s="21"/>
      <c r="B127" s="241" t="s">
        <v>30</v>
      </c>
      <c r="C127" s="242"/>
      <c r="D127" s="242"/>
      <c r="E127" s="242"/>
      <c r="F127" s="242"/>
      <c r="G127" s="242"/>
      <c r="H127" s="242"/>
      <c r="I127" s="242"/>
      <c r="J127" s="242"/>
      <c r="K127" s="242"/>
      <c r="L127" s="243"/>
      <c r="M127" s="74"/>
    </row>
    <row r="128" spans="1:13" x14ac:dyDescent="0.35">
      <c r="B128" s="64"/>
      <c r="C128" s="45"/>
      <c r="D128" s="45"/>
      <c r="E128" s="45"/>
      <c r="F128" s="45"/>
      <c r="G128" s="45"/>
      <c r="H128" s="45"/>
      <c r="I128" s="45"/>
      <c r="J128" s="45"/>
      <c r="K128" s="45"/>
      <c r="L128" s="16"/>
    </row>
    <row r="129" spans="1:16" x14ac:dyDescent="0.35">
      <c r="B129" s="168" t="str">
        <f>IF(Intro!$G$20="English",O129,P129)</f>
        <v>Explain how often your firm has completed a certification process for a Canadian purchaser since January 1, 2023. If your firm has failed a certification process, indicate the reasons why.</v>
      </c>
      <c r="C129" s="169"/>
      <c r="D129" s="169"/>
      <c r="E129" s="169"/>
      <c r="F129" s="169"/>
      <c r="G129" s="169"/>
      <c r="H129" s="169"/>
      <c r="I129" s="169"/>
      <c r="J129" s="169"/>
      <c r="K129" s="169"/>
      <c r="L129" s="178"/>
      <c r="O129" s="3" t="str">
        <f>"Explain how often your firm has completed a certification process for a Canadian purchaser since January 1, "&amp;Variables!B6&amp;". If your firm has failed a certification process, indicate the reasons why."</f>
        <v>Explain how often your firm has completed a certification process for a Canadian purchaser since January 1, 2023. If your firm has failed a certification process, indicate the reasons why.</v>
      </c>
      <c r="P129" s="3" t="str">
        <f>"Expliquez combien de fois votre entreprise a mené à bien un processus de certification pour un acheteur canadien depuis le 1er janvier "&amp;Variables!B6&amp;". Si votre firme a échoué un processus de certification, indiquez les raisons."</f>
        <v>Expliquez combien de fois votre entreprise a mené à bien un processus de certification pour un acheteur canadien depuis le 1er janvier 2023. Si votre firme a échoué un processus de certification, indiquez les raisons.</v>
      </c>
    </row>
    <row r="130" spans="1:16" x14ac:dyDescent="0.35">
      <c r="B130" s="168"/>
      <c r="C130" s="169"/>
      <c r="D130" s="169"/>
      <c r="E130" s="169"/>
      <c r="F130" s="169"/>
      <c r="G130" s="169"/>
      <c r="H130" s="169"/>
      <c r="I130" s="169"/>
      <c r="J130" s="169"/>
      <c r="K130" s="169"/>
      <c r="L130" s="178"/>
    </row>
    <row r="131" spans="1:16" x14ac:dyDescent="0.35">
      <c r="B131" s="64"/>
      <c r="C131" s="45"/>
      <c r="D131" s="45"/>
      <c r="E131" s="45"/>
      <c r="F131" s="45"/>
      <c r="G131" s="45"/>
      <c r="H131" s="45"/>
      <c r="I131" s="45"/>
      <c r="J131" s="45"/>
      <c r="K131" s="45"/>
      <c r="L131" s="16"/>
    </row>
    <row r="132" spans="1:16" s="22" customFormat="1" x14ac:dyDescent="0.35">
      <c r="A132" s="21"/>
      <c r="B132" s="247"/>
      <c r="C132" s="248"/>
      <c r="D132" s="248"/>
      <c r="E132" s="248"/>
      <c r="F132" s="248"/>
      <c r="G132" s="248"/>
      <c r="H132" s="248"/>
      <c r="I132" s="248"/>
      <c r="J132" s="248"/>
      <c r="K132" s="248"/>
      <c r="L132" s="249"/>
      <c r="M132" s="39"/>
    </row>
    <row r="133" spans="1:16" s="22" customFormat="1" x14ac:dyDescent="0.35">
      <c r="A133" s="21"/>
      <c r="B133" s="247"/>
      <c r="C133" s="248"/>
      <c r="D133" s="248"/>
      <c r="E133" s="248"/>
      <c r="F133" s="248"/>
      <c r="G133" s="248"/>
      <c r="H133" s="248"/>
      <c r="I133" s="248"/>
      <c r="J133" s="248"/>
      <c r="K133" s="248"/>
      <c r="L133" s="249"/>
      <c r="M133" s="39"/>
    </row>
    <row r="134" spans="1:16" s="22" customFormat="1" x14ac:dyDescent="0.35">
      <c r="A134" s="21"/>
      <c r="B134" s="247"/>
      <c r="C134" s="248"/>
      <c r="D134" s="248"/>
      <c r="E134" s="248"/>
      <c r="F134" s="248"/>
      <c r="G134" s="248"/>
      <c r="H134" s="248"/>
      <c r="I134" s="248"/>
      <c r="J134" s="248"/>
      <c r="K134" s="248"/>
      <c r="L134" s="249"/>
      <c r="M134" s="39"/>
    </row>
    <row r="135" spans="1:16" s="22" customFormat="1" x14ac:dyDescent="0.35">
      <c r="A135" s="21"/>
      <c r="B135" s="247"/>
      <c r="C135" s="248"/>
      <c r="D135" s="248"/>
      <c r="E135" s="248"/>
      <c r="F135" s="248"/>
      <c r="G135" s="248"/>
      <c r="H135" s="248"/>
      <c r="I135" s="248"/>
      <c r="J135" s="248"/>
      <c r="K135" s="248"/>
      <c r="L135" s="249"/>
      <c r="M135" s="39"/>
    </row>
    <row r="136" spans="1:16" s="22" customFormat="1" x14ac:dyDescent="0.35">
      <c r="A136" s="21"/>
      <c r="B136" s="247"/>
      <c r="C136" s="248"/>
      <c r="D136" s="248"/>
      <c r="E136" s="248"/>
      <c r="F136" s="248"/>
      <c r="G136" s="248"/>
      <c r="H136" s="248"/>
      <c r="I136" s="248"/>
      <c r="J136" s="248"/>
      <c r="K136" s="248"/>
      <c r="L136" s="249"/>
      <c r="M136" s="39"/>
    </row>
    <row r="137" spans="1:16" s="22" customFormat="1" x14ac:dyDescent="0.35">
      <c r="A137" s="21"/>
      <c r="B137" s="247"/>
      <c r="C137" s="248"/>
      <c r="D137" s="248"/>
      <c r="E137" s="248"/>
      <c r="F137" s="248"/>
      <c r="G137" s="248"/>
      <c r="H137" s="248"/>
      <c r="I137" s="248"/>
      <c r="J137" s="248"/>
      <c r="K137" s="248"/>
      <c r="L137" s="249"/>
      <c r="M137" s="39"/>
    </row>
    <row r="138" spans="1:16" s="22" customFormat="1" x14ac:dyDescent="0.35">
      <c r="A138" s="21"/>
      <c r="B138" s="247"/>
      <c r="C138" s="248"/>
      <c r="D138" s="248"/>
      <c r="E138" s="248"/>
      <c r="F138" s="248"/>
      <c r="G138" s="248"/>
      <c r="H138" s="248"/>
      <c r="I138" s="248"/>
      <c r="J138" s="248"/>
      <c r="K138" s="248"/>
      <c r="L138" s="249"/>
      <c r="M138" s="39"/>
    </row>
    <row r="139" spans="1:16" s="22" customFormat="1" x14ac:dyDescent="0.35">
      <c r="A139" s="21"/>
      <c r="B139" s="247"/>
      <c r="C139" s="248"/>
      <c r="D139" s="248"/>
      <c r="E139" s="248"/>
      <c r="F139" s="248"/>
      <c r="G139" s="248"/>
      <c r="H139" s="248"/>
      <c r="I139" s="248"/>
      <c r="J139" s="248"/>
      <c r="K139" s="248"/>
      <c r="L139" s="249"/>
      <c r="M139" s="39"/>
    </row>
    <row r="140" spans="1:16" x14ac:dyDescent="0.35">
      <c r="B140" s="70"/>
      <c r="C140" s="71"/>
      <c r="D140" s="71"/>
      <c r="E140" s="71"/>
      <c r="F140" s="71"/>
      <c r="G140" s="71"/>
      <c r="H140" s="71"/>
      <c r="I140" s="71"/>
      <c r="J140" s="71"/>
      <c r="K140" s="71"/>
      <c r="L140" s="72"/>
    </row>
    <row r="141" spans="1:16" s="9" customFormat="1" x14ac:dyDescent="0.35">
      <c r="A141" s="24"/>
      <c r="B141" s="46"/>
      <c r="C141" s="47"/>
      <c r="D141" s="47"/>
      <c r="E141" s="48"/>
      <c r="F141" s="48"/>
      <c r="G141" s="48"/>
      <c r="H141" s="48"/>
      <c r="I141" s="48"/>
      <c r="J141" s="48"/>
      <c r="K141" s="48"/>
      <c r="L141" s="49"/>
      <c r="O141" s="25"/>
      <c r="P141" s="25"/>
    </row>
    <row r="142" spans="1:16" s="22" customFormat="1" x14ac:dyDescent="0.35">
      <c r="A142" s="21"/>
      <c r="B142" s="241" t="s">
        <v>31</v>
      </c>
      <c r="C142" s="242"/>
      <c r="D142" s="242"/>
      <c r="E142" s="242"/>
      <c r="F142" s="242"/>
      <c r="G142" s="242"/>
      <c r="H142" s="242"/>
      <c r="I142" s="242"/>
      <c r="J142" s="242"/>
      <c r="K142" s="242"/>
      <c r="L142" s="243"/>
      <c r="M142" s="74"/>
    </row>
    <row r="143" spans="1:16" x14ac:dyDescent="0.35">
      <c r="B143" s="64"/>
      <c r="C143" s="45"/>
      <c r="D143" s="45"/>
      <c r="E143" s="45"/>
      <c r="F143" s="45"/>
      <c r="G143" s="45"/>
      <c r="H143" s="45"/>
      <c r="I143" s="45"/>
      <c r="J143" s="45"/>
      <c r="K143" s="45"/>
      <c r="L143" s="16"/>
    </row>
    <row r="144" spans="1:16" x14ac:dyDescent="0.35">
      <c r="B144" s="185" t="str">
        <f>IF(Intro!$G$20="English",O144,P144)</f>
        <v>Describe your firm’s plans to manage inventory levels in the next two years. Provide the rationale and assumptions underlying these strategies and objectives.</v>
      </c>
      <c r="C144" s="186"/>
      <c r="D144" s="186"/>
      <c r="E144" s="186"/>
      <c r="F144" s="186"/>
      <c r="G144" s="186"/>
      <c r="H144" s="186"/>
      <c r="I144" s="186"/>
      <c r="J144" s="186"/>
      <c r="K144" s="186"/>
      <c r="L144" s="187"/>
      <c r="O144" s="3" t="s">
        <v>187</v>
      </c>
      <c r="P144" s="3" t="s">
        <v>120</v>
      </c>
    </row>
    <row r="145" spans="1:16" x14ac:dyDescent="0.35">
      <c r="B145" s="64"/>
      <c r="C145" s="45"/>
      <c r="D145" s="45"/>
      <c r="E145" s="45"/>
      <c r="F145" s="45"/>
      <c r="G145" s="45"/>
      <c r="H145" s="45"/>
      <c r="I145" s="45"/>
      <c r="J145" s="45"/>
      <c r="K145" s="45"/>
      <c r="L145" s="16"/>
    </row>
    <row r="146" spans="1:16" s="22" customFormat="1" x14ac:dyDescent="0.35">
      <c r="A146" s="21"/>
      <c r="B146" s="247"/>
      <c r="C146" s="248"/>
      <c r="D146" s="248"/>
      <c r="E146" s="248"/>
      <c r="F146" s="248"/>
      <c r="G146" s="248"/>
      <c r="H146" s="248"/>
      <c r="I146" s="248"/>
      <c r="J146" s="248"/>
      <c r="K146" s="248"/>
      <c r="L146" s="249"/>
      <c r="M146" s="39"/>
    </row>
    <row r="147" spans="1:16" s="22" customFormat="1" x14ac:dyDescent="0.35">
      <c r="A147" s="21"/>
      <c r="B147" s="247"/>
      <c r="C147" s="248"/>
      <c r="D147" s="248"/>
      <c r="E147" s="248"/>
      <c r="F147" s="248"/>
      <c r="G147" s="248"/>
      <c r="H147" s="248"/>
      <c r="I147" s="248"/>
      <c r="J147" s="248"/>
      <c r="K147" s="248"/>
      <c r="L147" s="249"/>
      <c r="M147" s="39"/>
    </row>
    <row r="148" spans="1:16" s="22" customFormat="1" x14ac:dyDescent="0.35">
      <c r="A148" s="21"/>
      <c r="B148" s="247"/>
      <c r="C148" s="248"/>
      <c r="D148" s="248"/>
      <c r="E148" s="248"/>
      <c r="F148" s="248"/>
      <c r="G148" s="248"/>
      <c r="H148" s="248"/>
      <c r="I148" s="248"/>
      <c r="J148" s="248"/>
      <c r="K148" s="248"/>
      <c r="L148" s="249"/>
      <c r="M148" s="39"/>
    </row>
    <row r="149" spans="1:16" s="22" customFormat="1" x14ac:dyDescent="0.35">
      <c r="A149" s="21"/>
      <c r="B149" s="247"/>
      <c r="C149" s="248"/>
      <c r="D149" s="248"/>
      <c r="E149" s="248"/>
      <c r="F149" s="248"/>
      <c r="G149" s="248"/>
      <c r="H149" s="248"/>
      <c r="I149" s="248"/>
      <c r="J149" s="248"/>
      <c r="K149" s="248"/>
      <c r="L149" s="249"/>
      <c r="M149" s="39"/>
    </row>
    <row r="150" spans="1:16" s="22" customFormat="1" x14ac:dyDescent="0.35">
      <c r="A150" s="21"/>
      <c r="B150" s="247"/>
      <c r="C150" s="248"/>
      <c r="D150" s="248"/>
      <c r="E150" s="248"/>
      <c r="F150" s="248"/>
      <c r="G150" s="248"/>
      <c r="H150" s="248"/>
      <c r="I150" s="248"/>
      <c r="J150" s="248"/>
      <c r="K150" s="248"/>
      <c r="L150" s="249"/>
      <c r="M150" s="39"/>
    </row>
    <row r="151" spans="1:16" s="22" customFormat="1" x14ac:dyDescent="0.35">
      <c r="A151" s="21"/>
      <c r="B151" s="247"/>
      <c r="C151" s="248"/>
      <c r="D151" s="248"/>
      <c r="E151" s="248"/>
      <c r="F151" s="248"/>
      <c r="G151" s="248"/>
      <c r="H151" s="248"/>
      <c r="I151" s="248"/>
      <c r="J151" s="248"/>
      <c r="K151" s="248"/>
      <c r="L151" s="249"/>
      <c r="M151" s="39"/>
    </row>
    <row r="152" spans="1:16" s="22" customFormat="1" x14ac:dyDescent="0.35">
      <c r="A152" s="21"/>
      <c r="B152" s="247"/>
      <c r="C152" s="248"/>
      <c r="D152" s="248"/>
      <c r="E152" s="248"/>
      <c r="F152" s="248"/>
      <c r="G152" s="248"/>
      <c r="H152" s="248"/>
      <c r="I152" s="248"/>
      <c r="J152" s="248"/>
      <c r="K152" s="248"/>
      <c r="L152" s="249"/>
      <c r="M152" s="39"/>
    </row>
    <row r="153" spans="1:16" s="22" customFormat="1" x14ac:dyDescent="0.35">
      <c r="A153" s="21"/>
      <c r="B153" s="247"/>
      <c r="C153" s="248"/>
      <c r="D153" s="248"/>
      <c r="E153" s="248"/>
      <c r="F153" s="248"/>
      <c r="G153" s="248"/>
      <c r="H153" s="248"/>
      <c r="I153" s="248"/>
      <c r="J153" s="248"/>
      <c r="K153" s="248"/>
      <c r="L153" s="249"/>
      <c r="M153" s="39"/>
    </row>
    <row r="154" spans="1:16" x14ac:dyDescent="0.35">
      <c r="B154" s="70"/>
      <c r="C154" s="71"/>
      <c r="D154" s="71"/>
      <c r="E154" s="71"/>
      <c r="F154" s="71"/>
      <c r="G154" s="71"/>
      <c r="H154" s="71"/>
      <c r="I154" s="71"/>
      <c r="J154" s="71"/>
      <c r="K154" s="71"/>
      <c r="L154" s="72"/>
    </row>
    <row r="155" spans="1:16" s="22" customFormat="1" x14ac:dyDescent="0.35">
      <c r="A155" s="21"/>
      <c r="B155" s="241" t="s">
        <v>32</v>
      </c>
      <c r="C155" s="242"/>
      <c r="D155" s="242"/>
      <c r="E155" s="242"/>
      <c r="F155" s="242"/>
      <c r="G155" s="242"/>
      <c r="H155" s="242"/>
      <c r="I155" s="242"/>
      <c r="J155" s="242"/>
      <c r="K155" s="242"/>
      <c r="L155" s="243"/>
      <c r="M155" s="74"/>
    </row>
    <row r="156" spans="1:16" x14ac:dyDescent="0.35">
      <c r="B156" s="64"/>
      <c r="C156" s="45"/>
      <c r="D156" s="45"/>
      <c r="E156" s="45"/>
      <c r="F156" s="45"/>
      <c r="G156" s="45"/>
      <c r="H156" s="45"/>
      <c r="I156" s="45"/>
      <c r="J156" s="45"/>
      <c r="K156" s="45"/>
      <c r="L156" s="16"/>
    </row>
    <row r="157" spans="1:16" x14ac:dyDescent="0.35">
      <c r="B157" s="168" t="str">
        <f>IF(Intro!$G$20="English",O157,P157)</f>
        <v>Provide your firm’s strategies and objectives for the next two years with respect to the pricing of the goods. Provide the rationale and assumptions underlying these strategies and objectives.</v>
      </c>
      <c r="C157" s="169"/>
      <c r="D157" s="169"/>
      <c r="E157" s="169"/>
      <c r="F157" s="169"/>
      <c r="G157" s="169"/>
      <c r="H157" s="169"/>
      <c r="I157" s="169"/>
      <c r="J157" s="169"/>
      <c r="K157" s="169"/>
      <c r="L157" s="178"/>
      <c r="O157" s="3" t="s">
        <v>132</v>
      </c>
      <c r="P157" s="3" t="s">
        <v>121</v>
      </c>
    </row>
    <row r="158" spans="1:16" x14ac:dyDescent="0.35">
      <c r="B158" s="168"/>
      <c r="C158" s="169"/>
      <c r="D158" s="169"/>
      <c r="E158" s="169"/>
      <c r="F158" s="169"/>
      <c r="G158" s="169"/>
      <c r="H158" s="169"/>
      <c r="I158" s="169"/>
      <c r="J158" s="169"/>
      <c r="K158" s="169"/>
      <c r="L158" s="178"/>
    </row>
    <row r="159" spans="1:16" x14ac:dyDescent="0.35">
      <c r="B159" s="64"/>
      <c r="C159" s="45"/>
      <c r="D159" s="45"/>
      <c r="E159" s="45"/>
      <c r="F159" s="45"/>
      <c r="G159" s="45"/>
      <c r="H159" s="45"/>
      <c r="I159" s="45"/>
      <c r="J159" s="45"/>
      <c r="K159" s="45"/>
      <c r="L159" s="16"/>
    </row>
    <row r="160" spans="1:16" s="22" customFormat="1" x14ac:dyDescent="0.35">
      <c r="A160" s="21"/>
      <c r="B160" s="247"/>
      <c r="C160" s="248"/>
      <c r="D160" s="248"/>
      <c r="E160" s="248"/>
      <c r="F160" s="248"/>
      <c r="G160" s="248"/>
      <c r="H160" s="248"/>
      <c r="I160" s="248"/>
      <c r="J160" s="248"/>
      <c r="K160" s="248"/>
      <c r="L160" s="249"/>
      <c r="M160" s="39"/>
    </row>
    <row r="161" spans="1:16" s="22" customFormat="1" x14ac:dyDescent="0.35">
      <c r="A161" s="21"/>
      <c r="B161" s="247"/>
      <c r="C161" s="248"/>
      <c r="D161" s="248"/>
      <c r="E161" s="248"/>
      <c r="F161" s="248"/>
      <c r="G161" s="248"/>
      <c r="H161" s="248"/>
      <c r="I161" s="248"/>
      <c r="J161" s="248"/>
      <c r="K161" s="248"/>
      <c r="L161" s="249"/>
      <c r="M161" s="39"/>
    </row>
    <row r="162" spans="1:16" s="22" customFormat="1" x14ac:dyDescent="0.35">
      <c r="A162" s="21"/>
      <c r="B162" s="247"/>
      <c r="C162" s="248"/>
      <c r="D162" s="248"/>
      <c r="E162" s="248"/>
      <c r="F162" s="248"/>
      <c r="G162" s="248"/>
      <c r="H162" s="248"/>
      <c r="I162" s="248"/>
      <c r="J162" s="248"/>
      <c r="K162" s="248"/>
      <c r="L162" s="249"/>
      <c r="M162" s="39"/>
    </row>
    <row r="163" spans="1:16" s="22" customFormat="1" x14ac:dyDescent="0.35">
      <c r="A163" s="21"/>
      <c r="B163" s="247"/>
      <c r="C163" s="248"/>
      <c r="D163" s="248"/>
      <c r="E163" s="248"/>
      <c r="F163" s="248"/>
      <c r="G163" s="248"/>
      <c r="H163" s="248"/>
      <c r="I163" s="248"/>
      <c r="J163" s="248"/>
      <c r="K163" s="248"/>
      <c r="L163" s="249"/>
      <c r="M163" s="39"/>
    </row>
    <row r="164" spans="1:16" s="22" customFormat="1" x14ac:dyDescent="0.35">
      <c r="A164" s="21"/>
      <c r="B164" s="247"/>
      <c r="C164" s="248"/>
      <c r="D164" s="248"/>
      <c r="E164" s="248"/>
      <c r="F164" s="248"/>
      <c r="G164" s="248"/>
      <c r="H164" s="248"/>
      <c r="I164" s="248"/>
      <c r="J164" s="248"/>
      <c r="K164" s="248"/>
      <c r="L164" s="249"/>
      <c r="M164" s="39"/>
    </row>
    <row r="165" spans="1:16" s="22" customFormat="1" x14ac:dyDescent="0.35">
      <c r="A165" s="21"/>
      <c r="B165" s="247"/>
      <c r="C165" s="248"/>
      <c r="D165" s="248"/>
      <c r="E165" s="248"/>
      <c r="F165" s="248"/>
      <c r="G165" s="248"/>
      <c r="H165" s="248"/>
      <c r="I165" s="248"/>
      <c r="J165" s="248"/>
      <c r="K165" s="248"/>
      <c r="L165" s="249"/>
      <c r="M165" s="39"/>
    </row>
    <row r="166" spans="1:16" s="22" customFormat="1" x14ac:dyDescent="0.35">
      <c r="A166" s="21"/>
      <c r="B166" s="247"/>
      <c r="C166" s="248"/>
      <c r="D166" s="248"/>
      <c r="E166" s="248"/>
      <c r="F166" s="248"/>
      <c r="G166" s="248"/>
      <c r="H166" s="248"/>
      <c r="I166" s="248"/>
      <c r="J166" s="248"/>
      <c r="K166" s="248"/>
      <c r="L166" s="249"/>
      <c r="M166" s="39"/>
    </row>
    <row r="167" spans="1:16" s="22" customFormat="1" x14ac:dyDescent="0.35">
      <c r="A167" s="21"/>
      <c r="B167" s="247"/>
      <c r="C167" s="248"/>
      <c r="D167" s="248"/>
      <c r="E167" s="248"/>
      <c r="F167" s="248"/>
      <c r="G167" s="248"/>
      <c r="H167" s="248"/>
      <c r="I167" s="248"/>
      <c r="J167" s="248"/>
      <c r="K167" s="248"/>
      <c r="L167" s="249"/>
      <c r="M167" s="39"/>
    </row>
    <row r="168" spans="1:16" x14ac:dyDescent="0.35">
      <c r="B168" s="70"/>
      <c r="C168" s="71"/>
      <c r="D168" s="71"/>
      <c r="E168" s="71"/>
      <c r="F168" s="71"/>
      <c r="G168" s="71"/>
      <c r="H168" s="71"/>
      <c r="I168" s="71"/>
      <c r="J168" s="71"/>
      <c r="K168" s="71"/>
      <c r="L168" s="72"/>
    </row>
    <row r="169" spans="1:16" s="22" customFormat="1" x14ac:dyDescent="0.35">
      <c r="A169" s="21"/>
      <c r="B169" s="241" t="s">
        <v>33</v>
      </c>
      <c r="C169" s="242"/>
      <c r="D169" s="242"/>
      <c r="E169" s="242"/>
      <c r="F169" s="242"/>
      <c r="G169" s="242"/>
      <c r="H169" s="242"/>
      <c r="I169" s="242"/>
      <c r="J169" s="242"/>
      <c r="K169" s="242"/>
      <c r="L169" s="243"/>
      <c r="M169" s="74"/>
    </row>
    <row r="170" spans="1:16" x14ac:dyDescent="0.35">
      <c r="B170" s="64"/>
      <c r="C170" s="45"/>
      <c r="D170" s="45"/>
      <c r="E170" s="45"/>
      <c r="F170" s="45"/>
      <c r="G170" s="45"/>
      <c r="H170" s="45"/>
      <c r="I170" s="45"/>
      <c r="J170" s="45"/>
      <c r="K170" s="45"/>
      <c r="L170" s="16"/>
    </row>
    <row r="171" spans="1:16" x14ac:dyDescent="0.35">
      <c r="B171" s="168" t="str">
        <f>IF(Intro!$G$20="English",O171,P171)</f>
        <v>Provide your firm’s strategies and objectives for the next two years with respect to the export sales of the goods. Provide the rationale and assumptions underlying these strategies and objectives.</v>
      </c>
      <c r="C171" s="169"/>
      <c r="D171" s="169"/>
      <c r="E171" s="169"/>
      <c r="F171" s="169"/>
      <c r="G171" s="169"/>
      <c r="H171" s="169"/>
      <c r="I171" s="169"/>
      <c r="J171" s="169"/>
      <c r="K171" s="169"/>
      <c r="L171" s="178"/>
      <c r="O171" s="3" t="s">
        <v>122</v>
      </c>
      <c r="P171" s="3" t="s">
        <v>123</v>
      </c>
    </row>
    <row r="172" spans="1:16" x14ac:dyDescent="0.35">
      <c r="B172" s="168"/>
      <c r="C172" s="169"/>
      <c r="D172" s="169"/>
      <c r="E172" s="169"/>
      <c r="F172" s="169"/>
      <c r="G172" s="169"/>
      <c r="H172" s="169"/>
      <c r="I172" s="169"/>
      <c r="J172" s="169"/>
      <c r="K172" s="169"/>
      <c r="L172" s="178"/>
    </row>
    <row r="173" spans="1:16" x14ac:dyDescent="0.35">
      <c r="B173" s="64"/>
      <c r="C173" s="45"/>
      <c r="D173" s="45"/>
      <c r="E173" s="45"/>
      <c r="F173" s="45"/>
      <c r="G173" s="45"/>
      <c r="H173" s="45"/>
      <c r="I173" s="45"/>
      <c r="J173" s="45"/>
      <c r="K173" s="45"/>
      <c r="L173" s="16"/>
    </row>
    <row r="174" spans="1:16" s="22" customFormat="1" x14ac:dyDescent="0.35">
      <c r="A174" s="21"/>
      <c r="B174" s="247"/>
      <c r="C174" s="248"/>
      <c r="D174" s="248"/>
      <c r="E174" s="248"/>
      <c r="F174" s="248"/>
      <c r="G174" s="248"/>
      <c r="H174" s="248"/>
      <c r="I174" s="248"/>
      <c r="J174" s="248"/>
      <c r="K174" s="248"/>
      <c r="L174" s="249"/>
      <c r="M174" s="39"/>
    </row>
    <row r="175" spans="1:16" s="22" customFormat="1" x14ac:dyDescent="0.35">
      <c r="A175" s="21"/>
      <c r="B175" s="247"/>
      <c r="C175" s="248"/>
      <c r="D175" s="248"/>
      <c r="E175" s="248"/>
      <c r="F175" s="248"/>
      <c r="G175" s="248"/>
      <c r="H175" s="248"/>
      <c r="I175" s="248"/>
      <c r="J175" s="248"/>
      <c r="K175" s="248"/>
      <c r="L175" s="249"/>
      <c r="M175" s="39"/>
    </row>
    <row r="176" spans="1:16" s="22" customFormat="1" x14ac:dyDescent="0.35">
      <c r="A176" s="21"/>
      <c r="B176" s="247"/>
      <c r="C176" s="248"/>
      <c r="D176" s="248"/>
      <c r="E176" s="248"/>
      <c r="F176" s="248"/>
      <c r="G176" s="248"/>
      <c r="H176" s="248"/>
      <c r="I176" s="248"/>
      <c r="J176" s="248"/>
      <c r="K176" s="248"/>
      <c r="L176" s="249"/>
      <c r="M176" s="39"/>
    </row>
    <row r="177" spans="1:14" s="22" customFormat="1" x14ac:dyDescent="0.35">
      <c r="A177" s="21"/>
      <c r="B177" s="247"/>
      <c r="C177" s="248"/>
      <c r="D177" s="248"/>
      <c r="E177" s="248"/>
      <c r="F177" s="248"/>
      <c r="G177" s="248"/>
      <c r="H177" s="248"/>
      <c r="I177" s="248"/>
      <c r="J177" s="248"/>
      <c r="K177" s="248"/>
      <c r="L177" s="249"/>
      <c r="M177" s="39"/>
    </row>
    <row r="178" spans="1:14" s="22" customFormat="1" x14ac:dyDescent="0.35">
      <c r="A178" s="21"/>
      <c r="B178" s="247"/>
      <c r="C178" s="248"/>
      <c r="D178" s="248"/>
      <c r="E178" s="248"/>
      <c r="F178" s="248"/>
      <c r="G178" s="248"/>
      <c r="H178" s="248"/>
      <c r="I178" s="248"/>
      <c r="J178" s="248"/>
      <c r="K178" s="248"/>
      <c r="L178" s="249"/>
      <c r="M178" s="39"/>
    </row>
    <row r="179" spans="1:14" s="22" customFormat="1" x14ac:dyDescent="0.35">
      <c r="A179" s="21"/>
      <c r="B179" s="247"/>
      <c r="C179" s="248"/>
      <c r="D179" s="248"/>
      <c r="E179" s="248"/>
      <c r="F179" s="248"/>
      <c r="G179" s="248"/>
      <c r="H179" s="248"/>
      <c r="I179" s="248"/>
      <c r="J179" s="248"/>
      <c r="K179" s="248"/>
      <c r="L179" s="249"/>
      <c r="M179" s="39"/>
    </row>
    <row r="180" spans="1:14" s="22" customFormat="1" x14ac:dyDescent="0.35">
      <c r="A180" s="21"/>
      <c r="B180" s="247"/>
      <c r="C180" s="248"/>
      <c r="D180" s="248"/>
      <c r="E180" s="248"/>
      <c r="F180" s="248"/>
      <c r="G180" s="248"/>
      <c r="H180" s="248"/>
      <c r="I180" s="248"/>
      <c r="J180" s="248"/>
      <c r="K180" s="248"/>
      <c r="L180" s="249"/>
      <c r="M180" s="39"/>
    </row>
    <row r="181" spans="1:14" s="22" customFormat="1" x14ac:dyDescent="0.35">
      <c r="A181" s="21"/>
      <c r="B181" s="247"/>
      <c r="C181" s="248"/>
      <c r="D181" s="248"/>
      <c r="E181" s="248"/>
      <c r="F181" s="248"/>
      <c r="G181" s="248"/>
      <c r="H181" s="248"/>
      <c r="I181" s="248"/>
      <c r="J181" s="248"/>
      <c r="K181" s="248"/>
      <c r="L181" s="249"/>
      <c r="M181" s="39"/>
    </row>
    <row r="182" spans="1:14" x14ac:dyDescent="0.35">
      <c r="B182" s="70"/>
      <c r="C182" s="71"/>
      <c r="D182" s="71"/>
      <c r="E182" s="71"/>
      <c r="F182" s="71"/>
      <c r="G182" s="71"/>
      <c r="H182" s="71"/>
      <c r="I182" s="71"/>
      <c r="J182" s="71"/>
      <c r="K182" s="71"/>
      <c r="L182" s="72"/>
    </row>
    <row r="183" spans="1:14" s="41" customFormat="1" x14ac:dyDescent="0.35">
      <c r="A183" s="73"/>
      <c r="B183" s="24"/>
      <c r="C183" s="24"/>
      <c r="N183" s="40"/>
    </row>
    <row r="184" spans="1:14" s="41" customFormat="1" x14ac:dyDescent="0.35">
      <c r="A184" s="73"/>
      <c r="B184" s="24"/>
      <c r="C184" s="24"/>
      <c r="N184" s="40"/>
    </row>
    <row r="185" spans="1:14" s="41" customFormat="1" x14ac:dyDescent="0.35">
      <c r="A185" s="73"/>
      <c r="B185" s="24"/>
      <c r="C185" s="24"/>
      <c r="N185" s="40"/>
    </row>
    <row r="186" spans="1:14" s="41" customFormat="1" x14ac:dyDescent="0.35">
      <c r="A186" s="73"/>
      <c r="B186" s="24"/>
      <c r="C186" s="24"/>
      <c r="N186" s="40"/>
    </row>
    <row r="187" spans="1:14" s="41" customFormat="1" x14ac:dyDescent="0.35">
      <c r="A187" s="73"/>
      <c r="B187" s="24"/>
      <c r="C187" s="24"/>
      <c r="N187" s="40"/>
    </row>
    <row r="188" spans="1:14" s="41" customFormat="1" x14ac:dyDescent="0.35">
      <c r="A188" s="73"/>
      <c r="B188" s="24"/>
      <c r="C188" s="24"/>
      <c r="N188" s="40"/>
    </row>
    <row r="189" spans="1:14" s="41" customFormat="1" x14ac:dyDescent="0.35">
      <c r="A189" s="73"/>
      <c r="B189" s="24"/>
      <c r="C189" s="24"/>
      <c r="N189" s="40"/>
    </row>
  </sheetData>
  <sheetProtection algorithmName="SHA-512" hashValue="GHn2sOoj2fBSKAgPtbedu5NOW2CUgvuOP81lI4LeZZK5evzPjssGi5NC6p/J+0P9c/QzXRjRdVNlFca5BiPm6Q==" saltValue="8dm3cKlFyOT1F4akou0mfQ==" spinCount="100000" sheet="1" objects="1" scenarios="1" selectLockedCells="1"/>
  <mergeCells count="136">
    <mergeCell ref="B98:E99"/>
    <mergeCell ref="K96:K97"/>
    <mergeCell ref="K98:K99"/>
    <mergeCell ref="G105:K105"/>
    <mergeCell ref="B155:L155"/>
    <mergeCell ref="B129:L130"/>
    <mergeCell ref="B144:L144"/>
    <mergeCell ref="B157:L158"/>
    <mergeCell ref="B122:B123"/>
    <mergeCell ref="C122:F123"/>
    <mergeCell ref="G122:K123"/>
    <mergeCell ref="B124:B125"/>
    <mergeCell ref="C124:F125"/>
    <mergeCell ref="G124:K125"/>
    <mergeCell ref="C116:F117"/>
    <mergeCell ref="G116:K117"/>
    <mergeCell ref="B110:B111"/>
    <mergeCell ref="C110:F111"/>
    <mergeCell ref="G110:K111"/>
    <mergeCell ref="B112:B113"/>
    <mergeCell ref="C112:F113"/>
    <mergeCell ref="G112:K113"/>
    <mergeCell ref="B132:L139"/>
    <mergeCell ref="B146:L153"/>
    <mergeCell ref="B160:L167"/>
    <mergeCell ref="B114:B115"/>
    <mergeCell ref="C114:F115"/>
    <mergeCell ref="G114:K115"/>
    <mergeCell ref="B116:B117"/>
    <mergeCell ref="B118:B119"/>
    <mergeCell ref="C118:F119"/>
    <mergeCell ref="G118:K119"/>
    <mergeCell ref="B120:B121"/>
    <mergeCell ref="C120:F121"/>
    <mergeCell ref="G120:K121"/>
    <mergeCell ref="B142:L142"/>
    <mergeCell ref="B174:L181"/>
    <mergeCell ref="B58:L58"/>
    <mergeCell ref="G60:G61"/>
    <mergeCell ref="H60:H61"/>
    <mergeCell ref="I60:I61"/>
    <mergeCell ref="J60:J61"/>
    <mergeCell ref="F63:F66"/>
    <mergeCell ref="G63:G66"/>
    <mergeCell ref="H63:H66"/>
    <mergeCell ref="I63:I66"/>
    <mergeCell ref="C105:F105"/>
    <mergeCell ref="B127:L127"/>
    <mergeCell ref="B169:L169"/>
    <mergeCell ref="B171:L172"/>
    <mergeCell ref="B106:B107"/>
    <mergeCell ref="C106:F107"/>
    <mergeCell ref="G106:K107"/>
    <mergeCell ref="B108:B109"/>
    <mergeCell ref="C108:F109"/>
    <mergeCell ref="G108:K109"/>
    <mergeCell ref="B103:L103"/>
    <mergeCell ref="B94:L94"/>
    <mergeCell ref="B68:L68"/>
    <mergeCell ref="G96:G97"/>
    <mergeCell ref="J96:J97"/>
    <mergeCell ref="B39:C39"/>
    <mergeCell ref="B40:C42"/>
    <mergeCell ref="B43:C45"/>
    <mergeCell ref="B49:C51"/>
    <mergeCell ref="B52:C52"/>
    <mergeCell ref="D50:F50"/>
    <mergeCell ref="B79:L79"/>
    <mergeCell ref="B56:L56"/>
    <mergeCell ref="B81:L81"/>
    <mergeCell ref="D42:F42"/>
    <mergeCell ref="D43:F43"/>
    <mergeCell ref="D44:F44"/>
    <mergeCell ref="D45:F45"/>
    <mergeCell ref="D49:F49"/>
    <mergeCell ref="D39:F39"/>
    <mergeCell ref="D41:F41"/>
    <mergeCell ref="B101:L101"/>
    <mergeCell ref="B46:C48"/>
    <mergeCell ref="B83:L90"/>
    <mergeCell ref="B70:L77"/>
    <mergeCell ref="J63:J66"/>
    <mergeCell ref="G26:G27"/>
    <mergeCell ref="G28:G29"/>
    <mergeCell ref="D48:F48"/>
    <mergeCell ref="H28:H29"/>
    <mergeCell ref="H30:H31"/>
    <mergeCell ref="G37:G38"/>
    <mergeCell ref="H37:H38"/>
    <mergeCell ref="I37:I38"/>
    <mergeCell ref="D51:F51"/>
    <mergeCell ref="D52:F52"/>
    <mergeCell ref="F98:F99"/>
    <mergeCell ref="G98:G99"/>
    <mergeCell ref="H98:H99"/>
    <mergeCell ref="I98:I99"/>
    <mergeCell ref="J98:J99"/>
    <mergeCell ref="B33:L33"/>
    <mergeCell ref="D40:F40"/>
    <mergeCell ref="H96:H97"/>
    <mergeCell ref="I96:I97"/>
    <mergeCell ref="J37:J38"/>
    <mergeCell ref="K37:K38"/>
    <mergeCell ref="D46:F46"/>
    <mergeCell ref="D47:F47"/>
    <mergeCell ref="B35:L35"/>
    <mergeCell ref="B92:L92"/>
    <mergeCell ref="B62:E62"/>
    <mergeCell ref="B63:E66"/>
    <mergeCell ref="K63:K66"/>
    <mergeCell ref="K60:K61"/>
    <mergeCell ref="B54:C54"/>
    <mergeCell ref="D54:K54"/>
    <mergeCell ref="B22:L22"/>
    <mergeCell ref="B24:F25"/>
    <mergeCell ref="B26:F27"/>
    <mergeCell ref="B28:F29"/>
    <mergeCell ref="B30:F31"/>
    <mergeCell ref="G30:G31"/>
    <mergeCell ref="G24:G25"/>
    <mergeCell ref="B4:L4"/>
    <mergeCell ref="B5:L5"/>
    <mergeCell ref="B20:L20"/>
    <mergeCell ref="B14:L14"/>
    <mergeCell ref="B8:L8"/>
    <mergeCell ref="B9:L9"/>
    <mergeCell ref="B10:L10"/>
    <mergeCell ref="B12:L12"/>
    <mergeCell ref="B13:L13"/>
    <mergeCell ref="B15:L15"/>
    <mergeCell ref="B16:L16"/>
    <mergeCell ref="B17:L17"/>
    <mergeCell ref="B6:L6"/>
    <mergeCell ref="H24:H25"/>
    <mergeCell ref="H26:H27"/>
    <mergeCell ref="B19:L19"/>
  </mergeCells>
  <dataValidations count="3">
    <dataValidation type="textLength" operator="lessThanOrEqual" allowBlank="1" showInputMessage="1" showErrorMessage="1" error="Maximum length reached. Please use the AddPub tab to add further info./La limite maximale de caractères est atteinte. SVP utiliser l'onglet AddPub pour ajouter plus d'information." prompt="1000 character limit/limite de 1000 caractères" sqref="B174 B83 B70 B132 B146 B160 G105" xr:uid="{055BD7CC-60F6-4313-A78A-866988C35533}">
      <formula1>1000</formula1>
    </dataValidation>
    <dataValidation type="textLength" operator="lessThanOrEqual" allowBlank="1" error="Maximum length reached. Please use the AddPro tab to add further info./La limite maximale de caractères est atteinte. SVP utiliser l'onglet AddPro pour ajouter plus d'information." prompt="1000 character limit/limite de 1000 caractères" sqref="G48:K48 G45:K45 G42:K42 H39:K39 G51:K51" xr:uid="{F945AE69-1B12-429F-BEE1-5BFE6452C624}">
      <formula1>1000</formula1>
    </dataValidation>
    <dataValidation type="decimal" operator="greaterThanOrEqual" allowBlank="1" showErrorMessage="1" errorTitle="Error / Erreur" error="Please input only numerical values into these cells./SVP donnez uniquement des valeurs numériques dans ces cellules." prompt="1000 character limit/limite de 1000 caractères" sqref="H24:H31 G39 G40:K41 G43:K44 G46:K47 G49:K50 G52:K52 G98:K99" xr:uid="{BFED4A07-2309-4857-8DA3-61372C7086AE}">
      <formula1>0</formula1>
    </dataValidation>
  </dataValidations>
  <printOptions horizontalCentered="1"/>
  <pageMargins left="0.25" right="0.25" top="0.75" bottom="0.75" header="0.3" footer="0.3"/>
  <pageSetup scale="63" fitToHeight="0" orientation="portrait" r:id="rId1"/>
  <headerFooter>
    <oddFooter>&amp;L&amp;A</oddFooter>
  </headerFooter>
  <rowBreaks count="3" manualBreakCount="3">
    <brk id="55" min="1" max="11" man="1"/>
    <brk id="91" min="1" max="11" man="1"/>
    <brk id="141" min="1" max="11"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6CD124-8B56-482D-9A0B-99E14CF2110F}">
  <sheetPr codeName="Sheet9">
    <tabColor rgb="FF92D050"/>
    <pageSetUpPr fitToPage="1"/>
  </sheetPr>
  <dimension ref="A1:P63"/>
  <sheetViews>
    <sheetView showGridLines="0" zoomScaleNormal="100" workbookViewId="0">
      <selection activeCell="B10" sqref="B10:L10"/>
    </sheetView>
  </sheetViews>
  <sheetFormatPr defaultColWidth="9.453125" defaultRowHeight="14" x14ac:dyDescent="0.35"/>
  <cols>
    <col min="1" max="1" width="1.54296875" style="21" customWidth="1"/>
    <col min="2" max="2" width="12.1796875" style="1" customWidth="1"/>
    <col min="3" max="3" width="5.54296875" style="1" customWidth="1"/>
    <col min="4" max="4" width="18.54296875" style="1" customWidth="1"/>
    <col min="5" max="12" width="15.453125" style="1" customWidth="1"/>
    <col min="13" max="13" width="6.453125" style="3" customWidth="1"/>
    <col min="14" max="14" width="9.453125" style="3" customWidth="1"/>
    <col min="15" max="15" width="10.54296875" style="3" hidden="1" customWidth="1"/>
    <col min="16" max="16" width="8.54296875" style="3" hidden="1" customWidth="1"/>
    <col min="17" max="17" width="9.453125" style="3" customWidth="1"/>
    <col min="18" max="16384" width="9.453125" style="3"/>
  </cols>
  <sheetData>
    <row r="1" spans="1:16" ht="14.25" customHeight="1" x14ac:dyDescent="0.35">
      <c r="O1" s="3" t="s">
        <v>295</v>
      </c>
      <c r="P1" s="3" t="s">
        <v>295</v>
      </c>
    </row>
    <row r="2" spans="1:16" x14ac:dyDescent="0.35">
      <c r="B2" s="23" t="str">
        <f>'Pro 1'!B2</f>
        <v>PROTECTED</v>
      </c>
      <c r="C2" s="23"/>
      <c r="D2" s="23"/>
      <c r="O2" s="22" t="s">
        <v>61</v>
      </c>
      <c r="P2" s="22" t="s">
        <v>73</v>
      </c>
    </row>
    <row r="3" spans="1:16" x14ac:dyDescent="0.35">
      <c r="B3" s="5"/>
      <c r="C3" s="5"/>
      <c r="D3" s="5"/>
      <c r="O3" s="8"/>
      <c r="P3" s="8"/>
    </row>
    <row r="4" spans="1:16" s="8" customFormat="1" x14ac:dyDescent="0.35">
      <c r="A4" s="24"/>
      <c r="B4" s="156" t="str">
        <f>Info!B4</f>
        <v>FOREIGN PRODUCERS' QUESTIONNAIRE</v>
      </c>
      <c r="C4" s="157"/>
      <c r="D4" s="157"/>
      <c r="E4" s="157"/>
      <c r="F4" s="157"/>
      <c r="G4" s="157"/>
      <c r="H4" s="157"/>
      <c r="I4" s="157"/>
      <c r="J4" s="157"/>
      <c r="K4" s="157"/>
      <c r="L4" s="158"/>
      <c r="M4" s="10"/>
      <c r="N4" s="10"/>
      <c r="O4" s="9"/>
      <c r="P4" s="9"/>
    </row>
    <row r="5" spans="1:16" s="8" customFormat="1" x14ac:dyDescent="0.35">
      <c r="A5" s="24"/>
      <c r="B5" s="159" t="str">
        <f>Info!B5</f>
        <v>NQ-2026-001</v>
      </c>
      <c r="C5" s="160"/>
      <c r="D5" s="160"/>
      <c r="E5" s="160"/>
      <c r="F5" s="160"/>
      <c r="G5" s="160"/>
      <c r="H5" s="160"/>
      <c r="I5" s="160"/>
      <c r="J5" s="160"/>
      <c r="K5" s="160"/>
      <c r="L5" s="161"/>
      <c r="M5" s="10"/>
      <c r="N5" s="10"/>
      <c r="O5" s="9"/>
      <c r="P5" s="9"/>
    </row>
    <row r="6" spans="1:16" s="9" customFormat="1" ht="14.15" customHeight="1" x14ac:dyDescent="0.35">
      <c r="A6" s="24"/>
      <c r="B6" s="165" t="str">
        <f>Info!B6</f>
        <v>OIL AND GAS WELL CASING</v>
      </c>
      <c r="C6" s="166"/>
      <c r="D6" s="166"/>
      <c r="E6" s="166"/>
      <c r="F6" s="166"/>
      <c r="G6" s="166"/>
      <c r="H6" s="166"/>
      <c r="I6" s="166"/>
      <c r="J6" s="166"/>
      <c r="K6" s="166"/>
      <c r="L6" s="167"/>
      <c r="O6" s="25"/>
      <c r="P6" s="25"/>
    </row>
    <row r="7" spans="1:16" s="9" customFormat="1" x14ac:dyDescent="0.35">
      <c r="A7" s="24"/>
      <c r="B7" s="26"/>
      <c r="C7" s="26"/>
      <c r="D7" s="26"/>
      <c r="E7" s="27"/>
      <c r="F7" s="27"/>
      <c r="G7" s="27"/>
      <c r="H7" s="27"/>
      <c r="I7" s="27"/>
      <c r="J7" s="27"/>
      <c r="K7" s="27"/>
      <c r="L7" s="27"/>
      <c r="O7" s="25"/>
      <c r="P7" s="25"/>
    </row>
    <row r="8" spans="1:16" x14ac:dyDescent="0.35">
      <c r="B8" s="267" t="str">
        <f>IF(Intro!$G$20="English",O8,P8)</f>
        <v>PROTECTED COMMENTS</v>
      </c>
      <c r="C8" s="268"/>
      <c r="D8" s="268"/>
      <c r="E8" s="268"/>
      <c r="F8" s="268"/>
      <c r="G8" s="268"/>
      <c r="H8" s="268"/>
      <c r="I8" s="268"/>
      <c r="J8" s="268"/>
      <c r="K8" s="268"/>
      <c r="L8" s="269"/>
      <c r="O8" s="3" t="s">
        <v>57</v>
      </c>
      <c r="P8" s="3" t="s">
        <v>166</v>
      </c>
    </row>
    <row r="9" spans="1:16" x14ac:dyDescent="0.35">
      <c r="B9" s="28"/>
      <c r="C9" s="29"/>
      <c r="D9" s="29"/>
      <c r="E9" s="30"/>
      <c r="F9" s="30"/>
      <c r="G9" s="30"/>
      <c r="H9" s="30"/>
      <c r="I9" s="30"/>
      <c r="J9" s="30"/>
      <c r="K9" s="30"/>
      <c r="L9" s="31"/>
    </row>
    <row r="10" spans="1:16" x14ac:dyDescent="0.35">
      <c r="B10" s="168" t="str">
        <f>AddPub!B10</f>
        <v>Should your firm wish to add any comments related to its responses, submit them here. Be sure to indicate the question number being commented on.</v>
      </c>
      <c r="C10" s="169"/>
      <c r="D10" s="169"/>
      <c r="E10" s="169"/>
      <c r="F10" s="169"/>
      <c r="G10" s="169"/>
      <c r="H10" s="169"/>
      <c r="I10" s="169"/>
      <c r="J10" s="169"/>
      <c r="K10" s="169"/>
      <c r="L10" s="178"/>
      <c r="O10" s="32"/>
      <c r="P10" s="32"/>
    </row>
    <row r="11" spans="1:16" x14ac:dyDescent="0.35">
      <c r="B11" s="54"/>
      <c r="C11" s="29"/>
      <c r="D11" s="29"/>
      <c r="E11" s="30"/>
      <c r="F11" s="30"/>
      <c r="G11" s="30"/>
      <c r="H11" s="30"/>
      <c r="I11" s="30"/>
      <c r="J11" s="30"/>
      <c r="K11" s="30"/>
      <c r="L11" s="31"/>
      <c r="O11" s="32"/>
    </row>
    <row r="12" spans="1:16" x14ac:dyDescent="0.35">
      <c r="B12" s="102"/>
      <c r="C12" s="29"/>
      <c r="D12" s="110" t="str">
        <f>AddPub!D12</f>
        <v>Tab and Question</v>
      </c>
      <c r="E12" s="265" t="str">
        <f>AddPub!E12</f>
        <v>Comments</v>
      </c>
      <c r="F12" s="265"/>
      <c r="G12" s="265"/>
      <c r="H12" s="265"/>
      <c r="I12" s="265"/>
      <c r="J12" s="265"/>
      <c r="K12" s="265"/>
      <c r="L12" s="266"/>
      <c r="O12" s="32"/>
    </row>
    <row r="13" spans="1:16" x14ac:dyDescent="0.35">
      <c r="A13" s="73"/>
      <c r="B13" s="260" t="str">
        <f>AddPub!B13</f>
        <v>Comment 1</v>
      </c>
      <c r="C13" s="261"/>
      <c r="D13" s="262"/>
      <c r="E13" s="263"/>
      <c r="F13" s="263"/>
      <c r="G13" s="263"/>
      <c r="H13" s="263"/>
      <c r="I13" s="263"/>
      <c r="J13" s="263"/>
      <c r="K13" s="263"/>
      <c r="L13" s="264"/>
      <c r="O13" s="32"/>
    </row>
    <row r="14" spans="1:16" x14ac:dyDescent="0.35">
      <c r="A14" s="73"/>
      <c r="B14" s="260"/>
      <c r="C14" s="261"/>
      <c r="D14" s="262"/>
      <c r="E14" s="263"/>
      <c r="F14" s="263"/>
      <c r="G14" s="263"/>
      <c r="H14" s="263"/>
      <c r="I14" s="263"/>
      <c r="J14" s="263"/>
      <c r="K14" s="263"/>
      <c r="L14" s="264"/>
      <c r="O14" s="32"/>
    </row>
    <row r="15" spans="1:16" x14ac:dyDescent="0.35">
      <c r="A15" s="73"/>
      <c r="B15" s="260"/>
      <c r="C15" s="261"/>
      <c r="D15" s="262"/>
      <c r="E15" s="263"/>
      <c r="F15" s="263"/>
      <c r="G15" s="263"/>
      <c r="H15" s="263"/>
      <c r="I15" s="263"/>
      <c r="J15" s="263"/>
      <c r="K15" s="263"/>
      <c r="L15" s="264"/>
      <c r="O15" s="32"/>
    </row>
    <row r="16" spans="1:16" x14ac:dyDescent="0.35">
      <c r="A16" s="73"/>
      <c r="B16" s="260"/>
      <c r="C16" s="261"/>
      <c r="D16" s="262"/>
      <c r="E16" s="263"/>
      <c r="F16" s="263"/>
      <c r="G16" s="263"/>
      <c r="H16" s="263"/>
      <c r="I16" s="263"/>
      <c r="J16" s="263"/>
      <c r="K16" s="263"/>
      <c r="L16" s="264"/>
      <c r="O16" s="32"/>
    </row>
    <row r="17" spans="1:15" x14ac:dyDescent="0.35">
      <c r="A17" s="73"/>
      <c r="B17" s="260"/>
      <c r="C17" s="261"/>
      <c r="D17" s="262"/>
      <c r="E17" s="263"/>
      <c r="F17" s="263"/>
      <c r="G17" s="263"/>
      <c r="H17" s="263"/>
      <c r="I17" s="263"/>
      <c r="J17" s="263"/>
      <c r="K17" s="263"/>
      <c r="L17" s="264"/>
      <c r="O17" s="32"/>
    </row>
    <row r="18" spans="1:15" x14ac:dyDescent="0.35">
      <c r="A18" s="73"/>
      <c r="B18" s="260"/>
      <c r="C18" s="261"/>
      <c r="D18" s="262"/>
      <c r="E18" s="263"/>
      <c r="F18" s="263"/>
      <c r="G18" s="263"/>
      <c r="H18" s="263"/>
      <c r="I18" s="263"/>
      <c r="J18" s="263"/>
      <c r="K18" s="263"/>
      <c r="L18" s="264"/>
      <c r="O18" s="32"/>
    </row>
    <row r="19" spans="1:15" x14ac:dyDescent="0.35">
      <c r="A19" s="73"/>
      <c r="B19" s="260"/>
      <c r="C19" s="261"/>
      <c r="D19" s="262"/>
      <c r="E19" s="263"/>
      <c r="F19" s="263"/>
      <c r="G19" s="263"/>
      <c r="H19" s="263"/>
      <c r="I19" s="263"/>
      <c r="J19" s="263"/>
      <c r="K19" s="263"/>
      <c r="L19" s="264"/>
      <c r="O19" s="32"/>
    </row>
    <row r="20" spans="1:15" x14ac:dyDescent="0.35">
      <c r="A20" s="73"/>
      <c r="B20" s="260"/>
      <c r="C20" s="261"/>
      <c r="D20" s="262"/>
      <c r="E20" s="263"/>
      <c r="F20" s="263"/>
      <c r="G20" s="263"/>
      <c r="H20" s="263"/>
      <c r="I20" s="263"/>
      <c r="J20" s="263"/>
      <c r="K20" s="263"/>
      <c r="L20" s="264"/>
      <c r="O20" s="32"/>
    </row>
    <row r="21" spans="1:15" x14ac:dyDescent="0.35">
      <c r="A21" s="73"/>
      <c r="B21" s="260"/>
      <c r="C21" s="261"/>
      <c r="D21" s="262"/>
      <c r="E21" s="263"/>
      <c r="F21" s="263"/>
      <c r="G21" s="263"/>
      <c r="H21" s="263"/>
      <c r="I21" s="263"/>
      <c r="J21" s="263"/>
      <c r="K21" s="263"/>
      <c r="L21" s="264"/>
      <c r="O21" s="32"/>
    </row>
    <row r="22" spans="1:15" x14ac:dyDescent="0.35">
      <c r="A22" s="73"/>
      <c r="B22" s="260"/>
      <c r="C22" s="261"/>
      <c r="D22" s="262"/>
      <c r="E22" s="263"/>
      <c r="F22" s="263"/>
      <c r="G22" s="263"/>
      <c r="H22" s="263"/>
      <c r="I22" s="263"/>
      <c r="J22" s="263"/>
      <c r="K22" s="263"/>
      <c r="L22" s="264"/>
      <c r="O22" s="32"/>
    </row>
    <row r="23" spans="1:15" ht="14.25" customHeight="1" x14ac:dyDescent="0.35">
      <c r="A23" s="73"/>
      <c r="B23" s="260" t="str">
        <f>AddPub!B23</f>
        <v>Comment 2</v>
      </c>
      <c r="C23" s="261"/>
      <c r="D23" s="262"/>
      <c r="E23" s="263"/>
      <c r="F23" s="263"/>
      <c r="G23" s="263"/>
      <c r="H23" s="263"/>
      <c r="I23" s="263"/>
      <c r="J23" s="263"/>
      <c r="K23" s="263"/>
      <c r="L23" s="264"/>
      <c r="O23" s="32"/>
    </row>
    <row r="24" spans="1:15" x14ac:dyDescent="0.35">
      <c r="A24" s="73"/>
      <c r="B24" s="260"/>
      <c r="C24" s="261"/>
      <c r="D24" s="262"/>
      <c r="E24" s="263"/>
      <c r="F24" s="263"/>
      <c r="G24" s="263"/>
      <c r="H24" s="263"/>
      <c r="I24" s="263"/>
      <c r="J24" s="263"/>
      <c r="K24" s="263"/>
      <c r="L24" s="264"/>
    </row>
    <row r="25" spans="1:15" x14ac:dyDescent="0.35">
      <c r="A25" s="73"/>
      <c r="B25" s="260"/>
      <c r="C25" s="261"/>
      <c r="D25" s="262"/>
      <c r="E25" s="263"/>
      <c r="F25" s="263"/>
      <c r="G25" s="263"/>
      <c r="H25" s="263"/>
      <c r="I25" s="263"/>
      <c r="J25" s="263"/>
      <c r="K25" s="263"/>
      <c r="L25" s="264"/>
    </row>
    <row r="26" spans="1:15" x14ac:dyDescent="0.35">
      <c r="A26" s="73"/>
      <c r="B26" s="260"/>
      <c r="C26" s="261"/>
      <c r="D26" s="262"/>
      <c r="E26" s="263"/>
      <c r="F26" s="263"/>
      <c r="G26" s="263"/>
      <c r="H26" s="263"/>
      <c r="I26" s="263"/>
      <c r="J26" s="263"/>
      <c r="K26" s="263"/>
      <c r="L26" s="264"/>
      <c r="O26" s="32"/>
    </row>
    <row r="27" spans="1:15" x14ac:dyDescent="0.35">
      <c r="A27" s="73"/>
      <c r="B27" s="260"/>
      <c r="C27" s="261"/>
      <c r="D27" s="262"/>
      <c r="E27" s="263"/>
      <c r="F27" s="263"/>
      <c r="G27" s="263"/>
      <c r="H27" s="263"/>
      <c r="I27" s="263"/>
      <c r="J27" s="263"/>
      <c r="K27" s="263"/>
      <c r="L27" s="264"/>
      <c r="O27" s="32"/>
    </row>
    <row r="28" spans="1:15" x14ac:dyDescent="0.35">
      <c r="A28" s="73"/>
      <c r="B28" s="260"/>
      <c r="C28" s="261"/>
      <c r="D28" s="262"/>
      <c r="E28" s="263"/>
      <c r="F28" s="263"/>
      <c r="G28" s="263"/>
      <c r="H28" s="263"/>
      <c r="I28" s="263"/>
      <c r="J28" s="263"/>
      <c r="K28" s="263"/>
      <c r="L28" s="264"/>
    </row>
    <row r="29" spans="1:15" x14ac:dyDescent="0.35">
      <c r="A29" s="73"/>
      <c r="B29" s="260"/>
      <c r="C29" s="261"/>
      <c r="D29" s="262"/>
      <c r="E29" s="263"/>
      <c r="F29" s="263"/>
      <c r="G29" s="263"/>
      <c r="H29" s="263"/>
      <c r="I29" s="263"/>
      <c r="J29" s="263"/>
      <c r="K29" s="263"/>
      <c r="L29" s="264"/>
      <c r="O29" s="32"/>
    </row>
    <row r="30" spans="1:15" x14ac:dyDescent="0.35">
      <c r="A30" s="73"/>
      <c r="B30" s="260"/>
      <c r="C30" s="261"/>
      <c r="D30" s="262"/>
      <c r="E30" s="263"/>
      <c r="F30" s="263"/>
      <c r="G30" s="263"/>
      <c r="H30" s="263"/>
      <c r="I30" s="263"/>
      <c r="J30" s="263"/>
      <c r="K30" s="263"/>
      <c r="L30" s="264"/>
      <c r="O30" s="32"/>
    </row>
    <row r="31" spans="1:15" x14ac:dyDescent="0.35">
      <c r="A31" s="73"/>
      <c r="B31" s="260"/>
      <c r="C31" s="261"/>
      <c r="D31" s="262"/>
      <c r="E31" s="263"/>
      <c r="F31" s="263"/>
      <c r="G31" s="263"/>
      <c r="H31" s="263"/>
      <c r="I31" s="263"/>
      <c r="J31" s="263"/>
      <c r="K31" s="263"/>
      <c r="L31" s="264"/>
      <c r="O31" s="32"/>
    </row>
    <row r="32" spans="1:15" x14ac:dyDescent="0.35">
      <c r="A32" s="73"/>
      <c r="B32" s="260"/>
      <c r="C32" s="261"/>
      <c r="D32" s="262"/>
      <c r="E32" s="263"/>
      <c r="F32" s="263"/>
      <c r="G32" s="263"/>
      <c r="H32" s="263"/>
      <c r="I32" s="263"/>
      <c r="J32" s="263"/>
      <c r="K32" s="263"/>
      <c r="L32" s="264"/>
      <c r="O32" s="32"/>
    </row>
    <row r="33" spans="1:15" ht="14.25" customHeight="1" x14ac:dyDescent="0.35">
      <c r="A33" s="73"/>
      <c r="B33" s="260" t="str">
        <f>AddPub!B33</f>
        <v>Comment 3</v>
      </c>
      <c r="C33" s="261"/>
      <c r="D33" s="262"/>
      <c r="E33" s="263"/>
      <c r="F33" s="263"/>
      <c r="G33" s="263"/>
      <c r="H33" s="263"/>
      <c r="I33" s="263"/>
      <c r="J33" s="263"/>
      <c r="K33" s="263"/>
      <c r="L33" s="264"/>
      <c r="O33" s="32"/>
    </row>
    <row r="34" spans="1:15" x14ac:dyDescent="0.35">
      <c r="A34" s="73"/>
      <c r="B34" s="260"/>
      <c r="C34" s="261"/>
      <c r="D34" s="262"/>
      <c r="E34" s="263"/>
      <c r="F34" s="263"/>
      <c r="G34" s="263"/>
      <c r="H34" s="263"/>
      <c r="I34" s="263"/>
      <c r="J34" s="263"/>
      <c r="K34" s="263"/>
      <c r="L34" s="264"/>
    </row>
    <row r="35" spans="1:15" x14ac:dyDescent="0.35">
      <c r="A35" s="73"/>
      <c r="B35" s="260"/>
      <c r="C35" s="261"/>
      <c r="D35" s="262"/>
      <c r="E35" s="263"/>
      <c r="F35" s="263"/>
      <c r="G35" s="263"/>
      <c r="H35" s="263"/>
      <c r="I35" s="263"/>
      <c r="J35" s="263"/>
      <c r="K35" s="263"/>
      <c r="L35" s="264"/>
    </row>
    <row r="36" spans="1:15" x14ac:dyDescent="0.35">
      <c r="A36" s="73"/>
      <c r="B36" s="260"/>
      <c r="C36" s="261"/>
      <c r="D36" s="262"/>
      <c r="E36" s="263"/>
      <c r="F36" s="263"/>
      <c r="G36" s="263"/>
      <c r="H36" s="263"/>
      <c r="I36" s="263"/>
      <c r="J36" s="263"/>
      <c r="K36" s="263"/>
      <c r="L36" s="264"/>
      <c r="O36" s="32"/>
    </row>
    <row r="37" spans="1:15" x14ac:dyDescent="0.35">
      <c r="A37" s="73"/>
      <c r="B37" s="260"/>
      <c r="C37" s="261"/>
      <c r="D37" s="262"/>
      <c r="E37" s="263"/>
      <c r="F37" s="263"/>
      <c r="G37" s="263"/>
      <c r="H37" s="263"/>
      <c r="I37" s="263"/>
      <c r="J37" s="263"/>
      <c r="K37" s="263"/>
      <c r="L37" s="264"/>
      <c r="O37" s="32"/>
    </row>
    <row r="38" spans="1:15" x14ac:dyDescent="0.35">
      <c r="A38" s="73"/>
      <c r="B38" s="260"/>
      <c r="C38" s="261"/>
      <c r="D38" s="262"/>
      <c r="E38" s="263"/>
      <c r="F38" s="263"/>
      <c r="G38" s="263"/>
      <c r="H38" s="263"/>
      <c r="I38" s="263"/>
      <c r="J38" s="263"/>
      <c r="K38" s="263"/>
      <c r="L38" s="264"/>
      <c r="O38" s="32"/>
    </row>
    <row r="39" spans="1:15" x14ac:dyDescent="0.35">
      <c r="A39" s="73"/>
      <c r="B39" s="260"/>
      <c r="C39" s="261"/>
      <c r="D39" s="262"/>
      <c r="E39" s="263"/>
      <c r="F39" s="263"/>
      <c r="G39" s="263"/>
      <c r="H39" s="263"/>
      <c r="I39" s="263"/>
      <c r="J39" s="263"/>
      <c r="K39" s="263"/>
      <c r="L39" s="264"/>
      <c r="O39" s="32"/>
    </row>
    <row r="40" spans="1:15" x14ac:dyDescent="0.35">
      <c r="A40" s="73"/>
      <c r="B40" s="260"/>
      <c r="C40" s="261"/>
      <c r="D40" s="262"/>
      <c r="E40" s="263"/>
      <c r="F40" s="263"/>
      <c r="G40" s="263"/>
      <c r="H40" s="263"/>
      <c r="I40" s="263"/>
      <c r="J40" s="263"/>
      <c r="K40" s="263"/>
      <c r="L40" s="264"/>
      <c r="O40" s="32"/>
    </row>
    <row r="41" spans="1:15" x14ac:dyDescent="0.35">
      <c r="A41" s="73"/>
      <c r="B41" s="260"/>
      <c r="C41" s="261"/>
      <c r="D41" s="262"/>
      <c r="E41" s="263"/>
      <c r="F41" s="263"/>
      <c r="G41" s="263"/>
      <c r="H41" s="263"/>
      <c r="I41" s="263"/>
      <c r="J41" s="263"/>
      <c r="K41" s="263"/>
      <c r="L41" s="264"/>
      <c r="O41" s="32"/>
    </row>
    <row r="42" spans="1:15" x14ac:dyDescent="0.35">
      <c r="A42" s="73"/>
      <c r="B42" s="260"/>
      <c r="C42" s="261"/>
      <c r="D42" s="262"/>
      <c r="E42" s="263"/>
      <c r="F42" s="263"/>
      <c r="G42" s="263"/>
      <c r="H42" s="263"/>
      <c r="I42" s="263"/>
      <c r="J42" s="263"/>
      <c r="K42" s="263"/>
      <c r="L42" s="264"/>
      <c r="O42" s="32"/>
    </row>
    <row r="43" spans="1:15" ht="14.25" customHeight="1" x14ac:dyDescent="0.35">
      <c r="A43" s="73"/>
      <c r="B43" s="260" t="str">
        <f>AddPub!B43</f>
        <v>Comment 4</v>
      </c>
      <c r="C43" s="261"/>
      <c r="D43" s="262"/>
      <c r="E43" s="263"/>
      <c r="F43" s="263"/>
      <c r="G43" s="263"/>
      <c r="H43" s="263"/>
      <c r="I43" s="263"/>
      <c r="J43" s="263"/>
      <c r="K43" s="263"/>
      <c r="L43" s="264"/>
      <c r="O43" s="32"/>
    </row>
    <row r="44" spans="1:15" x14ac:dyDescent="0.35">
      <c r="A44" s="73"/>
      <c r="B44" s="260"/>
      <c r="C44" s="261"/>
      <c r="D44" s="262"/>
      <c r="E44" s="263"/>
      <c r="F44" s="263"/>
      <c r="G44" s="263"/>
      <c r="H44" s="263"/>
      <c r="I44" s="263"/>
      <c r="J44" s="263"/>
      <c r="K44" s="263"/>
      <c r="L44" s="264"/>
      <c r="O44" s="32"/>
    </row>
    <row r="45" spans="1:15" x14ac:dyDescent="0.35">
      <c r="A45" s="73"/>
      <c r="B45" s="260"/>
      <c r="C45" s="261"/>
      <c r="D45" s="262"/>
      <c r="E45" s="263"/>
      <c r="F45" s="263"/>
      <c r="G45" s="263"/>
      <c r="H45" s="263"/>
      <c r="I45" s="263"/>
      <c r="J45" s="263"/>
      <c r="K45" s="263"/>
      <c r="L45" s="264"/>
      <c r="O45" s="32"/>
    </row>
    <row r="46" spans="1:15" x14ac:dyDescent="0.35">
      <c r="A46" s="73"/>
      <c r="B46" s="260"/>
      <c r="C46" s="261"/>
      <c r="D46" s="262"/>
      <c r="E46" s="263"/>
      <c r="F46" s="263"/>
      <c r="G46" s="263"/>
      <c r="H46" s="263"/>
      <c r="I46" s="263"/>
      <c r="J46" s="263"/>
      <c r="K46" s="263"/>
      <c r="L46" s="264"/>
      <c r="O46" s="32"/>
    </row>
    <row r="47" spans="1:15" x14ac:dyDescent="0.35">
      <c r="A47" s="73"/>
      <c r="B47" s="260"/>
      <c r="C47" s="261"/>
      <c r="D47" s="262"/>
      <c r="E47" s="263"/>
      <c r="F47" s="263"/>
      <c r="G47" s="263"/>
      <c r="H47" s="263"/>
      <c r="I47" s="263"/>
      <c r="J47" s="263"/>
      <c r="K47" s="263"/>
      <c r="L47" s="264"/>
      <c r="O47" s="32"/>
    </row>
    <row r="48" spans="1:15" x14ac:dyDescent="0.35">
      <c r="A48" s="73"/>
      <c r="B48" s="260"/>
      <c r="C48" s="261"/>
      <c r="D48" s="262"/>
      <c r="E48" s="263"/>
      <c r="F48" s="263"/>
      <c r="G48" s="263"/>
      <c r="H48" s="263"/>
      <c r="I48" s="263"/>
      <c r="J48" s="263"/>
      <c r="K48" s="263"/>
      <c r="L48" s="264"/>
      <c r="O48" s="32"/>
    </row>
    <row r="49" spans="1:15" x14ac:dyDescent="0.35">
      <c r="A49" s="73"/>
      <c r="B49" s="260"/>
      <c r="C49" s="261"/>
      <c r="D49" s="262"/>
      <c r="E49" s="263"/>
      <c r="F49" s="263"/>
      <c r="G49" s="263"/>
      <c r="H49" s="263"/>
      <c r="I49" s="263"/>
      <c r="J49" s="263"/>
      <c r="K49" s="263"/>
      <c r="L49" s="264"/>
      <c r="O49" s="32"/>
    </row>
    <row r="50" spans="1:15" x14ac:dyDescent="0.35">
      <c r="A50" s="73"/>
      <c r="B50" s="260"/>
      <c r="C50" s="261"/>
      <c r="D50" s="262"/>
      <c r="E50" s="263"/>
      <c r="F50" s="263"/>
      <c r="G50" s="263"/>
      <c r="H50" s="263"/>
      <c r="I50" s="263"/>
      <c r="J50" s="263"/>
      <c r="K50" s="263"/>
      <c r="L50" s="264"/>
      <c r="O50" s="32"/>
    </row>
    <row r="51" spans="1:15" x14ac:dyDescent="0.35">
      <c r="A51" s="73"/>
      <c r="B51" s="260"/>
      <c r="C51" s="261"/>
      <c r="D51" s="262"/>
      <c r="E51" s="263"/>
      <c r="F51" s="263"/>
      <c r="G51" s="263"/>
      <c r="H51" s="263"/>
      <c r="I51" s="263"/>
      <c r="J51" s="263"/>
      <c r="K51" s="263"/>
      <c r="L51" s="264"/>
      <c r="O51" s="32"/>
    </row>
    <row r="52" spans="1:15" x14ac:dyDescent="0.35">
      <c r="A52" s="73"/>
      <c r="B52" s="260"/>
      <c r="C52" s="261"/>
      <c r="D52" s="262"/>
      <c r="E52" s="263"/>
      <c r="F52" s="263"/>
      <c r="G52" s="263"/>
      <c r="H52" s="263"/>
      <c r="I52" s="263"/>
      <c r="J52" s="263"/>
      <c r="K52" s="263"/>
      <c r="L52" s="264"/>
      <c r="O52" s="32"/>
    </row>
    <row r="53" spans="1:15" ht="14.25" customHeight="1" x14ac:dyDescent="0.35">
      <c r="A53" s="73"/>
      <c r="B53" s="260" t="str">
        <f>AddPub!B53</f>
        <v>Comment 5</v>
      </c>
      <c r="C53" s="261"/>
      <c r="D53" s="262"/>
      <c r="E53" s="263"/>
      <c r="F53" s="263"/>
      <c r="G53" s="263"/>
      <c r="H53" s="263"/>
      <c r="I53" s="263"/>
      <c r="J53" s="263"/>
      <c r="K53" s="263"/>
      <c r="L53" s="264"/>
      <c r="O53" s="32"/>
    </row>
    <row r="54" spans="1:15" x14ac:dyDescent="0.35">
      <c r="A54" s="73"/>
      <c r="B54" s="260"/>
      <c r="C54" s="261"/>
      <c r="D54" s="262"/>
      <c r="E54" s="263"/>
      <c r="F54" s="263"/>
      <c r="G54" s="263"/>
      <c r="H54" s="263"/>
      <c r="I54" s="263"/>
      <c r="J54" s="263"/>
      <c r="K54" s="263"/>
      <c r="L54" s="264"/>
      <c r="O54" s="32"/>
    </row>
    <row r="55" spans="1:15" x14ac:dyDescent="0.35">
      <c r="A55" s="73"/>
      <c r="B55" s="260"/>
      <c r="C55" s="261"/>
      <c r="D55" s="262"/>
      <c r="E55" s="263"/>
      <c r="F55" s="263"/>
      <c r="G55" s="263"/>
      <c r="H55" s="263"/>
      <c r="I55" s="263"/>
      <c r="J55" s="263"/>
      <c r="K55" s="263"/>
      <c r="L55" s="264"/>
      <c r="O55" s="32"/>
    </row>
    <row r="56" spans="1:15" x14ac:dyDescent="0.35">
      <c r="A56" s="73"/>
      <c r="B56" s="260"/>
      <c r="C56" s="261"/>
      <c r="D56" s="262"/>
      <c r="E56" s="263"/>
      <c r="F56" s="263"/>
      <c r="G56" s="263"/>
      <c r="H56" s="263"/>
      <c r="I56" s="263"/>
      <c r="J56" s="263"/>
      <c r="K56" s="263"/>
      <c r="L56" s="264"/>
      <c r="O56" s="32"/>
    </row>
    <row r="57" spans="1:15" x14ac:dyDescent="0.35">
      <c r="A57" s="73"/>
      <c r="B57" s="260"/>
      <c r="C57" s="261"/>
      <c r="D57" s="262"/>
      <c r="E57" s="263"/>
      <c r="F57" s="263"/>
      <c r="G57" s="263"/>
      <c r="H57" s="263"/>
      <c r="I57" s="263"/>
      <c r="J57" s="263"/>
      <c r="K57" s="263"/>
      <c r="L57" s="264"/>
      <c r="O57" s="32"/>
    </row>
    <row r="58" spans="1:15" x14ac:dyDescent="0.35">
      <c r="A58" s="73"/>
      <c r="B58" s="260"/>
      <c r="C58" s="261"/>
      <c r="D58" s="262"/>
      <c r="E58" s="263"/>
      <c r="F58" s="263"/>
      <c r="G58" s="263"/>
      <c r="H58" s="263"/>
      <c r="I58" s="263"/>
      <c r="J58" s="263"/>
      <c r="K58" s="263"/>
      <c r="L58" s="264"/>
      <c r="O58" s="32"/>
    </row>
    <row r="59" spans="1:15" x14ac:dyDescent="0.35">
      <c r="A59" s="73"/>
      <c r="B59" s="260"/>
      <c r="C59" s="261"/>
      <c r="D59" s="262"/>
      <c r="E59" s="263"/>
      <c r="F59" s="263"/>
      <c r="G59" s="263"/>
      <c r="H59" s="263"/>
      <c r="I59" s="263"/>
      <c r="J59" s="263"/>
      <c r="K59" s="263"/>
      <c r="L59" s="264"/>
      <c r="O59" s="32"/>
    </row>
    <row r="60" spans="1:15" x14ac:dyDescent="0.35">
      <c r="A60" s="73"/>
      <c r="B60" s="260"/>
      <c r="C60" s="261"/>
      <c r="D60" s="262"/>
      <c r="E60" s="263"/>
      <c r="F60" s="263"/>
      <c r="G60" s="263"/>
      <c r="H60" s="263"/>
      <c r="I60" s="263"/>
      <c r="J60" s="263"/>
      <c r="K60" s="263"/>
      <c r="L60" s="264"/>
      <c r="O60" s="32"/>
    </row>
    <row r="61" spans="1:15" x14ac:dyDescent="0.35">
      <c r="A61" s="73"/>
      <c r="B61" s="260"/>
      <c r="C61" s="261"/>
      <c r="D61" s="262"/>
      <c r="E61" s="263"/>
      <c r="F61" s="263"/>
      <c r="G61" s="263"/>
      <c r="H61" s="263"/>
      <c r="I61" s="263"/>
      <c r="J61" s="263"/>
      <c r="K61" s="263"/>
      <c r="L61" s="264"/>
      <c r="O61" s="32"/>
    </row>
    <row r="62" spans="1:15" x14ac:dyDescent="0.35">
      <c r="A62" s="73"/>
      <c r="B62" s="270"/>
      <c r="C62" s="271"/>
      <c r="D62" s="272"/>
      <c r="E62" s="273"/>
      <c r="F62" s="273"/>
      <c r="G62" s="273"/>
      <c r="H62" s="273"/>
      <c r="I62" s="273"/>
      <c r="J62" s="273"/>
      <c r="K62" s="273"/>
      <c r="L62" s="274"/>
      <c r="O62" s="32"/>
    </row>
    <row r="63" spans="1:15" s="41" customFormat="1" x14ac:dyDescent="0.35">
      <c r="A63" s="73"/>
      <c r="B63" s="24"/>
      <c r="N63" s="40"/>
    </row>
  </sheetData>
  <sheetProtection algorithmName="SHA-512" hashValue="0hgqGQAI09fd6e3nn/K9ERmGi+8gbvY5Aa3qoFsD6TTddMDL6f/ZJWE9hi4vvm5U79d1sTkSLmVHTySeeQgbnQ==" saltValue="0RX8R8gsf3y/cJ4jDpMzEg==" spinCount="100000" sheet="1" objects="1" scenarios="1" selectLockedCells="1"/>
  <mergeCells count="21">
    <mergeCell ref="B53:C62"/>
    <mergeCell ref="D53:D62"/>
    <mergeCell ref="E53:L62"/>
    <mergeCell ref="E12:L12"/>
    <mergeCell ref="B33:C42"/>
    <mergeCell ref="D33:D42"/>
    <mergeCell ref="E33:L42"/>
    <mergeCell ref="B43:C52"/>
    <mergeCell ref="D43:D52"/>
    <mergeCell ref="E43:L52"/>
    <mergeCell ref="B13:C22"/>
    <mergeCell ref="D13:D22"/>
    <mergeCell ref="E13:L22"/>
    <mergeCell ref="B23:C32"/>
    <mergeCell ref="D23:D32"/>
    <mergeCell ref="E23:L32"/>
    <mergeCell ref="B4:L4"/>
    <mergeCell ref="B5:L5"/>
    <mergeCell ref="B6:L6"/>
    <mergeCell ref="B10:L10"/>
    <mergeCell ref="B8:L8"/>
  </mergeCells>
  <dataValidations count="2">
    <dataValidation type="textLength" operator="lessThanOrEqual" allowBlank="1" showInputMessage="1" showErrorMessage="1" error="Maximum length reached. Please use the AddPub tab to add further info./La limite maximale de caractères est atteinte. SVP utiliser l'onglet AddPub pour ajouter plus d'information." prompt="1000 character limit/limite de 1000 caractères" sqref="E23 E33 E43 E53 E13" xr:uid="{4A1B656C-AE23-47CB-AC6C-A835B98CBE90}">
      <formula1>1000</formula1>
    </dataValidation>
    <dataValidation allowBlank="1" showInputMessage="1" showErrorMessage="1" sqref="D13:D62" xr:uid="{ACCE56F1-88F3-4AE0-97D0-DE4638D5B552}"/>
  </dataValidations>
  <printOptions horizontalCentered="1"/>
  <pageMargins left="0.25" right="0.25" top="0.75" bottom="0.75" header="0.3" footer="0.3"/>
  <pageSetup scale="64" fitToHeight="0" orientation="portrait" r:id="rId1"/>
  <headerFooter>
    <oddFooter>&amp;L&amp;A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15EB37-991D-4F41-BEC9-E9F98CBC71D9}">
  <sheetPr codeName="Sheet10">
    <tabColor rgb="FF00B0F0"/>
    <pageSetUpPr fitToPage="1"/>
  </sheetPr>
  <dimension ref="A1:P42"/>
  <sheetViews>
    <sheetView showGridLines="0" zoomScaleNormal="100" workbookViewId="0">
      <selection activeCell="B1" sqref="B1"/>
    </sheetView>
  </sheetViews>
  <sheetFormatPr defaultColWidth="9.453125" defaultRowHeight="14" x14ac:dyDescent="0.35"/>
  <cols>
    <col min="1" max="1" width="1.54296875" style="21" customWidth="1"/>
    <col min="2" max="12" width="14.54296875" style="1" customWidth="1"/>
    <col min="13" max="13" width="6.453125" style="3" customWidth="1"/>
    <col min="14" max="14" width="9.453125" style="3" customWidth="1"/>
    <col min="15" max="16" width="15.54296875" style="3" hidden="1" customWidth="1"/>
    <col min="17" max="17" width="9.453125" style="3" customWidth="1"/>
    <col min="18" max="16384" width="9.453125" style="3"/>
  </cols>
  <sheetData>
    <row r="1" spans="1:16" x14ac:dyDescent="0.35">
      <c r="O1" s="3" t="s">
        <v>295</v>
      </c>
      <c r="P1" s="3" t="s">
        <v>295</v>
      </c>
    </row>
    <row r="2" spans="1:16" x14ac:dyDescent="0.35">
      <c r="B2" s="23" t="s">
        <v>0</v>
      </c>
      <c r="C2" s="23"/>
      <c r="D2" s="23"/>
      <c r="O2" s="22" t="s">
        <v>61</v>
      </c>
      <c r="P2" s="22" t="s">
        <v>73</v>
      </c>
    </row>
    <row r="3" spans="1:16" x14ac:dyDescent="0.35">
      <c r="B3" s="5"/>
      <c r="C3" s="5"/>
      <c r="D3" s="5"/>
      <c r="O3" s="8"/>
      <c r="P3" s="8"/>
    </row>
    <row r="4" spans="1:16" s="8" customFormat="1" x14ac:dyDescent="0.35">
      <c r="A4" s="24"/>
      <c r="B4" s="156" t="str">
        <f>Info!B4</f>
        <v>FOREIGN PRODUCERS' QUESTIONNAIRE</v>
      </c>
      <c r="C4" s="157"/>
      <c r="D4" s="157"/>
      <c r="E4" s="157"/>
      <c r="F4" s="157"/>
      <c r="G4" s="157"/>
      <c r="H4" s="157"/>
      <c r="I4" s="157"/>
      <c r="J4" s="157"/>
      <c r="K4" s="157"/>
      <c r="L4" s="158"/>
      <c r="M4" s="10"/>
      <c r="N4" s="10"/>
      <c r="O4" s="9"/>
      <c r="P4" s="9"/>
    </row>
    <row r="5" spans="1:16" s="8" customFormat="1" x14ac:dyDescent="0.35">
      <c r="A5" s="24"/>
      <c r="B5" s="159" t="str">
        <f>Info!B5</f>
        <v>NQ-2026-001</v>
      </c>
      <c r="C5" s="160"/>
      <c r="D5" s="160"/>
      <c r="E5" s="160"/>
      <c r="F5" s="160"/>
      <c r="G5" s="160"/>
      <c r="H5" s="160"/>
      <c r="I5" s="160"/>
      <c r="J5" s="160"/>
      <c r="K5" s="160"/>
      <c r="L5" s="161"/>
      <c r="M5" s="10"/>
      <c r="N5" s="10"/>
      <c r="O5" s="9"/>
      <c r="P5" s="9"/>
    </row>
    <row r="6" spans="1:16" s="9" customFormat="1" x14ac:dyDescent="0.35">
      <c r="A6" s="24"/>
      <c r="B6" s="165" t="str">
        <f>Info!B6</f>
        <v>OIL AND GAS WELL CASING</v>
      </c>
      <c r="C6" s="166"/>
      <c r="D6" s="166"/>
      <c r="E6" s="166"/>
      <c r="F6" s="166"/>
      <c r="G6" s="166"/>
      <c r="H6" s="166"/>
      <c r="I6" s="166"/>
      <c r="J6" s="166"/>
      <c r="K6" s="166"/>
      <c r="L6" s="167"/>
      <c r="O6" s="25"/>
      <c r="P6" s="25"/>
    </row>
    <row r="7" spans="1:16" s="9" customFormat="1" x14ac:dyDescent="0.35">
      <c r="A7" s="24"/>
      <c r="B7" s="26"/>
      <c r="C7" s="26"/>
      <c r="D7" s="26"/>
      <c r="E7" s="27"/>
      <c r="F7" s="27"/>
      <c r="G7" s="27"/>
      <c r="H7" s="27"/>
      <c r="I7" s="27"/>
      <c r="J7" s="27"/>
      <c r="K7" s="27"/>
      <c r="L7" s="27"/>
      <c r="O7" s="25"/>
      <c r="P7" s="25"/>
    </row>
    <row r="8" spans="1:16" x14ac:dyDescent="0.35">
      <c r="B8" s="267" t="str">
        <f>IF(Intro!$G$20="English",O8,P8)</f>
        <v>CONFIRMATION OF REPORTED DATA</v>
      </c>
      <c r="C8" s="268"/>
      <c r="D8" s="268"/>
      <c r="E8" s="268"/>
      <c r="F8" s="268"/>
      <c r="G8" s="268"/>
      <c r="H8" s="268"/>
      <c r="I8" s="268"/>
      <c r="J8" s="268"/>
      <c r="K8" s="268"/>
      <c r="L8" s="269"/>
      <c r="O8" s="3" t="s">
        <v>20</v>
      </c>
      <c r="P8" s="3" t="s">
        <v>35</v>
      </c>
    </row>
    <row r="9" spans="1:16" x14ac:dyDescent="0.35">
      <c r="B9" s="267" t="str">
        <f>IF(Intro!$G$20="English",O9,P9)</f>
        <v>GENERAL</v>
      </c>
      <c r="C9" s="268"/>
      <c r="D9" s="268"/>
      <c r="E9" s="268"/>
      <c r="F9" s="268"/>
      <c r="G9" s="268"/>
      <c r="H9" s="268"/>
      <c r="I9" s="268"/>
      <c r="J9" s="268"/>
      <c r="K9" s="268"/>
      <c r="L9" s="269"/>
      <c r="O9" s="100" t="s">
        <v>253</v>
      </c>
      <c r="P9" s="100" t="s">
        <v>254</v>
      </c>
    </row>
    <row r="10" spans="1:16" x14ac:dyDescent="0.35">
      <c r="B10" s="64"/>
      <c r="C10" s="45"/>
      <c r="D10" s="45"/>
      <c r="E10" s="45"/>
      <c r="F10" s="45"/>
      <c r="G10" s="45"/>
      <c r="H10" s="45"/>
      <c r="I10" s="45"/>
      <c r="J10" s="45"/>
      <c r="K10" s="45"/>
      <c r="L10" s="16"/>
    </row>
    <row r="11" spans="1:16" x14ac:dyDescent="0.35">
      <c r="B11" s="64"/>
      <c r="C11" s="45"/>
      <c r="D11" s="45"/>
      <c r="E11" s="45"/>
      <c r="F11" s="45"/>
      <c r="G11" s="45"/>
      <c r="H11" s="45"/>
      <c r="I11" s="45"/>
      <c r="J11" s="141" t="str">
        <f>IF(Intro!$G$20="English",O11,P11)</f>
        <v>Select Yes or No</v>
      </c>
      <c r="K11" s="45"/>
      <c r="L11" s="16"/>
      <c r="O11" s="3" t="s">
        <v>141</v>
      </c>
      <c r="P11" s="3" t="s">
        <v>280</v>
      </c>
    </row>
    <row r="12" spans="1:16" s="39" customFormat="1" x14ac:dyDescent="0.35">
      <c r="A12" s="65"/>
      <c r="B12" s="172" t="str">
        <f>IF(Intro!$G$20="English",O12,P12)</f>
        <v>Confirm that all data reported in this questionnaire pertain to the goods as defined in the "Intro" tab.</v>
      </c>
      <c r="C12" s="173"/>
      <c r="D12" s="173"/>
      <c r="E12" s="173"/>
      <c r="F12" s="173"/>
      <c r="G12" s="173"/>
      <c r="H12" s="173"/>
      <c r="I12" s="173"/>
      <c r="J12" s="127"/>
      <c r="K12" s="66"/>
      <c r="L12" s="67"/>
      <c r="O12" s="39" t="s">
        <v>287</v>
      </c>
      <c r="P12" s="39" t="s">
        <v>288</v>
      </c>
    </row>
    <row r="13" spans="1:16" s="39" customFormat="1" ht="15" customHeight="1" x14ac:dyDescent="0.35">
      <c r="A13" s="65"/>
      <c r="B13" s="281" t="str">
        <f>IF(Intro!$G$20="English",O13,P13)</f>
        <v>Confirm that all volumes reported in this questionnaire are in tonnes.</v>
      </c>
      <c r="C13" s="282"/>
      <c r="D13" s="282"/>
      <c r="E13" s="282"/>
      <c r="F13" s="282"/>
      <c r="G13" s="282"/>
      <c r="H13" s="282"/>
      <c r="I13" s="282"/>
      <c r="J13" s="114"/>
      <c r="K13" s="68"/>
      <c r="L13" s="69"/>
      <c r="O13" s="39" t="str">
        <f>"Confirm that all volumes reported in this questionnaire are in "&amp;(Variables!B23)&amp;"."</f>
        <v>Confirm that all volumes reported in this questionnaire are in tonnes.</v>
      </c>
      <c r="P13" s="39" t="str">
        <f>"Confirmez que tous les volumes déclarés dans ce questionnaire sont en "&amp;(Variables!C23)&amp;"."</f>
        <v>Confirmez que tous les volumes déclarés dans ce questionnaire sont en tonnes.</v>
      </c>
    </row>
    <row r="14" spans="1:16" s="39" customFormat="1" x14ac:dyDescent="0.35">
      <c r="A14" s="65"/>
      <c r="B14" s="281" t="str">
        <f>IF(Intro!$G$20="English",O14,P14)</f>
        <v>Confirm that all values reported in this questionnaire are in Canadian dollars.</v>
      </c>
      <c r="C14" s="282"/>
      <c r="D14" s="282"/>
      <c r="E14" s="282" t="str">
        <f>IF(SUM('Pro 2'!E33:E34)&lt;&gt;0,"X","-")</f>
        <v>-</v>
      </c>
      <c r="F14" s="282" t="str">
        <f>IF(SUM('Pro 2'!F33:F34)&lt;&gt;0,"X","-")</f>
        <v>-</v>
      </c>
      <c r="G14" s="282" t="str">
        <f>IF(SUM('Pro 2'!G33:G34)&lt;&gt;0,"X","-")</f>
        <v>-</v>
      </c>
      <c r="H14" s="282" t="str">
        <f>IF(SUM('Pro 2'!H33:H34)&lt;&gt;0,"X","-")</f>
        <v>-</v>
      </c>
      <c r="I14" s="282" t="str">
        <f>IF(SUM('Pro 2'!I33:I34)&lt;&gt;0,"X","-")</f>
        <v>-</v>
      </c>
      <c r="J14" s="114"/>
      <c r="K14" s="68"/>
      <c r="L14" s="69"/>
      <c r="O14" s="39" t="s">
        <v>167</v>
      </c>
      <c r="P14" s="39" t="s">
        <v>168</v>
      </c>
    </row>
    <row r="15" spans="1:16" s="39" customFormat="1" x14ac:dyDescent="0.35">
      <c r="A15" s="65"/>
      <c r="B15" s="281" t="str">
        <f>IF(Intro!$G$20="English",O15,P15)</f>
        <v>Confirm that all information is reported on a calendar-year basis.</v>
      </c>
      <c r="C15" s="282"/>
      <c r="D15" s="282"/>
      <c r="E15" s="282" t="str">
        <f>IF(SUM('Pro 2'!E36:E37)&lt;&gt;0,"X","-")</f>
        <v>-</v>
      </c>
      <c r="F15" s="282" t="str">
        <f>IF(SUM('Pro 2'!F36:F37)&lt;&gt;0,"X","-")</f>
        <v>-</v>
      </c>
      <c r="G15" s="282" t="str">
        <f>IF(SUM('Pro 2'!G36:G37)&lt;&gt;0,"X","-")</f>
        <v>X</v>
      </c>
      <c r="H15" s="282" t="str">
        <f>IF(SUM('Pro 2'!H36:H37)&lt;&gt;0,"X","-")</f>
        <v>X</v>
      </c>
      <c r="I15" s="282" t="str">
        <f>IF(SUM('Pro 2'!I36:I37)&lt;&gt;0,"X","-")</f>
        <v>X</v>
      </c>
      <c r="J15" s="114"/>
      <c r="K15" s="66"/>
      <c r="L15" s="67"/>
      <c r="O15" s="39" t="s">
        <v>58</v>
      </c>
      <c r="P15" s="39" t="s">
        <v>59</v>
      </c>
    </row>
    <row r="16" spans="1:16" x14ac:dyDescent="0.35">
      <c r="B16" s="64"/>
      <c r="C16" s="45"/>
      <c r="D16" s="45"/>
      <c r="E16" s="45"/>
      <c r="F16" s="45"/>
      <c r="G16" s="45"/>
      <c r="H16" s="45"/>
      <c r="I16" s="45"/>
      <c r="J16" s="45"/>
      <c r="K16" s="45"/>
      <c r="L16" s="16"/>
    </row>
    <row r="17" spans="1:16" x14ac:dyDescent="0.35">
      <c r="B17" s="168" t="str">
        <f>IF(Intro!$G$20="English",O17,P17)</f>
        <v>If no, explain.</v>
      </c>
      <c r="C17" s="330"/>
      <c r="D17" s="330"/>
      <c r="E17" s="330"/>
      <c r="F17" s="330"/>
      <c r="G17" s="330"/>
      <c r="H17" s="330"/>
      <c r="I17" s="330"/>
      <c r="J17" s="330"/>
      <c r="K17" s="330"/>
      <c r="L17" s="178"/>
      <c r="O17" s="118" t="s">
        <v>269</v>
      </c>
      <c r="P17" s="9" t="s">
        <v>270</v>
      </c>
    </row>
    <row r="18" spans="1:16" s="39" customFormat="1" x14ac:dyDescent="0.35">
      <c r="A18" s="65"/>
      <c r="B18" s="75"/>
      <c r="C18" s="119"/>
      <c r="D18" s="119"/>
      <c r="E18" s="119"/>
      <c r="F18" s="119"/>
      <c r="G18" s="119"/>
      <c r="H18" s="119"/>
      <c r="I18" s="119"/>
      <c r="J18" s="119"/>
      <c r="K18" s="119"/>
      <c r="L18" s="67"/>
      <c r="O18" s="9"/>
      <c r="P18" s="9"/>
    </row>
    <row r="19" spans="1:16" s="22" customFormat="1" x14ac:dyDescent="0.35">
      <c r="A19" s="21"/>
      <c r="B19" s="247"/>
      <c r="C19" s="331"/>
      <c r="D19" s="331"/>
      <c r="E19" s="331"/>
      <c r="F19" s="331"/>
      <c r="G19" s="331"/>
      <c r="H19" s="331"/>
      <c r="I19" s="331"/>
      <c r="J19" s="331"/>
      <c r="K19" s="331"/>
      <c r="L19" s="249"/>
      <c r="M19" s="39"/>
      <c r="O19" s="10"/>
      <c r="P19" s="10"/>
    </row>
    <row r="20" spans="1:16" s="22" customFormat="1" x14ac:dyDescent="0.35">
      <c r="A20" s="21"/>
      <c r="B20" s="247"/>
      <c r="C20" s="331"/>
      <c r="D20" s="331"/>
      <c r="E20" s="331"/>
      <c r="F20" s="331"/>
      <c r="G20" s="331"/>
      <c r="H20" s="331"/>
      <c r="I20" s="331"/>
      <c r="J20" s="331"/>
      <c r="K20" s="331"/>
      <c r="L20" s="249"/>
      <c r="M20" s="39"/>
      <c r="O20" s="10"/>
      <c r="P20" s="10"/>
    </row>
    <row r="21" spans="1:16" s="22" customFormat="1" x14ac:dyDescent="0.35">
      <c r="A21" s="21"/>
      <c r="B21" s="247"/>
      <c r="C21" s="331"/>
      <c r="D21" s="331"/>
      <c r="E21" s="331"/>
      <c r="F21" s="331"/>
      <c r="G21" s="331"/>
      <c r="H21" s="331"/>
      <c r="I21" s="331"/>
      <c r="J21" s="331"/>
      <c r="K21" s="331"/>
      <c r="L21" s="249"/>
      <c r="M21" s="39"/>
      <c r="O21" s="10"/>
      <c r="P21" s="10"/>
    </row>
    <row r="22" spans="1:16" s="22" customFormat="1" x14ac:dyDescent="0.35">
      <c r="A22" s="21"/>
      <c r="B22" s="247"/>
      <c r="C22" s="331"/>
      <c r="D22" s="331"/>
      <c r="E22" s="331"/>
      <c r="F22" s="331"/>
      <c r="G22" s="331"/>
      <c r="H22" s="331"/>
      <c r="I22" s="331"/>
      <c r="J22" s="331"/>
      <c r="K22" s="331"/>
      <c r="L22" s="249"/>
      <c r="M22" s="39"/>
      <c r="O22" s="10"/>
      <c r="P22" s="10"/>
    </row>
    <row r="23" spans="1:16" s="22" customFormat="1" x14ac:dyDescent="0.35">
      <c r="A23" s="21"/>
      <c r="B23" s="247"/>
      <c r="C23" s="331"/>
      <c r="D23" s="331"/>
      <c r="E23" s="331"/>
      <c r="F23" s="331"/>
      <c r="G23" s="331"/>
      <c r="H23" s="331"/>
      <c r="I23" s="331"/>
      <c r="J23" s="331"/>
      <c r="K23" s="331"/>
      <c r="L23" s="249"/>
      <c r="M23" s="39"/>
      <c r="O23" s="10"/>
      <c r="P23" s="10"/>
    </row>
    <row r="24" spans="1:16" s="22" customFormat="1" x14ac:dyDescent="0.35">
      <c r="A24" s="21"/>
      <c r="B24" s="247"/>
      <c r="C24" s="331"/>
      <c r="D24" s="331"/>
      <c r="E24" s="331"/>
      <c r="F24" s="331"/>
      <c r="G24" s="331"/>
      <c r="H24" s="331"/>
      <c r="I24" s="331"/>
      <c r="J24" s="331"/>
      <c r="K24" s="331"/>
      <c r="L24" s="249"/>
      <c r="M24" s="39"/>
      <c r="O24" s="10"/>
      <c r="P24" s="10"/>
    </row>
    <row r="25" spans="1:16" s="22" customFormat="1" x14ac:dyDescent="0.35">
      <c r="A25" s="21"/>
      <c r="B25" s="247"/>
      <c r="C25" s="331"/>
      <c r="D25" s="331"/>
      <c r="E25" s="331"/>
      <c r="F25" s="331"/>
      <c r="G25" s="331"/>
      <c r="H25" s="331"/>
      <c r="I25" s="331"/>
      <c r="J25" s="331"/>
      <c r="K25" s="331"/>
      <c r="L25" s="249"/>
      <c r="M25" s="39"/>
      <c r="O25" s="10"/>
      <c r="P25" s="10"/>
    </row>
    <row r="26" spans="1:16" s="22" customFormat="1" x14ac:dyDescent="0.35">
      <c r="A26" s="21"/>
      <c r="B26" s="247"/>
      <c r="C26" s="331"/>
      <c r="D26" s="331"/>
      <c r="E26" s="331"/>
      <c r="F26" s="331"/>
      <c r="G26" s="331"/>
      <c r="H26" s="331"/>
      <c r="I26" s="331"/>
      <c r="J26" s="331"/>
      <c r="K26" s="331"/>
      <c r="L26" s="249"/>
      <c r="M26" s="39"/>
      <c r="O26" s="10"/>
      <c r="P26" s="10"/>
    </row>
    <row r="27" spans="1:16" x14ac:dyDescent="0.35">
      <c r="B27" s="64"/>
      <c r="L27" s="16"/>
    </row>
    <row r="28" spans="1:16" x14ac:dyDescent="0.35">
      <c r="B28" s="267" t="str">
        <f>IF(Intro!$G$20="English",O28,P28)</f>
        <v>PRODUCTION AND SALES</v>
      </c>
      <c r="C28" s="268"/>
      <c r="D28" s="268"/>
      <c r="E28" s="268"/>
      <c r="F28" s="268"/>
      <c r="G28" s="268"/>
      <c r="H28" s="268"/>
      <c r="I28" s="268"/>
      <c r="J28" s="268"/>
      <c r="K28" s="268"/>
      <c r="L28" s="269"/>
      <c r="O28" s="100" t="s">
        <v>255</v>
      </c>
      <c r="P28" s="100" t="s">
        <v>256</v>
      </c>
    </row>
    <row r="29" spans="1:16" x14ac:dyDescent="0.35">
      <c r="B29" s="64"/>
      <c r="C29" s="45"/>
      <c r="D29" s="45"/>
      <c r="E29" s="45"/>
      <c r="F29" s="45"/>
      <c r="G29" s="45"/>
      <c r="H29" s="45"/>
      <c r="I29" s="45"/>
      <c r="J29" s="45"/>
      <c r="K29" s="45"/>
      <c r="L29" s="16"/>
    </row>
    <row r="30" spans="1:16" ht="14.25" customHeight="1" x14ac:dyDescent="0.35">
      <c r="B30" s="168" t="str">
        <f>IF(Intro!$G$20="English",O30,P30)</f>
        <v>Note: Public/non-confidential information in this table is automatically generated from the information provided in the "Pro 1" and "Pro 2" tabs. Any changes to this public summary must therefore be made in the "Pro 1" and "Pro 2" tabs.</v>
      </c>
      <c r="C30" s="169"/>
      <c r="D30" s="169"/>
      <c r="E30" s="169"/>
      <c r="F30" s="169"/>
      <c r="G30" s="169"/>
      <c r="H30" s="169"/>
      <c r="I30" s="169"/>
      <c r="J30" s="169"/>
      <c r="K30" s="169"/>
      <c r="L30" s="178"/>
      <c r="O30" s="3" t="s">
        <v>67</v>
      </c>
      <c r="P30" s="3" t="s">
        <v>68</v>
      </c>
    </row>
    <row r="31" spans="1:16" x14ac:dyDescent="0.35">
      <c r="B31" s="168"/>
      <c r="C31" s="169"/>
      <c r="D31" s="169"/>
      <c r="E31" s="169"/>
      <c r="F31" s="169"/>
      <c r="G31" s="169"/>
      <c r="H31" s="169"/>
      <c r="I31" s="169"/>
      <c r="J31" s="169"/>
      <c r="K31" s="169"/>
      <c r="L31" s="178"/>
    </row>
    <row r="32" spans="1:16" x14ac:dyDescent="0.35">
      <c r="B32" s="64"/>
      <c r="C32" s="45"/>
      <c r="D32" s="45"/>
      <c r="E32" s="45"/>
      <c r="F32" s="45"/>
      <c r="G32" s="45"/>
      <c r="H32" s="45"/>
      <c r="I32" s="45"/>
      <c r="J32" s="45"/>
      <c r="K32" s="45"/>
      <c r="L32" s="16"/>
    </row>
    <row r="33" spans="1:16" x14ac:dyDescent="0.35">
      <c r="B33" s="54"/>
      <c r="C33" s="29"/>
      <c r="D33" s="29"/>
      <c r="E33" s="275">
        <f>Variables!B6</f>
        <v>2023</v>
      </c>
      <c r="F33" s="275">
        <f>E33+1</f>
        <v>2024</v>
      </c>
      <c r="G33" s="275">
        <f>F33+1</f>
        <v>2025</v>
      </c>
      <c r="H33" s="275" t="str">
        <f>'Pro 1'!J19</f>
        <v>Jan-March 2025</v>
      </c>
      <c r="I33" s="275" t="str">
        <f>'Pro 1'!K19</f>
        <v>Jan-March 2026</v>
      </c>
      <c r="J33" s="68"/>
      <c r="K33" s="68"/>
      <c r="L33" s="69"/>
      <c r="O33" s="32"/>
    </row>
    <row r="34" spans="1:16" x14ac:dyDescent="0.35">
      <c r="B34" s="102"/>
      <c r="C34" s="29"/>
      <c r="D34" s="29"/>
      <c r="E34" s="275"/>
      <c r="F34" s="275"/>
      <c r="G34" s="275"/>
      <c r="H34" s="275"/>
      <c r="I34" s="275"/>
      <c r="J34" s="68"/>
      <c r="K34" s="68"/>
      <c r="L34" s="69"/>
      <c r="O34" s="32"/>
    </row>
    <row r="35" spans="1:16" s="39" customFormat="1" x14ac:dyDescent="0.35">
      <c r="A35" s="65"/>
      <c r="B35" s="281" t="str">
        <f>'Pro 1'!B21</f>
        <v>Production</v>
      </c>
      <c r="C35" s="282"/>
      <c r="D35" s="282"/>
      <c r="E35" s="115" t="str">
        <f>IF('Pro 1'!G21&lt;&gt;0,"X","-")</f>
        <v>-</v>
      </c>
      <c r="F35" s="116" t="str">
        <f>IF('Pro 1'!H21&lt;&gt;0,"X","-")</f>
        <v>-</v>
      </c>
      <c r="G35" s="116" t="str">
        <f>IF('Pro 1'!I21&lt;&gt;0,"X","-")</f>
        <v>-</v>
      </c>
      <c r="H35" s="116" t="str">
        <f>IF('Pro 1'!J21&lt;&gt;0,"X","-")</f>
        <v>-</v>
      </c>
      <c r="I35" s="116" t="str">
        <f>IF('Pro 1'!K21&lt;&gt;0,"X","-")</f>
        <v>-</v>
      </c>
      <c r="J35" s="68"/>
      <c r="K35" s="68"/>
      <c r="L35" s="69"/>
    </row>
    <row r="36" spans="1:16" s="39" customFormat="1" ht="14.5" customHeight="1" x14ac:dyDescent="0.35">
      <c r="A36" s="65"/>
      <c r="B36" s="281" t="str">
        <f>'Pro 2'!B40</f>
        <v>Sales in country of production</v>
      </c>
      <c r="C36" s="282"/>
      <c r="D36" s="282"/>
      <c r="E36" s="115" t="str">
        <f>IF(SUM('Pro 2'!G40)&lt;&gt;0,"X","-")</f>
        <v>-</v>
      </c>
      <c r="F36" s="116" t="str">
        <f>IF(SUM('Pro 2'!H40)&lt;&gt;0,"X","-")</f>
        <v>-</v>
      </c>
      <c r="G36" s="116" t="str">
        <f>IF(SUM('Pro 2'!I40)&lt;&gt;0,"X","-")</f>
        <v>-</v>
      </c>
      <c r="H36" s="116" t="str">
        <f>IF(SUM('Pro 2'!J40)&lt;&gt;0,"X","-")</f>
        <v>-</v>
      </c>
      <c r="I36" s="116" t="str">
        <f>IF(SUM('Pro 2'!K40)&lt;&gt;0,"X","-")</f>
        <v>-</v>
      </c>
      <c r="J36" s="68"/>
      <c r="K36" s="68"/>
      <c r="L36" s="69"/>
    </row>
    <row r="37" spans="1:16" s="39" customFormat="1" ht="14.5" customHeight="1" x14ac:dyDescent="0.35">
      <c r="A37" s="65"/>
      <c r="B37" s="281" t="str">
        <f>'Pro 2'!B43</f>
        <v>Export sales to Canada</v>
      </c>
      <c r="C37" s="282"/>
      <c r="D37" s="282"/>
      <c r="E37" s="115" t="str">
        <f>IF(SUM('Pro 2'!G43)&lt;&gt;0,"X","-")</f>
        <v>-</v>
      </c>
      <c r="F37" s="116" t="str">
        <f>IF(SUM('Pro 2'!H43)&lt;&gt;0,"X","-")</f>
        <v>-</v>
      </c>
      <c r="G37" s="116" t="str">
        <f>IF(SUM('Pro 2'!I43)&lt;&gt;0,"X","-")</f>
        <v>-</v>
      </c>
      <c r="H37" s="116" t="str">
        <f>IF(SUM('Pro 2'!J43)&lt;&gt;0,"X","-")</f>
        <v>-</v>
      </c>
      <c r="I37" s="116" t="str">
        <f>IF(SUM('Pro 2'!K43)&lt;&gt;0,"X","-")</f>
        <v>-</v>
      </c>
      <c r="J37" s="68"/>
      <c r="K37" s="68"/>
      <c r="L37" s="69"/>
    </row>
    <row r="38" spans="1:16" s="39" customFormat="1" ht="14.5" customHeight="1" x14ac:dyDescent="0.35">
      <c r="A38" s="65"/>
      <c r="B38" s="281" t="str">
        <f>'Pro 2'!B46</f>
        <v>Export sales to the United States of America</v>
      </c>
      <c r="C38" s="282"/>
      <c r="D38" s="282"/>
      <c r="E38" s="116" t="str">
        <f>IF(SUM('Pro 2'!G46)&lt;&gt;0,"X","-")</f>
        <v>-</v>
      </c>
      <c r="F38" s="116" t="str">
        <f>IF(SUM('Pro 2'!H46)&lt;&gt;0,"X","-")</f>
        <v>-</v>
      </c>
      <c r="G38" s="116" t="str">
        <f>IF(SUM('Pro 2'!I46)&lt;&gt;0,"X","-")</f>
        <v>-</v>
      </c>
      <c r="H38" s="116" t="str">
        <f>IF(SUM('Pro 2'!J46)&lt;&gt;0,"X","-")</f>
        <v>-</v>
      </c>
      <c r="I38" s="116" t="str">
        <f>IF(SUM('Pro 2'!K46)&lt;&gt;0,"X","-")</f>
        <v>-</v>
      </c>
      <c r="J38" s="68"/>
      <c r="K38" s="68"/>
      <c r="L38" s="69"/>
    </row>
    <row r="39" spans="1:16" s="39" customFormat="1" ht="14.5" customHeight="1" x14ac:dyDescent="0.35">
      <c r="A39" s="65"/>
      <c r="B39" s="172" t="str">
        <f>'Pro 2'!B49</f>
        <v>Export sales to all other countries</v>
      </c>
      <c r="C39" s="173"/>
      <c r="D39" s="173"/>
      <c r="E39" s="130" t="str">
        <f>IF(SUM('Pro 2'!G49)&lt;&gt;0,"X","-")</f>
        <v>-</v>
      </c>
      <c r="F39" s="130" t="str">
        <f>IF(SUM('Pro 2'!H49)&lt;&gt;0,"X","-")</f>
        <v>-</v>
      </c>
      <c r="G39" s="130" t="str">
        <f>IF(SUM('Pro 2'!I49)&lt;&gt;0,"X","-")</f>
        <v>-</v>
      </c>
      <c r="H39" s="130" t="str">
        <f>IF(SUM('Pro 2'!J49)&lt;&gt;0,"X","-")</f>
        <v>-</v>
      </c>
      <c r="I39" s="130" t="str">
        <f>IF(SUM('Pro 2'!K49)&lt;&gt;0,"X","-")</f>
        <v>-</v>
      </c>
      <c r="J39" s="68"/>
      <c r="K39" s="68"/>
      <c r="L39" s="69"/>
    </row>
    <row r="40" spans="1:16" s="39" customFormat="1" ht="14.5" customHeight="1" x14ac:dyDescent="0.35">
      <c r="A40" s="65"/>
      <c r="B40" s="172" t="str">
        <f>IF(Intro!$G$20="English",O40,P40)</f>
        <v>Other countries</v>
      </c>
      <c r="C40" s="173"/>
      <c r="D40" s="173"/>
      <c r="E40" s="332" t="str">
        <f>IF('Pro 2'!D54="","-",'Pro 2'!D54)</f>
        <v>-</v>
      </c>
      <c r="F40" s="332"/>
      <c r="G40" s="332"/>
      <c r="H40" s="332"/>
      <c r="I40" s="332"/>
      <c r="J40" s="68"/>
      <c r="K40" s="68"/>
      <c r="L40" s="69"/>
      <c r="O40" s="39" t="s">
        <v>140</v>
      </c>
      <c r="P40" s="39" t="s">
        <v>326</v>
      </c>
    </row>
    <row r="41" spans="1:16" s="39" customFormat="1" ht="14.5" customHeight="1" x14ac:dyDescent="0.35">
      <c r="A41" s="65"/>
      <c r="B41" s="172"/>
      <c r="C41" s="173"/>
      <c r="D41" s="173"/>
      <c r="E41" s="332"/>
      <c r="F41" s="332"/>
      <c r="G41" s="332"/>
      <c r="H41" s="332"/>
      <c r="I41" s="332"/>
      <c r="J41" s="68"/>
      <c r="K41" s="68"/>
      <c r="L41" s="69"/>
    </row>
    <row r="42" spans="1:16" x14ac:dyDescent="0.35">
      <c r="B42" s="70"/>
      <c r="C42" s="71"/>
      <c r="D42" s="71"/>
      <c r="E42" s="71"/>
      <c r="F42" s="71"/>
      <c r="G42" s="71"/>
      <c r="H42" s="71"/>
      <c r="I42" s="71"/>
      <c r="J42" s="71"/>
      <c r="K42" s="71"/>
      <c r="L42" s="72"/>
    </row>
  </sheetData>
  <sheetProtection algorithmName="SHA-512" hashValue="IcMtW9pbO0Stzlx2j4Y7wS4Ss50NxFgM0xPdyte/fprtGG0XzLhTKlINpG+RGNo3XcsMG7wU3DcM5uf2I81Z4g==" saltValue="0GP9Jeu8GV9N7UrUuOCT2A==" spinCount="100000" sheet="1" objects="1" scenarios="1" selectLockedCells="1"/>
  <mergeCells count="25">
    <mergeCell ref="B17:L17"/>
    <mergeCell ref="B19:L26"/>
    <mergeCell ref="B40:D41"/>
    <mergeCell ref="E40:I41"/>
    <mergeCell ref="B36:D36"/>
    <mergeCell ref="B37:D37"/>
    <mergeCell ref="B38:D38"/>
    <mergeCell ref="B39:D39"/>
    <mergeCell ref="G33:G34"/>
    <mergeCell ref="B4:L4"/>
    <mergeCell ref="B5:L5"/>
    <mergeCell ref="B6:L6"/>
    <mergeCell ref="B35:D35"/>
    <mergeCell ref="B28:L28"/>
    <mergeCell ref="B13:I13"/>
    <mergeCell ref="B14:I14"/>
    <mergeCell ref="B15:I15"/>
    <mergeCell ref="B8:L8"/>
    <mergeCell ref="B9:L9"/>
    <mergeCell ref="B30:L31"/>
    <mergeCell ref="B12:I12"/>
    <mergeCell ref="E33:E34"/>
    <mergeCell ref="F33:F34"/>
    <mergeCell ref="H33:H34"/>
    <mergeCell ref="I33:I34"/>
  </mergeCells>
  <dataValidations count="1">
    <dataValidation type="textLength" operator="lessThanOrEqual" allowBlank="1" showInputMessage="1" showErrorMessage="1" error="Maximum length reached. Please use the AddPub tab to add further info./La limite maximale de caractères est atteinte. SVP utiliser l'onglet AddPub pour ajouter plus d'information." prompt="1000 character limit/limite de 1000 caractères" sqref="B19" xr:uid="{CA26D1B0-2633-4A00-9E35-5BD98D65B30D}">
      <formula1>1000</formula1>
    </dataValidation>
  </dataValidations>
  <printOptions horizontalCentered="1"/>
  <pageMargins left="0.25" right="0.25" top="0.75" bottom="0.75" header="0.3" footer="0.3"/>
  <pageSetup scale="63" fitToHeight="0" orientation="portrait" r:id="rId1"/>
  <headerFooter>
    <oddFooter>&amp;L&amp;A</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6E61A41A-F8F1-4036-8525-35A56D4FED5D}">
          <x14:formula1>
            <xm:f>Variables!$D$27:$D$28</xm:f>
          </x14:formula1>
          <xm:sqref>J12:J15</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b n P z W M R V D G K l A A A A 9 w A A A B I A H A B D b 2 5 m a W c v U G F j a 2 F n Z S 5 4 b W w g o h g A K K A U A A A A A A A A A A A A A A A A A A A A A A A A A A A A h Y + x D o I w G I R f h X S n L T U Y Q 0 o Z X C U x I R r X p l R o h B 9 D i + X d H H w k X 0 G M o m 6 O d / d d c n e / 3 n g 2 t k 1 w 0 b 0 1 H a Q o w h Q F G l R X G q h S N L h j u E K Z 4 F u p T r L S w Q S D T U Z r U l Q 7 d 0 4 I 8 d 5 j v 8 B d X x F G a U Q O + a Z Q t W 5 l a M A 6 C U q j T 6 v 8 3 0 K C 7 1 9 j B M M R o z i O l z G m n M w u z w 1 8 C T Y N f q Y / J l 8 P j R t 6 L T S E u 4 K T W X L y P i E e U E s D B B Q A A g A I A G 5 z 8 1 g 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u c / N Y K I p H u A 4 A A A A R A A A A E w A c A E Z v c m 1 1 b G F z L 1 N l Y 3 R p b 2 4 x L m 0 g o h g A K K A U A A A A A A A A A A A A A A A A A A A A A A A A A A A A K 0 5 N L s n M z 1 M I h t C G 1 g B Q S w E C L Q A U A A I A C A B u c / N Y x F U M Y q U A A A D 3 A A A A E g A A A A A A A A A A A A A A A A A A A A A A Q 2 9 u Z m l n L 1 B h Y 2 t h Z 2 U u e G 1 s U E s B A i 0 A F A A C A A g A b n P z W A / K 6 a u k A A A A 6 Q A A A B M A A A A A A A A A A A A A A A A A 8 Q A A A F t D b 2 5 0 Z W 5 0 X 1 R 5 c G V z X S 5 4 b W x Q S w E C L Q A U A A I A C A B u c / N Y K I p H u A 4 A A A A R A A A A E w A A A A A A A A A A A A A A A A D i A Q A A R m 9 y b X V s Y X M v U 2 V j d G l v b j E u b V B L B Q Y A A A A A A w A D A M I A A A A 9 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X A Q A A A A A A A H U 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J V 5 7 E D P R 9 E K F + / 4 4 c v I a G g A A A A A C A A A A A A A D Z g A A w A A A A B A A A A A q a N R e j R Q 9 3 V g M M f n d g 4 R c A A A A A A S A A A C g A A A A E A A A A P W Y D / s / r g + F w p 5 4 8 2 k N / i 1 Q A A A A u u Y x 4 8 v 7 Z 7 A W F Z D L T r + f l W s w i W 4 L L w u O Q l n 8 9 v v T Q t S Q r Q 2 X p J X l V 4 U S q U U s b b D 2 8 C M U B k U x x 4 y B u Z w v 5 c k w C E r 5 9 v U t 9 N f y s S y g 4 Z d 6 Q p 8 U A A A A m a J X x i V S 2 3 D m C s + C H 6 u L r 4 C 0 h U g = < / D a t a M a s h u p > 
</file>

<file path=customXml/itemProps1.xml><?xml version="1.0" encoding="utf-8"?>
<ds:datastoreItem xmlns:ds="http://schemas.openxmlformats.org/officeDocument/2006/customXml" ds:itemID="{858B37D3-E5BF-4B21-9672-144BEDE50823}">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16</vt:i4>
      </vt:variant>
    </vt:vector>
  </HeadingPairs>
  <TitlesOfParts>
    <vt:vector size="26" baseType="lpstr">
      <vt:lpstr>Variables</vt:lpstr>
      <vt:lpstr>Intro</vt:lpstr>
      <vt:lpstr>Info</vt:lpstr>
      <vt:lpstr>Public</vt:lpstr>
      <vt:lpstr>AddPub</vt:lpstr>
      <vt:lpstr>Pro 1</vt:lpstr>
      <vt:lpstr>Pro 2</vt:lpstr>
      <vt:lpstr>AddPro</vt:lpstr>
      <vt:lpstr>Confirm</vt:lpstr>
      <vt:lpstr>DataTab</vt:lpstr>
      <vt:lpstr>AddPro!Print_Area</vt:lpstr>
      <vt:lpstr>AddPub!Print_Area</vt:lpstr>
      <vt:lpstr>Confirm!Print_Area</vt:lpstr>
      <vt:lpstr>Info!Print_Area</vt:lpstr>
      <vt:lpstr>Intro!Print_Area</vt:lpstr>
      <vt:lpstr>'Pro 1'!Print_Area</vt:lpstr>
      <vt:lpstr>'Pro 2'!Print_Area</vt:lpstr>
      <vt:lpstr>Public!Print_Area</vt:lpstr>
      <vt:lpstr>AddPro!Print_Titles</vt:lpstr>
      <vt:lpstr>AddPub!Print_Titles</vt:lpstr>
      <vt:lpstr>Confirm!Print_Titles</vt:lpstr>
      <vt:lpstr>Info!Print_Titles</vt:lpstr>
      <vt:lpstr>Intro!Print_Titles</vt:lpstr>
      <vt:lpstr>'Pro 1'!Print_Titles</vt:lpstr>
      <vt:lpstr>'Pro 2'!Print_Titles</vt:lpstr>
      <vt:lpstr>Public!Print_Titles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Place, Paula</dc:creator>
  <cp:lastModifiedBy>Lalonde, Nicole</cp:lastModifiedBy>
  <cp:lastPrinted>2026-03-27T10:56:57Z</cp:lastPrinted>
  <dcterms:created xsi:type="dcterms:W3CDTF">2023-04-14T19:41:00Z</dcterms:created>
  <dcterms:modified xsi:type="dcterms:W3CDTF">2026-05-01T11:56:54Z</dcterms:modified>
</cp:coreProperties>
</file>