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8_{D88C325E-8FDB-4FBD-8F2A-72B38CF89A73}" xr6:coauthVersionLast="47" xr6:coauthVersionMax="47" xr10:uidLastSave="{00000000-0000-0000-0000-000000000000}"/>
  <workbookProtection workbookAlgorithmName="SHA-512" workbookHashValue="5PWD6dztgqtoWYpUGqg0IOuRjhXVwlblnyXVS4z+Rltj4HDFHnTZ7OOC0QWTPYfrzwUarbiAWAT4ZNMt6dW+og==" workbookSaltValue="ClZCzxu2Uku/74Mzf4Y+iA==" workbookSpinCount="100000" lockStructure="1"/>
  <bookViews>
    <workbookView xWindow="-108" yWindow="-108" windowWidth="23256" windowHeight="12456" firstSheet="1" activeTab="1" xr2:uid="{2E47423C-F2DB-43DF-8F7F-3560D6D2BC1A}"/>
  </bookViews>
  <sheets>
    <sheet name="Variables" sheetId="120" state="hidden" r:id="rId1"/>
    <sheet name="Intro" sheetId="121" r:id="rId2"/>
    <sheet name="Info" sheetId="122" r:id="rId3"/>
    <sheet name="Public" sheetId="123" r:id="rId4"/>
    <sheet name="AddPub" sheetId="124" r:id="rId5"/>
    <sheet name="Pro" sheetId="125" r:id="rId6"/>
    <sheet name="AddPro" sheetId="129" r:id="rId7"/>
    <sheet name="Confirm" sheetId="130" r:id="rId8"/>
  </sheets>
  <definedNames>
    <definedName name="assocfirm">#REF!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Confirm!$B$1:$L$86</definedName>
    <definedName name="_xlnm.Print_Area" localSheetId="2">Info!$B$1:$L$45</definedName>
    <definedName name="_xlnm.Print_Area" localSheetId="1">Intro!$B$1:$L$111</definedName>
    <definedName name="_xlnm.Print_Area" localSheetId="5">Pro!$B$1:$L$351</definedName>
    <definedName name="_xlnm.Print_Area" localSheetId="3">Public!$B$1:$L$401</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11">#REF!</definedName>
    <definedName name="quest7">#REF!</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30" l="1"/>
  <c r="G70" i="130"/>
  <c r="H70" i="130"/>
  <c r="I70" i="130"/>
  <c r="F52" i="130"/>
  <c r="G52" i="130"/>
  <c r="H52" i="130"/>
  <c r="I52" i="130"/>
  <c r="F53" i="130"/>
  <c r="G53" i="130"/>
  <c r="H53" i="130"/>
  <c r="I53" i="130"/>
  <c r="F54" i="130"/>
  <c r="G54" i="130"/>
  <c r="H54" i="130"/>
  <c r="I54" i="130"/>
  <c r="F55" i="130"/>
  <c r="G55" i="130"/>
  <c r="H55" i="130"/>
  <c r="I55" i="130"/>
  <c r="F60" i="130"/>
  <c r="G60" i="130"/>
  <c r="H60" i="130"/>
  <c r="I60" i="130"/>
  <c r="F62" i="130"/>
  <c r="G62" i="130"/>
  <c r="H62" i="130"/>
  <c r="I62" i="130"/>
  <c r="F78" i="130"/>
  <c r="G78" i="130"/>
  <c r="H78" i="130"/>
  <c r="I78" i="130"/>
  <c r="F80" i="130"/>
  <c r="G80" i="130"/>
  <c r="H80" i="130"/>
  <c r="I80" i="130"/>
  <c r="F71" i="130"/>
  <c r="G71" i="130"/>
  <c r="H71" i="130"/>
  <c r="I71" i="130"/>
  <c r="F72" i="130"/>
  <c r="G72" i="130"/>
  <c r="H72" i="130"/>
  <c r="I72" i="130"/>
  <c r="F73" i="130"/>
  <c r="G73" i="130"/>
  <c r="H73" i="130"/>
  <c r="I73" i="130"/>
  <c r="E82" i="130"/>
  <c r="E80" i="130"/>
  <c r="E78" i="130"/>
  <c r="E74" i="130"/>
  <c r="E73" i="130"/>
  <c r="E72" i="130"/>
  <c r="E71" i="130"/>
  <c r="E70" i="130"/>
  <c r="E64" i="130"/>
  <c r="E62" i="130"/>
  <c r="E60" i="130"/>
  <c r="E56" i="130"/>
  <c r="E55" i="130"/>
  <c r="E54" i="130"/>
  <c r="E53" i="130"/>
  <c r="E52" i="130"/>
  <c r="B70" i="130"/>
  <c r="B52" i="130"/>
  <c r="P113" i="125"/>
  <c r="O113" i="125"/>
  <c r="B113" i="125" s="1"/>
  <c r="G115" i="125"/>
  <c r="C115" i="125"/>
  <c r="B84" i="123" l="1"/>
  <c r="P371" i="123"/>
  <c r="O371" i="123"/>
  <c r="B371" i="123" s="1"/>
  <c r="B370" i="123"/>
  <c r="P369" i="123"/>
  <c r="O369" i="123"/>
  <c r="B369" i="123"/>
  <c r="B368" i="123"/>
  <c r="B367" i="123"/>
  <c r="B366" i="123"/>
  <c r="B365" i="123"/>
  <c r="B364" i="123"/>
  <c r="B363" i="123"/>
  <c r="B362" i="123"/>
  <c r="B361" i="123"/>
  <c r="B360" i="123"/>
  <c r="B359" i="123"/>
  <c r="B358" i="123"/>
  <c r="B357" i="123"/>
  <c r="B356" i="123"/>
  <c r="B355" i="123"/>
  <c r="H354" i="123"/>
  <c r="E354" i="123"/>
  <c r="P352" i="123"/>
  <c r="O352" i="123"/>
  <c r="B352" i="123" s="1"/>
  <c r="P348" i="123"/>
  <c r="O348" i="123"/>
  <c r="B348" i="123" s="1"/>
  <c r="B347" i="123"/>
  <c r="P346" i="123"/>
  <c r="O346" i="123"/>
  <c r="B346" i="123"/>
  <c r="B345" i="123"/>
  <c r="B344" i="123"/>
  <c r="B343" i="123"/>
  <c r="B342" i="123"/>
  <c r="B341" i="123"/>
  <c r="B340" i="123"/>
  <c r="B339" i="123"/>
  <c r="B338" i="123"/>
  <c r="B337" i="123"/>
  <c r="B336" i="123"/>
  <c r="B335" i="123"/>
  <c r="B334" i="123"/>
  <c r="B333" i="123"/>
  <c r="B332" i="123"/>
  <c r="H331" i="123"/>
  <c r="E331" i="123"/>
  <c r="P329" i="123"/>
  <c r="O329" i="123"/>
  <c r="B329" i="123" s="1"/>
  <c r="P233" i="125"/>
  <c r="O233" i="125"/>
  <c r="B53" i="125"/>
  <c r="B83" i="125" s="1"/>
  <c r="L106" i="125"/>
  <c r="K106" i="125"/>
  <c r="J106" i="125"/>
  <c r="I106" i="125"/>
  <c r="H106" i="125"/>
  <c r="E106" i="125"/>
  <c r="E105" i="125"/>
  <c r="E104" i="125"/>
  <c r="B104" i="125"/>
  <c r="L103" i="125"/>
  <c r="K103" i="125"/>
  <c r="J103" i="125"/>
  <c r="I103" i="125"/>
  <c r="H103" i="125"/>
  <c r="E103" i="125"/>
  <c r="E102" i="125"/>
  <c r="E101" i="125"/>
  <c r="B101" i="125"/>
  <c r="L100" i="125"/>
  <c r="K100" i="125"/>
  <c r="J100" i="125"/>
  <c r="I100" i="125"/>
  <c r="H100" i="125"/>
  <c r="E100" i="125"/>
  <c r="E99" i="125"/>
  <c r="E98" i="125"/>
  <c r="L97" i="125"/>
  <c r="K97" i="125"/>
  <c r="J97" i="125"/>
  <c r="I97" i="125"/>
  <c r="H97" i="125"/>
  <c r="E97" i="125"/>
  <c r="E96" i="125"/>
  <c r="E95" i="125"/>
  <c r="L94" i="125"/>
  <c r="K94" i="125"/>
  <c r="J94" i="125"/>
  <c r="I94" i="125"/>
  <c r="H94" i="125"/>
  <c r="E94" i="125"/>
  <c r="E93" i="125"/>
  <c r="E92" i="125"/>
  <c r="L91" i="125"/>
  <c r="K91" i="125"/>
  <c r="J91" i="125"/>
  <c r="I91" i="125"/>
  <c r="H91" i="125"/>
  <c r="E91" i="125"/>
  <c r="E90" i="125"/>
  <c r="E89" i="125"/>
  <c r="L88" i="125"/>
  <c r="K88" i="125"/>
  <c r="J88" i="125"/>
  <c r="I88" i="125"/>
  <c r="H88" i="125"/>
  <c r="E88" i="125"/>
  <c r="E87" i="125"/>
  <c r="E86" i="125"/>
  <c r="L85" i="125"/>
  <c r="K85" i="125"/>
  <c r="J85" i="125"/>
  <c r="I85" i="125"/>
  <c r="H85" i="125"/>
  <c r="E85" i="125"/>
  <c r="E84" i="125"/>
  <c r="E83" i="125"/>
  <c r="L76" i="125"/>
  <c r="K76" i="125"/>
  <c r="J76" i="125"/>
  <c r="I76" i="125"/>
  <c r="H76" i="125"/>
  <c r="E76" i="125"/>
  <c r="E75" i="125"/>
  <c r="E74" i="125"/>
  <c r="B74" i="125"/>
  <c r="L73" i="125"/>
  <c r="K73" i="125"/>
  <c r="J73" i="125"/>
  <c r="I73" i="125"/>
  <c r="H73" i="125"/>
  <c r="E73" i="125"/>
  <c r="E72" i="125"/>
  <c r="E71" i="125"/>
  <c r="B71" i="125"/>
  <c r="L70" i="125"/>
  <c r="K70" i="125"/>
  <c r="J70" i="125"/>
  <c r="I70" i="125"/>
  <c r="H70" i="125"/>
  <c r="E70" i="125"/>
  <c r="E69" i="125"/>
  <c r="E68" i="125"/>
  <c r="L67" i="125"/>
  <c r="K67" i="125"/>
  <c r="J67" i="125"/>
  <c r="I67" i="125"/>
  <c r="H67" i="125"/>
  <c r="E67" i="125"/>
  <c r="E66" i="125"/>
  <c r="E65" i="125"/>
  <c r="L64" i="125"/>
  <c r="K64" i="125"/>
  <c r="J64" i="125"/>
  <c r="I64" i="125"/>
  <c r="H64" i="125"/>
  <c r="E64" i="125"/>
  <c r="E63" i="125"/>
  <c r="E62" i="125"/>
  <c r="L61" i="125"/>
  <c r="K61" i="125"/>
  <c r="J61" i="125"/>
  <c r="I61" i="125"/>
  <c r="H61" i="125"/>
  <c r="E61" i="125"/>
  <c r="E60" i="125"/>
  <c r="E59" i="125"/>
  <c r="L58" i="125"/>
  <c r="K58" i="125"/>
  <c r="J58" i="125"/>
  <c r="I58" i="125"/>
  <c r="H58" i="125"/>
  <c r="E58" i="125"/>
  <c r="E57" i="125"/>
  <c r="E56" i="125"/>
  <c r="L55" i="125"/>
  <c r="K55" i="125"/>
  <c r="J55" i="125"/>
  <c r="I55" i="125"/>
  <c r="H55" i="125"/>
  <c r="E55" i="125"/>
  <c r="E54" i="125"/>
  <c r="E53" i="125"/>
  <c r="L46" i="125"/>
  <c r="K46" i="125"/>
  <c r="J46" i="125"/>
  <c r="I46" i="125"/>
  <c r="H46" i="125"/>
  <c r="L43" i="125"/>
  <c r="K43" i="125"/>
  <c r="J43" i="125"/>
  <c r="I43" i="125"/>
  <c r="H43" i="125"/>
  <c r="L40" i="125"/>
  <c r="K40" i="125"/>
  <c r="J40" i="125"/>
  <c r="I40" i="125"/>
  <c r="H40" i="125"/>
  <c r="L37" i="125"/>
  <c r="K37" i="125"/>
  <c r="J37" i="125"/>
  <c r="I37" i="125"/>
  <c r="H37" i="125"/>
  <c r="L28" i="125"/>
  <c r="K28" i="125"/>
  <c r="J28" i="125"/>
  <c r="I28" i="125"/>
  <c r="H28" i="125"/>
  <c r="D85" i="120"/>
  <c r="B81" i="125" s="1"/>
  <c r="B69" i="130" s="1"/>
  <c r="D84" i="120"/>
  <c r="B331" i="123" s="1"/>
  <c r="D83" i="120"/>
  <c r="B308" i="123" s="1"/>
  <c r="B8" i="120"/>
  <c r="C8" i="120" s="1"/>
  <c r="C6" i="120"/>
  <c r="O41" i="121"/>
  <c r="P41" i="121"/>
  <c r="P40" i="121"/>
  <c r="O40" i="121"/>
  <c r="B237" i="125"/>
  <c r="B235" i="125"/>
  <c r="B51" i="125" l="1"/>
  <c r="B51" i="130" s="1"/>
  <c r="B21" i="125"/>
  <c r="B33" i="130" s="1"/>
  <c r="B354" i="123"/>
  <c r="P176" i="123"/>
  <c r="P226" i="125"/>
  <c r="P219" i="125"/>
  <c r="O226" i="125"/>
  <c r="O219" i="125"/>
  <c r="O176" i="123"/>
  <c r="B176" i="123"/>
  <c r="P15" i="123"/>
  <c r="O15" i="123"/>
  <c r="C2" i="120"/>
  <c r="J11" i="130"/>
  <c r="B219" i="125" l="1"/>
  <c r="P304" i="125"/>
  <c r="O304" i="125"/>
  <c r="P291" i="125"/>
  <c r="O291" i="125"/>
  <c r="E313" i="125" l="1"/>
  <c r="B313" i="125"/>
  <c r="B311" i="125"/>
  <c r="E245" i="125"/>
  <c r="E40" i="121"/>
  <c r="B245" i="125"/>
  <c r="B243" i="125"/>
  <c r="B240" i="125"/>
  <c r="B308" i="125"/>
  <c r="B191" i="123"/>
  <c r="B256" i="123" s="1"/>
  <c r="B21" i="122"/>
  <c r="P306" i="123"/>
  <c r="O306" i="123"/>
  <c r="D34" i="120"/>
  <c r="D33" i="120"/>
  <c r="D32" i="120"/>
  <c r="D31" i="120"/>
  <c r="B10" i="121"/>
  <c r="F42" i="130"/>
  <c r="G42" i="130"/>
  <c r="H42" i="130"/>
  <c r="I42" i="130"/>
  <c r="F44" i="130"/>
  <c r="G44" i="130"/>
  <c r="H44" i="130"/>
  <c r="I44" i="130"/>
  <c r="F34" i="130"/>
  <c r="G34" i="130"/>
  <c r="H34" i="130"/>
  <c r="I34" i="130"/>
  <c r="F35" i="130"/>
  <c r="G35" i="130"/>
  <c r="H35" i="130"/>
  <c r="I35" i="130"/>
  <c r="F36" i="130"/>
  <c r="G36" i="130"/>
  <c r="H36" i="130"/>
  <c r="I36" i="130"/>
  <c r="F37" i="130"/>
  <c r="G37" i="130"/>
  <c r="H37" i="130"/>
  <c r="I37" i="130"/>
  <c r="E46" i="130"/>
  <c r="E44" i="130"/>
  <c r="E42" i="130"/>
  <c r="E37" i="130"/>
  <c r="E36" i="130"/>
  <c r="E35" i="130"/>
  <c r="E34" i="130"/>
  <c r="D12" i="124"/>
  <c r="D12" i="129" s="1"/>
  <c r="E12" i="124"/>
  <c r="E12" i="129" s="1"/>
  <c r="B36" i="130"/>
  <c r="B146" i="125"/>
  <c r="B147" i="125"/>
  <c r="B148" i="125"/>
  <c r="B35" i="125"/>
  <c r="B65" i="125" s="1"/>
  <c r="B95" i="125" s="1"/>
  <c r="B32" i="125"/>
  <c r="B62" i="125" s="1"/>
  <c r="B92" i="125" s="1"/>
  <c r="B29" i="125"/>
  <c r="B59" i="125" s="1"/>
  <c r="B89" i="125" s="1"/>
  <c r="E37" i="125"/>
  <c r="E36" i="125"/>
  <c r="E35" i="125"/>
  <c r="L34" i="125"/>
  <c r="K34" i="125"/>
  <c r="J34" i="125"/>
  <c r="I34" i="125"/>
  <c r="H34" i="125"/>
  <c r="E34" i="125"/>
  <c r="E33" i="125"/>
  <c r="E32" i="125"/>
  <c r="L31" i="125"/>
  <c r="K31" i="125"/>
  <c r="J31" i="125"/>
  <c r="I31" i="125"/>
  <c r="H31" i="125"/>
  <c r="E31" i="125"/>
  <c r="E30" i="125"/>
  <c r="E29" i="125"/>
  <c r="P293" i="123"/>
  <c r="O293" i="123"/>
  <c r="O292" i="123"/>
  <c r="P292" i="123"/>
  <c r="P291" i="123"/>
  <c r="O291" i="123"/>
  <c r="B291" i="123" s="1"/>
  <c r="B298" i="123" s="1"/>
  <c r="P278" i="123"/>
  <c r="O278" i="123"/>
  <c r="B278" i="123" s="1"/>
  <c r="P277" i="123"/>
  <c r="O277" i="123"/>
  <c r="P276" i="123"/>
  <c r="O276" i="123"/>
  <c r="B72" i="130" l="1"/>
  <c r="B54" i="130"/>
  <c r="B292" i="123"/>
  <c r="B299" i="123" s="1"/>
  <c r="B277" i="123"/>
  <c r="B293" i="123"/>
  <c r="B300" i="123" s="1"/>
  <c r="B276" i="123"/>
  <c r="H10" i="121"/>
  <c r="O323" i="123"/>
  <c r="I33" i="130" l="1"/>
  <c r="H33" i="130"/>
  <c r="I69" i="130" l="1"/>
  <c r="I51" i="130"/>
  <c r="H51" i="130"/>
  <c r="H69" i="130"/>
  <c r="E38" i="130"/>
  <c r="B17" i="130"/>
  <c r="B6" i="122"/>
  <c r="B6" i="121"/>
  <c r="D40" i="120"/>
  <c r="D39" i="120"/>
  <c r="O38" i="121"/>
  <c r="B250" i="123"/>
  <c r="P325" i="123"/>
  <c r="O325" i="123"/>
  <c r="B19" i="122" l="1"/>
  <c r="B46" i="130" l="1"/>
  <c r="E46" i="125"/>
  <c r="E45" i="125"/>
  <c r="E44" i="125"/>
  <c r="E43" i="125"/>
  <c r="E42" i="125"/>
  <c r="E41" i="125"/>
  <c r="B64" i="130" l="1"/>
  <c r="B82" i="130"/>
  <c r="D81" i="120"/>
  <c r="D80" i="120"/>
  <c r="D79" i="120"/>
  <c r="D78" i="120"/>
  <c r="D77" i="120"/>
  <c r="D76" i="120"/>
  <c r="D75" i="120"/>
  <c r="D73" i="120"/>
  <c r="D72" i="120"/>
  <c r="D71" i="120"/>
  <c r="D70" i="120"/>
  <c r="D68" i="120"/>
  <c r="D67" i="120"/>
  <c r="D66" i="120"/>
  <c r="D65" i="120"/>
  <c r="B33" i="124"/>
  <c r="B33" i="129" s="1"/>
  <c r="B53" i="124"/>
  <c r="B53" i="129" s="1"/>
  <c r="B43" i="124"/>
  <c r="B43" i="129" s="1"/>
  <c r="B23" i="124"/>
  <c r="B23" i="129" s="1"/>
  <c r="B312" i="123"/>
  <c r="D63" i="120"/>
  <c r="D61" i="120"/>
  <c r="D60" i="120"/>
  <c r="C62" i="120"/>
  <c r="B62" i="120"/>
  <c r="D58" i="120"/>
  <c r="D57" i="120"/>
  <c r="D56" i="120"/>
  <c r="D55" i="120"/>
  <c r="D54" i="120"/>
  <c r="D52" i="120"/>
  <c r="D51" i="120"/>
  <c r="D50" i="120"/>
  <c r="D48" i="120"/>
  <c r="D47" i="120"/>
  <c r="D46" i="120"/>
  <c r="D45" i="120"/>
  <c r="B325" i="123"/>
  <c r="B314" i="123"/>
  <c r="B315" i="123"/>
  <c r="B316" i="123"/>
  <c r="B317" i="123"/>
  <c r="B318" i="123"/>
  <c r="B319" i="123"/>
  <c r="B320" i="123"/>
  <c r="B321" i="123"/>
  <c r="B322" i="123"/>
  <c r="B324" i="123"/>
  <c r="B311" i="123"/>
  <c r="B310" i="123"/>
  <c r="P323" i="123"/>
  <c r="B323" i="123" s="1"/>
  <c r="B313" i="123"/>
  <c r="D274" i="123"/>
  <c r="D32" i="122"/>
  <c r="D28" i="122"/>
  <c r="D252" i="125"/>
  <c r="B150" i="125"/>
  <c r="B149" i="125"/>
  <c r="B145" i="125"/>
  <c r="B44" i="130"/>
  <c r="B38" i="130"/>
  <c r="B37" i="130"/>
  <c r="B35" i="130"/>
  <c r="B28" i="130"/>
  <c r="B9" i="130"/>
  <c r="B55" i="130" l="1"/>
  <c r="B73" i="130"/>
  <c r="B53" i="130"/>
  <c r="B71" i="130"/>
  <c r="B56" i="130"/>
  <c r="B74" i="130"/>
  <c r="B62" i="130"/>
  <c r="B80" i="130"/>
  <c r="D62" i="120"/>
  <c r="B38" i="125"/>
  <c r="B68" i="125" s="1"/>
  <c r="B98" i="125" s="1"/>
  <c r="B26" i="125"/>
  <c r="B56" i="125" s="1"/>
  <c r="B86" i="125" s="1"/>
  <c r="B15" i="125"/>
  <c r="B2" i="125"/>
  <c r="B2" i="129" s="1"/>
  <c r="D43" i="120"/>
  <c r="D42" i="120"/>
  <c r="B37" i="122" l="1"/>
  <c r="B24" i="122"/>
  <c r="B8" i="122"/>
  <c r="B96" i="121"/>
  <c r="B78" i="121"/>
  <c r="B56" i="121"/>
  <c r="B50" i="121"/>
  <c r="B44" i="121"/>
  <c r="B36" i="121"/>
  <c r="B24" i="121"/>
  <c r="B5" i="121" l="1"/>
  <c r="P38" i="121" l="1"/>
  <c r="P317" i="125"/>
  <c r="O317" i="125"/>
  <c r="B239" i="123"/>
  <c r="B40" i="121"/>
  <c r="P32" i="122"/>
  <c r="O32" i="122"/>
  <c r="B32" i="122" s="1"/>
  <c r="P28" i="122"/>
  <c r="O28" i="122"/>
  <c r="E40" i="125"/>
  <c r="E39" i="125"/>
  <c r="E38" i="125"/>
  <c r="E27" i="125"/>
  <c r="E24" i="125"/>
  <c r="B38" i="121" l="1"/>
  <c r="P13" i="130"/>
  <c r="O13" i="130"/>
  <c r="P376" i="123" l="1"/>
  <c r="O376" i="123"/>
  <c r="D24" i="121" l="1"/>
  <c r="D44" i="121"/>
  <c r="D50" i="121"/>
  <c r="D96" i="121"/>
  <c r="D105" i="121"/>
  <c r="L21" i="125"/>
  <c r="K21" i="125"/>
  <c r="L51" i="125" l="1"/>
  <c r="L81" i="125"/>
  <c r="K81" i="125"/>
  <c r="K51" i="125"/>
  <c r="K25" i="125"/>
  <c r="L25" i="125"/>
  <c r="B219" i="123" l="1"/>
  <c r="D38" i="122" l="1"/>
  <c r="B38" i="122"/>
  <c r="B13" i="125"/>
  <c r="B12" i="125"/>
  <c r="P148" i="123" l="1"/>
  <c r="P341" i="125"/>
  <c r="O341" i="125"/>
  <c r="O148" i="123"/>
  <c r="J25" i="125" l="1"/>
  <c r="I25" i="125"/>
  <c r="H25" i="125"/>
  <c r="B110" i="121" l="1"/>
  <c r="E110" i="121"/>
  <c r="J110" i="121"/>
  <c r="O390" i="123" l="1"/>
  <c r="D42" i="122"/>
  <c r="B42" i="122"/>
  <c r="B161" i="123" l="1"/>
  <c r="B341" i="125"/>
  <c r="P337" i="125"/>
  <c r="O337" i="125"/>
  <c r="D339" i="125"/>
  <c r="B339" i="125"/>
  <c r="B323" i="125"/>
  <c r="B317" i="125"/>
  <c r="B319" i="125"/>
  <c r="B306" i="125"/>
  <c r="B291" i="125"/>
  <c r="B278" i="125"/>
  <c r="B304" i="125" l="1"/>
  <c r="B337" i="125"/>
  <c r="B265" i="125"/>
  <c r="B252" i="125"/>
  <c r="B249" i="125"/>
  <c r="G142" i="125"/>
  <c r="E142" i="125"/>
  <c r="B295" i="123"/>
  <c r="B302" i="123" s="1"/>
  <c r="B280" i="123"/>
  <c r="B249" i="123"/>
  <c r="B209" i="125"/>
  <c r="B193" i="125"/>
  <c r="B139" i="125"/>
  <c r="B44" i="125"/>
  <c r="B41" i="125"/>
  <c r="B42" i="130" s="1"/>
  <c r="E28" i="125"/>
  <c r="E26" i="125"/>
  <c r="E25" i="125"/>
  <c r="E23" i="125"/>
  <c r="B143" i="125"/>
  <c r="B233" i="125"/>
  <c r="B231" i="125"/>
  <c r="B226" i="125"/>
  <c r="B223" i="125"/>
  <c r="B192" i="125"/>
  <c r="B191" i="125"/>
  <c r="B190" i="125"/>
  <c r="B189" i="125"/>
  <c r="B188" i="125"/>
  <c r="B187" i="125"/>
  <c r="B186" i="125"/>
  <c r="B185" i="125"/>
  <c r="B184" i="125"/>
  <c r="B183" i="125"/>
  <c r="B182" i="125"/>
  <c r="B181" i="125"/>
  <c r="B180" i="125"/>
  <c r="B178" i="125"/>
  <c r="B216" i="125"/>
  <c r="B208" i="125"/>
  <c r="B206" i="125"/>
  <c r="B204" i="125"/>
  <c r="B203" i="125"/>
  <c r="B202" i="125"/>
  <c r="B200" i="125"/>
  <c r="B174" i="125"/>
  <c r="B172" i="125"/>
  <c r="B60" i="130" l="1"/>
  <c r="B78" i="130"/>
  <c r="B156" i="125"/>
  <c r="H308" i="123"/>
  <c r="E308" i="123"/>
  <c r="B306" i="123"/>
  <c r="B309" i="123"/>
  <c r="F234" i="123"/>
  <c r="B248" i="123"/>
  <c r="B247" i="123"/>
  <c r="B246" i="123"/>
  <c r="B245" i="123"/>
  <c r="B244" i="123"/>
  <c r="B243" i="123"/>
  <c r="B242" i="123"/>
  <c r="B241" i="123"/>
  <c r="B240" i="123"/>
  <c r="B238" i="123"/>
  <c r="B237" i="123"/>
  <c r="B236" i="123"/>
  <c r="B235" i="123"/>
  <c r="B232" i="123"/>
  <c r="B258" i="123"/>
  <c r="B296" i="123"/>
  <c r="B289" i="123"/>
  <c r="B287" i="123"/>
  <c r="B288" i="123"/>
  <c r="J286" i="123"/>
  <c r="P290" i="123"/>
  <c r="P294" i="123"/>
  <c r="O290" i="123"/>
  <c r="O294" i="123"/>
  <c r="H286" i="123"/>
  <c r="F286" i="123"/>
  <c r="B284" i="123"/>
  <c r="E274" i="123"/>
  <c r="P275" i="123"/>
  <c r="P279" i="123"/>
  <c r="O275" i="123"/>
  <c r="O279" i="123"/>
  <c r="K88" i="123"/>
  <c r="I88" i="123"/>
  <c r="F88" i="123"/>
  <c r="C88" i="123"/>
  <c r="B72" i="123"/>
  <c r="B206" i="123"/>
  <c r="B174" i="123"/>
  <c r="B279" i="123" l="1"/>
  <c r="B275" i="123"/>
  <c r="B294" i="123"/>
  <c r="B301" i="123" s="1"/>
  <c r="B290" i="123"/>
  <c r="B297" i="123" s="1"/>
  <c r="B64" i="123" l="1"/>
  <c r="B59" i="123"/>
  <c r="B54" i="123"/>
  <c r="B52" i="123"/>
  <c r="B6" i="130" l="1"/>
  <c r="B6" i="125"/>
  <c r="B6" i="129"/>
  <c r="B6" i="124"/>
  <c r="B6" i="123"/>
  <c r="B17" i="123"/>
  <c r="B15" i="123"/>
  <c r="E33" i="130" l="1"/>
  <c r="B30" i="130"/>
  <c r="B15" i="130"/>
  <c r="I14" i="130"/>
  <c r="G14" i="130"/>
  <c r="F14" i="130"/>
  <c r="E14" i="130"/>
  <c r="D14" i="130"/>
  <c r="B14" i="130"/>
  <c r="B12" i="130"/>
  <c r="B8" i="130"/>
  <c r="B10" i="129"/>
  <c r="B8" i="129"/>
  <c r="B159" i="125"/>
  <c r="H21" i="125"/>
  <c r="B18" i="125"/>
  <c r="P10" i="125"/>
  <c r="B10" i="125" s="1"/>
  <c r="B13" i="124"/>
  <c r="B13" i="129" s="1"/>
  <c r="B10" i="124"/>
  <c r="B8" i="124"/>
  <c r="B2" i="124"/>
  <c r="B390" i="123"/>
  <c r="B376" i="123"/>
  <c r="B373" i="123"/>
  <c r="B254" i="123"/>
  <c r="B271" i="123"/>
  <c r="B193" i="123"/>
  <c r="B189" i="123"/>
  <c r="B148" i="123"/>
  <c r="B51" i="123"/>
  <c r="B48" i="123"/>
  <c r="J25" i="123"/>
  <c r="H25" i="123"/>
  <c r="F25" i="123"/>
  <c r="C25" i="123"/>
  <c r="B21" i="123"/>
  <c r="B12" i="123"/>
  <c r="B10" i="123"/>
  <c r="B9" i="123"/>
  <c r="B9" i="125" s="1"/>
  <c r="B8" i="123"/>
  <c r="B8" i="125" s="1"/>
  <c r="B26" i="122"/>
  <c r="L24" i="122"/>
  <c r="K24" i="122"/>
  <c r="J24" i="122"/>
  <c r="I24" i="122"/>
  <c r="H24" i="122"/>
  <c r="G24" i="122"/>
  <c r="F24" i="122"/>
  <c r="E24" i="122"/>
  <c r="D24" i="122"/>
  <c r="L19" i="122"/>
  <c r="K19" i="122"/>
  <c r="J19" i="122"/>
  <c r="I19" i="122"/>
  <c r="H19" i="122"/>
  <c r="G19" i="122"/>
  <c r="F19" i="122"/>
  <c r="E19" i="122"/>
  <c r="D19" i="122"/>
  <c r="B15" i="122"/>
  <c r="B12" i="122"/>
  <c r="B10" i="122"/>
  <c r="L8" i="122"/>
  <c r="K8" i="122"/>
  <c r="J8" i="122"/>
  <c r="I8" i="122"/>
  <c r="H8" i="122"/>
  <c r="G8" i="122"/>
  <c r="F8" i="122"/>
  <c r="E8" i="122"/>
  <c r="D8" i="122"/>
  <c r="B4" i="122"/>
  <c r="J109" i="121"/>
  <c r="E109" i="121"/>
  <c r="B109" i="121"/>
  <c r="B107" i="121"/>
  <c r="L105" i="121"/>
  <c r="K105" i="121"/>
  <c r="J105" i="121"/>
  <c r="I105" i="121"/>
  <c r="H105" i="121"/>
  <c r="G105" i="121"/>
  <c r="F105" i="121"/>
  <c r="E105" i="121"/>
  <c r="B100" i="121"/>
  <c r="B102" i="121"/>
  <c r="B99" i="121"/>
  <c r="B98" i="121"/>
  <c r="L96" i="121"/>
  <c r="K96" i="121"/>
  <c r="J96" i="121"/>
  <c r="I96" i="121"/>
  <c r="H96" i="121"/>
  <c r="G96" i="121"/>
  <c r="F96" i="121"/>
  <c r="E96" i="121"/>
  <c r="B93" i="121"/>
  <c r="B88" i="121"/>
  <c r="B86" i="121"/>
  <c r="B84" i="121"/>
  <c r="B82" i="121"/>
  <c r="B80" i="121"/>
  <c r="B66" i="121"/>
  <c r="B65" i="121"/>
  <c r="B62" i="121"/>
  <c r="B60" i="121"/>
  <c r="B58" i="121"/>
  <c r="B52" i="121"/>
  <c r="L50" i="121"/>
  <c r="K50" i="121"/>
  <c r="J50" i="121"/>
  <c r="I50" i="121"/>
  <c r="H50" i="121"/>
  <c r="G50" i="121"/>
  <c r="F50" i="121"/>
  <c r="E50" i="121"/>
  <c r="P46" i="121"/>
  <c r="O46" i="121"/>
  <c r="D46" i="121" s="1"/>
  <c r="L44" i="121"/>
  <c r="K44" i="121"/>
  <c r="J44" i="121"/>
  <c r="I44" i="121"/>
  <c r="H44" i="121"/>
  <c r="G44" i="121"/>
  <c r="F44" i="121"/>
  <c r="E44" i="121"/>
  <c r="B33" i="121"/>
  <c r="P28" i="121"/>
  <c r="O28" i="121"/>
  <c r="C28" i="121" s="1"/>
  <c r="B26" i="121"/>
  <c r="L24" i="121"/>
  <c r="K24" i="121"/>
  <c r="J24" i="121"/>
  <c r="I24" i="121"/>
  <c r="H24" i="121"/>
  <c r="G24" i="121"/>
  <c r="F24" i="121"/>
  <c r="E24" i="121"/>
  <c r="B5" i="122"/>
  <c r="E69" i="130" l="1"/>
  <c r="E51" i="130"/>
  <c r="H51" i="125"/>
  <c r="H81" i="125"/>
  <c r="B5" i="130"/>
  <c r="B5" i="125"/>
  <c r="B5" i="123"/>
  <c r="B5" i="129"/>
  <c r="B5" i="124"/>
  <c r="B4" i="130"/>
  <c r="B4" i="125"/>
  <c r="B4" i="123"/>
  <c r="B4" i="129"/>
  <c r="B4" i="124"/>
  <c r="B13" i="130"/>
  <c r="I21" i="125"/>
  <c r="D15" i="130"/>
  <c r="I15" i="130"/>
  <c r="G15" i="130"/>
  <c r="F15" i="130"/>
  <c r="E15" i="130"/>
  <c r="F33" i="130"/>
  <c r="G33" i="130" l="1"/>
  <c r="F51" i="130"/>
  <c r="F69" i="130"/>
  <c r="J21" i="125"/>
  <c r="I51" i="125"/>
  <c r="I81" i="125"/>
  <c r="G69" i="130" l="1"/>
  <c r="G51" i="130"/>
  <c r="J51" i="125"/>
  <c r="J81" i="1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E0C83840-40A1-434C-A128-3597908CF931}">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tc={92E88270-2AEA-41A2-A7AE-A611A6103CB1}</author>
  </authors>
  <commentList>
    <comment ref="O1" authorId="0" shapeId="0" xr:uid="{92E88270-2AEA-41A2-A7AE-A611A6103CB1}">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<sst xmlns="http://schemas.openxmlformats.org/spreadsheetml/2006/main" count="774" uniqueCount="514">
  <si>
    <t>Date</t>
  </si>
  <si>
    <t>Telephone</t>
  </si>
  <si>
    <t>CERTIFICATION</t>
  </si>
  <si>
    <t>ATTESTATION</t>
  </si>
  <si>
    <t>Téléphone</t>
  </si>
  <si>
    <t>E-mail Address</t>
  </si>
  <si>
    <t>Adresse de l'entreprise</t>
  </si>
  <si>
    <t>Adresse du site Web</t>
  </si>
  <si>
    <t>TRANSMISSION DU QUESTIONNAIRE REMPLI</t>
  </si>
  <si>
    <t>Question 1</t>
  </si>
  <si>
    <t>Question 3</t>
  </si>
  <si>
    <t>Question 2</t>
  </si>
  <si>
    <t>Question 6</t>
  </si>
  <si>
    <t>Question 7</t>
  </si>
  <si>
    <t>Canada</t>
  </si>
  <si>
    <t>Firm Address</t>
  </si>
  <si>
    <t>Always</t>
  </si>
  <si>
    <t>Usually</t>
  </si>
  <si>
    <t>Sometimes</t>
  </si>
  <si>
    <t>Never</t>
  </si>
  <si>
    <t>Toujours</t>
  </si>
  <si>
    <t>Généralement</t>
  </si>
  <si>
    <t>Parfois</t>
  </si>
  <si>
    <t>Jamais</t>
  </si>
  <si>
    <t>De 0 à 5 %</t>
  </si>
  <si>
    <t>De 6 à 10 %</t>
  </si>
  <si>
    <t>De 11 à 15 %</t>
  </si>
  <si>
    <t>De 16 à 20 %</t>
  </si>
  <si>
    <t>De 21 à 25 %</t>
  </si>
  <si>
    <t>Plus de 25 %</t>
  </si>
  <si>
    <t>0 to 5%</t>
  </si>
  <si>
    <t>6 to 10%</t>
  </si>
  <si>
    <t>11 to 15%</t>
  </si>
  <si>
    <t>16 to 20%</t>
  </si>
  <si>
    <t>21 to 25%</t>
  </si>
  <si>
    <t>More than 25%</t>
  </si>
  <si>
    <t>Somewhat Important</t>
  </si>
  <si>
    <t>Not Important</t>
  </si>
  <si>
    <t>Très Important</t>
  </si>
  <si>
    <t>Assez important</t>
  </si>
  <si>
    <t>Pas important</t>
  </si>
  <si>
    <t>PUBLIC COMMENTS</t>
  </si>
  <si>
    <t>Plus de 3</t>
  </si>
  <si>
    <t>More than 3</t>
  </si>
  <si>
    <t>Request for quotations</t>
  </si>
  <si>
    <t>Competitive bidding</t>
  </si>
  <si>
    <t>Negotiation with an established supplier based on market intelligence on prices</t>
  </si>
  <si>
    <t>Negotiation with an established supplier based on unsolicited bids received</t>
  </si>
  <si>
    <t>Published list prices</t>
  </si>
  <si>
    <t>Demande de soumissions</t>
  </si>
  <si>
    <t>Appel d'offres</t>
  </si>
  <si>
    <t>Négociation avec un fournisseur connu à la lumière d'information sur les prix du marché</t>
  </si>
  <si>
    <t>Négociation avec un fournisseur connu à la suite de soumissions non sollicitées</t>
  </si>
  <si>
    <t>Prix publiés</t>
  </si>
  <si>
    <t>Range of product line</t>
  </si>
  <si>
    <t>Geographic location of supplier</t>
  </si>
  <si>
    <t>Long-term supply relationship</t>
  </si>
  <si>
    <t>Qualité du produit</t>
  </si>
  <si>
    <t>Gamme de produits</t>
  </si>
  <si>
    <t>Délais et modalités de livraison</t>
  </si>
  <si>
    <t>Emplacement géographique du fournisseur</t>
  </si>
  <si>
    <t>Credit arrangements</t>
  </si>
  <si>
    <t>Accords de crédit</t>
  </si>
  <si>
    <t>Le prix ne sera jamais le facteur principal</t>
  </si>
  <si>
    <t>Price would never be the primary factor</t>
  </si>
  <si>
    <t>United States</t>
  </si>
  <si>
    <t>États-Unis</t>
  </si>
  <si>
    <t>Product quality</t>
  </si>
  <si>
    <t>Availability of proprietary specifications</t>
  </si>
  <si>
    <t>Delivery cost</t>
  </si>
  <si>
    <t>Delivery time and terms</t>
  </si>
  <si>
    <t>Availability of on-hand inventory</t>
  </si>
  <si>
    <t>%</t>
  </si>
  <si>
    <t>Firm Name</t>
  </si>
  <si>
    <t>Role in the Industry</t>
  </si>
  <si>
    <t>Product meets technical specifications</t>
  </si>
  <si>
    <t>Lowest net price (after discounts, promotions, etc.)</t>
  </si>
  <si>
    <t>Minimum quantity requirement</t>
  </si>
  <si>
    <t>Produit satisfait aux spécifications techniques</t>
  </si>
  <si>
    <t>Disponibilité de spécifications protégées</t>
  </si>
  <si>
    <t xml:space="preserve">Prix net le plus bas (après escomptes, promotions, etc.) </t>
  </si>
  <si>
    <t>Frais de livraison</t>
  </si>
  <si>
    <t>Fiabilité du fournisseur</t>
  </si>
  <si>
    <t>Exigence de quantité minimale</t>
  </si>
  <si>
    <t>Disponibilité du stock</t>
  </si>
  <si>
    <t>Service après-vente ou garanties</t>
  </si>
  <si>
    <t>Rôle dans l'industrie</t>
  </si>
  <si>
    <t>Reliability of supplier</t>
  </si>
  <si>
    <t>CONFIRMATION DES DONNÉES DÉCLARÉES</t>
  </si>
  <si>
    <t>COMMENTAIRES PUBLICS</t>
  </si>
  <si>
    <t>Website Address</t>
  </si>
  <si>
    <t>Provide the names and addresses of other locations, facilities, and outlets in Canada on behalf of which your company is responding.</t>
  </si>
  <si>
    <t>Name of Authorized Official</t>
  </si>
  <si>
    <t>Title of Authorized Official</t>
  </si>
  <si>
    <t>Nom du représentant autorisé</t>
  </si>
  <si>
    <t>Titre du représentant autorisé</t>
  </si>
  <si>
    <t>Veuillez retourner le questionnaire rempli en utilisant l’une des options suivantes :</t>
  </si>
  <si>
    <t>Adresse de courrier électronique</t>
  </si>
  <si>
    <t>I understand that checking this box constitutes my legally binding signature.</t>
  </si>
  <si>
    <t>Je comprends que le fait de cocher cette case constitue ma signature juridiquement contraignante.</t>
  </si>
  <si>
    <t>Distributor</t>
  </si>
  <si>
    <t xml:space="preserve">Primary Industry 1 </t>
  </si>
  <si>
    <t>Segment de marché 1</t>
  </si>
  <si>
    <t>Segment de marché 2</t>
  </si>
  <si>
    <t>Segment de marché 3</t>
  </si>
  <si>
    <t xml:space="preserve">What is the typical delivery time for the goods, from the day on which an order is placed to the day of arrival at your facility? </t>
  </si>
  <si>
    <t>Quel est le délai de livraison typique pour les marchandises, soit du moment où une commande est passée à la date de livraison à votre établissement?</t>
  </si>
  <si>
    <t>Question 15</t>
  </si>
  <si>
    <t>Question 16</t>
  </si>
  <si>
    <t>Reasonable alternative product</t>
  </si>
  <si>
    <t>Restrictions or limitations</t>
  </si>
  <si>
    <t>Produit substitut raisonnable</t>
  </si>
  <si>
    <t>Type of product bought by your firm</t>
  </si>
  <si>
    <t>Type de produit acheté par votre entreprise</t>
  </si>
  <si>
    <t>Avec combien de fournisseurs votre entreprise communique-t-elle, généralement, avant de décider d’acheter des marchandises?</t>
  </si>
  <si>
    <t>Question 17</t>
  </si>
  <si>
    <t>Question 18</t>
  </si>
  <si>
    <t>PUBLIC</t>
  </si>
  <si>
    <t>TARIF DES DOUANES</t>
  </si>
  <si>
    <t>CUSTOMS TARIFF</t>
  </si>
  <si>
    <t>QUESTIONNAIRE DUE DATE</t>
  </si>
  <si>
    <t>DATE D'ÉCHÉANCE DU QUESTIONNAIRE</t>
  </si>
  <si>
    <t>SUBMITTING THE QUESTIONNAIRE RESPONSE</t>
  </si>
  <si>
    <t>FIRM INFORMATION</t>
  </si>
  <si>
    <t>RENSEIGNEMENTS SUR L’ENTREPRISE</t>
  </si>
  <si>
    <t>Dénomination sociale 
(En français et en anglais, le cas échéant)</t>
  </si>
  <si>
    <t>Fournissez les noms et adresses des autres emplacements, installations et points de vente au Canada au nom de laquelle votre entreprise répond. </t>
  </si>
  <si>
    <t>Distributeur</t>
  </si>
  <si>
    <t xml:space="preserve">Dénomination sociale de l'entreprise </t>
  </si>
  <si>
    <t>Question 14</t>
  </si>
  <si>
    <t>If "Never", provide details.</t>
  </si>
  <si>
    <t>Si "Jamais", donnez plus de détails.</t>
  </si>
  <si>
    <t>Indicate whether the factors identified in the table below are very important, somewhat important or not important when choosing a supplier of the goods.</t>
  </si>
  <si>
    <t>Indiquez si les facteurs identifiés dans le tableau ci-dessous sont très importants, assez importants ou pas importants lors du choix d’un fournisseur des marchandises.</t>
  </si>
  <si>
    <t>Should your firm wish to add any comments related to its responses, submit them here. Be sure to indicate the question number being commented on.</t>
  </si>
  <si>
    <t>If the country of origin of the price leader is unknown, indicate the name of the company that tends to be the price leader.</t>
  </si>
  <si>
    <t xml:space="preserve">Describe the general nature of your firm's term contracts for the goods. What provisions are generally included in these term contracts to allow for price changes during the period of the contract? </t>
  </si>
  <si>
    <t>Y a-t-il un facteur saisonnier dans les achats de marchandises par votre entreprise? Dans l'affirmative, expliquez comment le volume des achats de votre entreprise varie tout au long de l'année.</t>
  </si>
  <si>
    <t>PROTECTED COMMENTS</t>
  </si>
  <si>
    <t>CONFIRMATION OF REPORTED DATA</t>
  </si>
  <si>
    <t>Confirm that all information is reported on a calendar-year basis.</t>
  </si>
  <si>
    <t>Confirmez que tous les renseignements déclarés le sont selon l’année civile.</t>
  </si>
  <si>
    <t>Restrictions ou contraintes</t>
  </si>
  <si>
    <t>Quel serait le pourcentage de diminution minimum du prix requis pour rendre ce produit substitut concurrentiel, étant donné les prix actuels sur le marché?</t>
  </si>
  <si>
    <t>Given current market prices, what is the minimum percentage decrease in the price of the alternative product to make it competitive?</t>
  </si>
  <si>
    <t>Once the goods meet required specifications, how often does the lowest net price offered for the goods win a contract or a sale?</t>
  </si>
  <si>
    <t>Other sources include</t>
  </si>
  <si>
    <t>Are the goods produced in Canada and the goods imported from the countries listed below physically (or functionally) interchangeable for the same intended purposes or applications?</t>
  </si>
  <si>
    <t>Variable</t>
  </si>
  <si>
    <t>English</t>
  </si>
  <si>
    <t>French</t>
  </si>
  <si>
    <t>Data Validation comments</t>
  </si>
  <si>
    <t>Case Number</t>
  </si>
  <si>
    <t>The Goods</t>
  </si>
  <si>
    <t>Due Date</t>
  </si>
  <si>
    <t>Trade Level 1 (plural)</t>
  </si>
  <si>
    <t>Product Defn</t>
  </si>
  <si>
    <t>HS Code defn change date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</si>
  <si>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</si>
  <si>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</si>
  <si>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</si>
  <si>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</si>
  <si>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</si>
  <si>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</si>
  <si>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</si>
  <si>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</si>
  <si>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</si>
  <si>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</si>
  <si>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</si>
  <si>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</si>
  <si>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</si>
  <si>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</si>
  <si>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</si>
  <si>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General Firm Information</t>
  </si>
  <si>
    <t>Informations générales sur l'entreprise</t>
  </si>
  <si>
    <t>Market Characteristics of the Goods</t>
  </si>
  <si>
    <t>Caractéristiques du marché des marchandises</t>
  </si>
  <si>
    <t>Markets</t>
  </si>
  <si>
    <t>Marchés</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</si>
  <si>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</si>
  <si>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</si>
  <si>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</si>
  <si>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</si>
  <si>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</si>
  <si>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</si>
  <si>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</si>
  <si>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</si>
  <si>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</si>
  <si>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</si>
  <si>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</si>
  <si>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</si>
  <si>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</si>
  <si>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additional details, view the Info tab.</t>
  </si>
  <si>
    <t>Pour plus de détails, consultez l'onglet Info.</t>
  </si>
  <si>
    <t>Trade level</t>
  </si>
  <si>
    <t>Niveau commercial</t>
  </si>
  <si>
    <t>References to "the goods" in this questionnaire refer to:</t>
  </si>
  <si>
    <t>Les références aux « marchandises » dans ce questionnaire font référence à :</t>
  </si>
  <si>
    <t>Primary Industry 2</t>
  </si>
  <si>
    <t>Primary Industry 3</t>
  </si>
  <si>
    <t>Type</t>
  </si>
  <si>
    <t>Provide details.</t>
  </si>
  <si>
    <t>Donnez plus de détails.</t>
  </si>
  <si>
    <t>Provide details concerning products related to the goods that Canadian producers cannot provide but are offered by suppliers in countries other than Canada.</t>
  </si>
  <si>
    <t>Import Countries</t>
  </si>
  <si>
    <t>Unknown country of origin - Purchased from a domestic producer</t>
  </si>
  <si>
    <t>Unknown country of origin - Purchased from another source</t>
  </si>
  <si>
    <t>Do not know</t>
  </si>
  <si>
    <t>Je ne sais pas</t>
  </si>
  <si>
    <t>Minimum days</t>
  </si>
  <si>
    <t>Maximum days</t>
  </si>
  <si>
    <t>Purchases of domestically produced goods from domestic producers</t>
  </si>
  <si>
    <t>Achats de marchandises produites au pays auprès de producteurs nationaux</t>
  </si>
  <si>
    <t>Purchases of domestically produced goods from distributors</t>
  </si>
  <si>
    <t>Achats de marchandises produites au pays auprès de distributeurs</t>
  </si>
  <si>
    <t>Achats de marchandises importées auprès de distributeurs</t>
  </si>
  <si>
    <t>Purchases of imported goods from distributors</t>
  </si>
  <si>
    <t>Purchases of the goods where your firm is the importer of record for customs purposes</t>
  </si>
  <si>
    <t>If not, explain the differences.</t>
  </si>
  <si>
    <t>Les marchandises produites au Canada et les marchandises importées sont-elles vendues par l’entremise des mêmes circuits de distribution?</t>
  </si>
  <si>
    <t>Importance</t>
  </si>
  <si>
    <t>Comparable</t>
  </si>
  <si>
    <t>Not comparable - Advantage to Canada</t>
  </si>
  <si>
    <t>Non comparable - Avantage pour le Canada</t>
  </si>
  <si>
    <t>If not comparable, explain why.</t>
  </si>
  <si>
    <t>Si ce n’est pas comparable, expliquez pourquoi.</t>
  </si>
  <si>
    <t>Purchasing decisions</t>
  </si>
  <si>
    <t>Décisions d'achat</t>
  </si>
  <si>
    <t>Identify any requirements that must be met or taken into account before your firm decides it needs to purchase the goods.</t>
  </si>
  <si>
    <t>Identifiez toutes les exigences qui doivent être remplies ou prises en compte avant que votre entreprise décide qu'elle doit acheter les marchandises.</t>
  </si>
  <si>
    <t>Number of suppliers</t>
  </si>
  <si>
    <t>Nombre de fournisseurs</t>
  </si>
  <si>
    <t>Autres fournisseurs incluent</t>
  </si>
  <si>
    <t>Other methods include</t>
  </si>
  <si>
    <t>Aside from price, what factors does your firm take into account when making its purchasing decision?</t>
  </si>
  <si>
    <t>Outre le prix, quels facteurs votre entreprise prend-elle en compte lors de sa décision d’achat ?</t>
  </si>
  <si>
    <t>Other factors include</t>
  </si>
  <si>
    <t>Autres facteurs incluent</t>
  </si>
  <si>
    <t>What are the usual methods of establishing a transaction price?</t>
  </si>
  <si>
    <t>Country of origin unknown</t>
  </si>
  <si>
    <t>Producer</t>
  </si>
  <si>
    <t>Producteur</t>
  </si>
  <si>
    <t>months</t>
  </si>
  <si>
    <t>Time required</t>
  </si>
  <si>
    <t>Temps requis</t>
  </si>
  <si>
    <t xml:space="preserve"> en mois</t>
  </si>
  <si>
    <t>Term contracts</t>
  </si>
  <si>
    <t>Contrats à terme</t>
  </si>
  <si>
    <t>Time period</t>
  </si>
  <si>
    <t>Période</t>
  </si>
  <si>
    <t>Question 4</t>
  </si>
  <si>
    <t>Question 5</t>
  </si>
  <si>
    <t>Question 8</t>
  </si>
  <si>
    <t>Question 9</t>
  </si>
  <si>
    <t>Question 10</t>
  </si>
  <si>
    <t>Question 11</t>
  </si>
  <si>
    <t>Question 12</t>
  </si>
  <si>
    <t>Question 13</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</si>
  <si>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</si>
  <si>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</si>
  <si>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</si>
  <si>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</si>
  <si>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Select Yes or No</t>
  </si>
  <si>
    <t>Sélectionnez oui ou non</t>
  </si>
  <si>
    <t>Expliquez les changements que vous prévoyez voir sur le marché canadien et sur d’autres marchés mondiaux pour les marchandises au cours des deux prochaines années en ce qui concerne la demande, les ventes, les prix, et les volumes d'importations des marchandises.</t>
  </si>
  <si>
    <t>Other countries</t>
  </si>
  <si>
    <t>GLOSSAIRE</t>
  </si>
  <si>
    <t/>
  </si>
  <si>
    <t xml:space="preserve">Questions relating to this questionnaire should be directed to:
</t>
  </si>
  <si>
    <t xml:space="preserve">Toutes les questions relatives au présent questionnaire doivent être adressées à :
</t>
  </si>
  <si>
    <t>Firm Name (In English and French, if applicable)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</si>
  <si>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</si>
  <si>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</si>
  <si>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</si>
  <si>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What goods, either domestically produced or imported, do you view as reasonable alternatives to the goods that your firm buys? Specify any restrictions or limitations to the use of these alternative products (e.g., quality, relative cost).</t>
  </si>
  <si>
    <t xml:space="preserve">Is there a seasonality factor to your firm's purchases of the goods? If so, explain how the volume of your firm’s purchases varies throughout the year. </t>
  </si>
  <si>
    <t>Explain whether your firm, or your firm's customers, are willing to pay a price premium for the goods if produced in Canada and identify the amount of that premium?</t>
  </si>
  <si>
    <t>After-sale service or warranties</t>
  </si>
  <si>
    <t>Sinon, expliquez les différences.</t>
  </si>
  <si>
    <t>Very important</t>
  </si>
  <si>
    <t>Si votre entreprise désire ajouter des commentaires concernant vos réponses, vous les inscrivez ici. Indiquez à quelle question se rapportent vos commentaires.</t>
  </si>
  <si>
    <t xml:space="preserve">Indicate the approximate volume and value of your firm’s purchases of the goods produced in the following countries. In the case where the country of origin is unknown, provide approximate volume and value of your firm’s purchases of the goods made from domestic producers or another source. </t>
  </si>
  <si>
    <t>How many suppliers generally does your firm contact before deciding to purchase the goods?</t>
  </si>
  <si>
    <t>Pays d’origine inconnue - Achats auprès d'un producteur national</t>
  </si>
  <si>
    <t>Pays d’origine inconnue - Achats auprès d'un autre fournisseur</t>
  </si>
  <si>
    <t>Pays d'origine inconnue</t>
  </si>
  <si>
    <t>Quelles sont les méthodes habituelles pour établir le prix d'une transaction?</t>
  </si>
  <si>
    <t>Une fois que les marchandises satisfont aux spécifications exigées, à quelle fréquence le prix net le plus bas offert pour les marchandises décroche un contrat ou une vente?</t>
  </si>
  <si>
    <t>Si le pays d’origine du fabricant offrant le prix le plus compétitif est inconnu, indiquez le nom de l’entreprise qui tend à dominer le marché en matière de prix.</t>
  </si>
  <si>
    <t>Au cours des 12 derniers mois, indiquez si votre entreprise a été contactée par des producteurs ou des distributeurs pour proposer la vente des marchandises. Si tel est le cas, indiquez le pays d'origine des marchandises proposées.</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</si>
  <si>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</si>
  <si>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</si>
  <si>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</si>
  <si>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</si>
  <si>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</si>
  <si>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</si>
  <si>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Other countries include:</t>
  </si>
  <si>
    <t>Autres pays incluent :</t>
  </si>
  <si>
    <t>Other factors where Canada has the advantage include:</t>
  </si>
  <si>
    <t>Autres facteurs où le Canada a l'avantage incluent :</t>
  </si>
  <si>
    <t>Net delivered purchase value (laid-in cost)</t>
  </si>
  <si>
    <t>For the questions in this tab, note the following:</t>
  </si>
  <si>
    <t>Pour les questions de cet onglet, notez ce qui suit :</t>
  </si>
  <si>
    <t>Do commercial or structural quality goods differ in price? If so, please explain.</t>
  </si>
  <si>
    <t>Les marchandises de qualité commerciale ou de construction ont-elles des prix qui diffèrent? Si oui, veuillez expliquer.</t>
  </si>
  <si>
    <t>le dumping et le subventionnement</t>
  </si>
  <si>
    <t>Unknown country of origin - Purchased from another source (list below)</t>
  </si>
  <si>
    <t>Pays d’origine inconnue - Achats auprès d'un autre fournisseur (énumérer ci-dessous)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</si>
  <si>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</si>
  <si>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</si>
  <si>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Int period 1</t>
  </si>
  <si>
    <t>Int period 2</t>
  </si>
  <si>
    <t>Comparability</t>
  </si>
  <si>
    <t>Comparabilité</t>
  </si>
  <si>
    <t>In the last 12 months, indicate if your firm has been contacted by producers or distributors with offers to sell the goods. If so, indicate the country of origin of the goods being offered.</t>
  </si>
  <si>
    <t>In the Canadian market for the goods, which of the following countries tends to be the price leader?</t>
  </si>
  <si>
    <t>Trade Level 2 (plural)</t>
  </si>
  <si>
    <t>HS Codes prior to change</t>
  </si>
  <si>
    <t>Date of change</t>
  </si>
  <si>
    <t>First Year of POI</t>
  </si>
  <si>
    <t>Last Day of POI</t>
  </si>
  <si>
    <t>Last Year of POI</t>
  </si>
  <si>
    <t>• Report all values in Canadian dollars.</t>
  </si>
  <si>
    <t>• Déclarez toutes les valeurs en dollars canadiens.</t>
  </si>
  <si>
    <t>Les marchandises produites au Canada et les marchandises importées des pays énumérés ci-dessous sont-elles physiquement (ou fonctionnellement) interchangeables pour les mêmes types d'utilisations ou d'applications?</t>
  </si>
  <si>
    <t>Autres méthodes incluent</t>
  </si>
  <si>
    <t>Note : L’information publique/non confidentielle dans ce tableau est générée automatiquement à partir de l’information fournie sous l'onglet « Pro ». Par conséquent, toute modification à apporter à ce résumé public/non confidentiel doit être faite sous l'onglet « Pro ».</t>
  </si>
  <si>
    <t>Note: Public/non-confidential information in this table is automatically generated from the information provided in the "Pro" tab. Any changes to this public summary must therefore be made in the "Pro" tab.</t>
  </si>
  <si>
    <t>Assuming the necessary baseline quality and physical specifications are met, how much lower (in percentage) must the price be for it to become the main factor overriding all other factors, in your firm's purchasing decision?</t>
  </si>
  <si>
    <t>Assuming the necessary baseline quality and physical specifications are met, how much of a price difference (in percentage) would make price the most important factor in your purchasing decision?</t>
  </si>
  <si>
    <t>En supposant que les conditions concernant la qualité de base nécessaire et les caractéristiques physiques sont remplies, quelle différence de prix (en pourcentage) ferait du prix le facteur principal dans votre décision d'achat?</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</si>
  <si>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</si>
  <si>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</si>
  <si>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</si>
  <si>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</si>
  <si>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</si>
  <si>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</si>
  <si>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Subject Countries (incl. French pronouns)</t>
  </si>
  <si>
    <t>Additional Product Info</t>
  </si>
  <si>
    <t>Unit of measure (plural)</t>
  </si>
  <si>
    <t>tonnes</t>
  </si>
  <si>
    <t>Unit of measure (singular)</t>
  </si>
  <si>
    <t>tonne</t>
  </si>
  <si>
    <t>US</t>
  </si>
  <si>
    <t>Important notes for formatting</t>
  </si>
  <si>
    <t>Insert and merge rows where needed to expand height of text boxes.</t>
  </si>
  <si>
    <t>PURCHASERS' QUESTIONNAIRE | QUESTIONNAIRE À L'INTENTION DES ACHETEURS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</si>
  <si>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</si>
  <si>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</si>
  <si>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</si>
  <si>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</si>
  <si>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</si>
  <si>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</si>
  <si>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</si>
  <si>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QUESTIONS</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</si>
  <si>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</si>
  <si>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</si>
  <si>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PURCHASERS' QUESTIONNAIRE</t>
  </si>
  <si>
    <t>QUESTIONNAIRE À L’INTENTION DES ACHETEURS</t>
  </si>
  <si>
    <t>QUESTIONNAIRE OUTLINE</t>
  </si>
  <si>
    <t>APERÇU DU QUESTIONNAIRE</t>
  </si>
  <si>
    <t>GLOSSARY</t>
  </si>
  <si>
    <t>The purchase value net of all cash, quantity or deferred discounts, allowances, taxes, rebates and incentives, whether or not shown on the invoice. However, it includes delivery costs (freight, handling, and insurance) to your Canadian warehouse and, where applicable, all import costs such as customs and other duties (including anti-dumping and countervailing duties), brokerage fees and surcharges.</t>
  </si>
  <si>
    <t>La valeur d'achat,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</si>
  <si>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</si>
  <si>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</si>
  <si>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PROTECTED</t>
  </si>
  <si>
    <t>PROTÉGÉ</t>
  </si>
  <si>
    <t>PURCHASES</t>
  </si>
  <si>
    <t>ACHATS</t>
  </si>
  <si>
    <t>GENERAL</t>
  </si>
  <si>
    <t>GÉNÉRAL</t>
  </si>
  <si>
    <t>Autres pays</t>
  </si>
  <si>
    <t xml:space="preserve">Other sources include: </t>
  </si>
  <si>
    <t>Autres fournisseurs incluent :</t>
  </si>
  <si>
    <t>Analyst 1</t>
  </si>
  <si>
    <t>Analyst 2</t>
  </si>
  <si>
    <t>Select</t>
  </si>
  <si>
    <t>Public Question 1</t>
  </si>
  <si>
    <t>Public Question 7</t>
  </si>
  <si>
    <t>Public Question 11</t>
  </si>
  <si>
    <t>Public Question 13</t>
  </si>
  <si>
    <t>Public Question 15</t>
  </si>
  <si>
    <t>Pro Question 5</t>
  </si>
  <si>
    <t>Pro Question 8</t>
  </si>
  <si>
    <t>Pro Question 9</t>
  </si>
  <si>
    <t>ADDITIONAL PRODUCT INFORMATION</t>
  </si>
  <si>
    <t>RENSEIGNEMENTS ADDITIONNELS SUR LE PRODUIT</t>
  </si>
  <si>
    <t>Drop down lists (MODIFY AS PER CASE SPECIFICS)</t>
  </si>
  <si>
    <t>Other factors that are very important</t>
  </si>
  <si>
    <t>Other factors that are somewhat important</t>
  </si>
  <si>
    <t>Autres facteurs très importants</t>
  </si>
  <si>
    <t>Autres facteurs assez importants</t>
  </si>
  <si>
    <t>Intro, Confirm</t>
  </si>
  <si>
    <t>Yes</t>
  </si>
  <si>
    <t>Oui</t>
  </si>
  <si>
    <t>No</t>
  </si>
  <si>
    <t>Non</t>
  </si>
  <si>
    <t>If no, explain.</t>
  </si>
  <si>
    <t>Si non, expliquez.</t>
  </si>
  <si>
    <t>Indiquez le volume et la valeur approximatifs des achats par votre entreprise de marchandises produites dans les pays suivants. Dans le cas où les pays d'origine sont inconnus, indiquez le volume et la valeur approximatifs des achats de marchandises effectués par votre entreprise auprès de producteurs nationaux ou d'une autre source.</t>
  </si>
  <si>
    <t>Expliquez si votre entreprise, ou vos clients, sont prêts à payer un prix plus élevé pour les marchandises si elles sont produites au Canada et indiquez le montant de cette prime.</t>
  </si>
  <si>
    <t>Fournissez des détails concernant les produits liés aux marchandises que les producteurs canadiens ne peuvent pas fournir, mais qui sont offerts par des fournisseurs dans des pays autres que le Canada.</t>
  </si>
  <si>
    <t>If your firm is a distributor, indicate the primary industries in which the goods are sold.</t>
  </si>
  <si>
    <t>Si votre entreprise est un distributeur, indiquez dans quels segments de marché ces marchandises sont vendues.</t>
  </si>
  <si>
    <t>Si votre entreprise est un utilisateur final, indiquez vos segments de marché.</t>
  </si>
  <si>
    <t>DEVEZ-VOUS REMPLIR CE QUESTIONNAIRE?</t>
  </si>
  <si>
    <t>Valeur d’achat nette rendue (coût de revient)</t>
  </si>
  <si>
    <t>les pays sujets</t>
  </si>
  <si>
    <t>Achats de marchandises pour lesquelles vous êtes l'importateur attitré aux fins de douanes</t>
  </si>
  <si>
    <t>utilisateurs finals</t>
  </si>
  <si>
    <t>Les questions suivantes font référence aux marchandises comme définies dans la description du produit de l'onglet Intro.</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</si>
  <si>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</si>
  <si>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Type d'affiliation</t>
  </si>
  <si>
    <t xml:space="preserve">Quelles marchandises, soient fabriquées sur le marché intérieur ou importées, percevez-vous comme produits substituts raisonnables pour les marchandises qu'achètent votre entreprise? S'il y a des restrictions ou des contraintes ayant une incidence sur l’utilisation de ces produits de substitution (p. ex. la qualité, le coût relatif), précisez.  </t>
  </si>
  <si>
    <t>Nombre de jours minimum</t>
  </si>
  <si>
    <t>Nombre de jours maximum</t>
  </si>
  <si>
    <t>Dans le marché des marchandises au Canada, lequel des pays suivants a tendance à offrir le meilleur prix?</t>
  </si>
  <si>
    <t xml:space="preserve">Décrivez la nature générale des contrats à terme conclus par votre entreprise pour les achats de marchandises. Quelles dispositions, le cas échéant, sont généralement comprises dans ces contrats à terme afin de permettre des changements de prix pendant la durée du contrat? </t>
  </si>
  <si>
    <t>en mois</t>
  </si>
  <si>
    <t>Subject</t>
  </si>
  <si>
    <t>Subject country 2</t>
  </si>
  <si>
    <t>pays sujet 2</t>
  </si>
  <si>
    <t>Subject country 3</t>
  </si>
  <si>
    <t>pays sujet 3</t>
  </si>
  <si>
    <t>Sélectionnez</t>
  </si>
  <si>
    <t>Relation à long terme avec le fournisseur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</si>
  <si>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</si>
  <si>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</si>
  <si>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</si>
  <si>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</si>
  <si>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i.e. columns B-L should be 160 pixels each.</t>
  </si>
  <si>
    <t>When adding or modifying columns, please ensure the total of all column widths in a tab equals 1760 pixels to allow for consistent scaling when exported to PDF.</t>
  </si>
  <si>
    <t>hiddenc</t>
  </si>
  <si>
    <t>If yes, indicate the price premium</t>
  </si>
  <si>
    <t>Si oui, indiquez la majoration du prix</t>
  </si>
  <si>
    <t xml:space="preserve">Briefly describe the factors that your firm considers when certifying or qualifying a new supplier of the goods, and provide an estimate of the time it takes to do so. </t>
  </si>
  <si>
    <t xml:space="preserve">Décrivez brièvement les facteurs qui entrent en ligne de compte quand votre entreprise certifie ou qualifie un nouveau fournisseur de marchandises et donnez une estimation du temps requis pour le faire. </t>
  </si>
  <si>
    <t>Provide details on whether your certification or qualification requirements for suppliers of the goods vary by type, end use, or country of origin.</t>
  </si>
  <si>
    <t>Fournissez des détails indiquant si vos exigences de certification ou de qualification pour les fournisseurs de marchandises varient selon le type, l'utilisation finale ou le pays d'origine.</t>
  </si>
  <si>
    <t>Term Contracts</t>
  </si>
  <si>
    <t>Certification or qualification of suppliers</t>
  </si>
  <si>
    <t>Certification ou qualification d'un fournisseur</t>
  </si>
  <si>
    <t>Question 19</t>
  </si>
  <si>
    <t>Question 20</t>
  </si>
  <si>
    <t>Indicate if your firm purchases the goods under term contracts.</t>
  </si>
  <si>
    <t>Indiquez si votre entreprise achète les marchandises sous contrats à terme.</t>
  </si>
  <si>
    <t>Complete Questions 12 through 16 then continue at Question 17.</t>
  </si>
  <si>
    <t>Répondez aux Questions 12 à 16 et continuez à la Question 17.</t>
  </si>
  <si>
    <t>Do not complete Questions 12 through 16. Continue at Question 17.</t>
  </si>
  <si>
    <t>Ne répondez pas aux Questions 12 à 16. Continuez à la Question 17.</t>
  </si>
  <si>
    <t>Indicate if your firm certifies or qualifies its supplier(s) of the goods.</t>
  </si>
  <si>
    <t>Indiquez si votre entreprise certifie ou qualifie son(ses) fournisseur(s) de marchandises.</t>
  </si>
  <si>
    <t>For what types of the goods does your firm require its suppliers to be certified or qualified?</t>
  </si>
  <si>
    <t>Pour quels types de marchandises votre entreprise exige-t-elle que ses fournisseurs de marchandises soient certifiés ou qualifiés afin de lui vendre?</t>
  </si>
  <si>
    <t>Certified or qualified purchases</t>
  </si>
  <si>
    <t>Achats certifiés ou qualifiés</t>
  </si>
  <si>
    <t>Ne répondez pas aux Questions 18 à 20. Continuez à l'onglet Confirm.</t>
  </si>
  <si>
    <t>Do not complete Questions 18 through 20. Continue to the Confirm tab.</t>
  </si>
  <si>
    <t>Complete Questions 18 through 20 then continue to the Confirm tab.</t>
  </si>
  <si>
    <t>Répondez aux Questions 18 à 20 et continuez à l'onglet Confirm.</t>
  </si>
  <si>
    <t>Unknown</t>
  </si>
  <si>
    <t>Inconnu</t>
  </si>
  <si>
    <t>List all other countries, if applicable:</t>
  </si>
  <si>
    <t>Précisez tous les autres pays, le cas échéant :</t>
  </si>
  <si>
    <t>Is your firm, or are your firm's customers, interested in purchasing, or specifically requesting Canadian-made goods?</t>
  </si>
  <si>
    <t>Votre entreprise, ou les clients de votre entreprise, souhaitent-ils acheter ou demandent-ils spécifiquement des marchandises fabriquées au Canada ?</t>
  </si>
  <si>
    <t>The goods are commonly classified in the Customs Tariff under the following Harmonized Commodity Description and Coding System (HS) numbers:</t>
  </si>
  <si>
    <t xml:space="preserve">Are the goods that are domestically produced and the goods that are imported sold through the same channels of distribution? </t>
  </si>
  <si>
    <t>If your firm is an end user, indicate your primary industries.</t>
  </si>
  <si>
    <t>Category1</t>
  </si>
  <si>
    <t>Forged</t>
  </si>
  <si>
    <t>Forgeage</t>
  </si>
  <si>
    <t>Category2</t>
  </si>
  <si>
    <t>Stamped</t>
  </si>
  <si>
    <t>Estampage</t>
  </si>
  <si>
    <t>Category3</t>
  </si>
  <si>
    <t>Unfinished (Green Balls)</t>
  </si>
  <si>
    <t>forged grinding media</t>
  </si>
  <si>
    <t>corps de broyage forgés</t>
  </si>
  <si>
    <t>dumping and the subsidizing</t>
  </si>
  <si>
    <t>China</t>
  </si>
  <si>
    <t>de la Chine</t>
  </si>
  <si>
    <t>janv.-mars 2025</t>
  </si>
  <si>
    <t>janv.-mars 2026</t>
  </si>
  <si>
    <t>March 31, 2026</t>
  </si>
  <si>
    <t>31 mars 2026</t>
  </si>
  <si>
    <t>Andrew Wigmore</t>
  </si>
  <si>
    <t>Joseph Long</t>
  </si>
  <si>
    <t>Joseph.Long@tribunal.gc.ca</t>
  </si>
  <si>
    <t>343-597-3847</t>
  </si>
  <si>
    <t>Forged or stamped forged grinding media in spherical or ovoid shape ("ball"), with a nominal diameter between 25 millimeters (1 inch) up to and including 160 millimeters (6.25 inches), produced through the forging or stamping method.</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</si>
  <si>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</si>
  <si>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</si>
  <si>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</si>
  <si>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7326.11.00.00</t>
  </si>
  <si>
    <t>end users</t>
  </si>
  <si>
    <t>other</t>
  </si>
  <si>
    <t>autre</t>
  </si>
  <si>
    <t>Chine</t>
  </si>
  <si>
    <t>utilisateurs final</t>
  </si>
  <si>
    <t>end user</t>
  </si>
  <si>
    <t>613-558-9353</t>
  </si>
  <si>
    <t>Andrew.Wigmore@tribunal.gc.ca</t>
  </si>
  <si>
    <t>Jan-Mar 2025</t>
  </si>
  <si>
    <t>Jan-Mar 2026</t>
  </si>
  <si>
    <t>Role in Canadian Market</t>
  </si>
  <si>
    <t>Rôle dans le marché canadien</t>
  </si>
  <si>
    <t>Non finis (les boulets verts)</t>
  </si>
  <si>
    <t>Are forged, stamped and green balls substitutable, and is this true for all end-uses? If not, please provide clarification as to why.</t>
  </si>
  <si>
    <t>Les billes forgées, estampillées et vertes sont-elles substituables, et cela est-il vrai pour toutes les utilisations finales ? Si ce n’est pas le cas, veuillez expliquer pourquoi.
Si ce n’est pas le cas, veuillez fournir des précisions supplémentaires expliquant pourquoi (par exemple : le coût).</t>
  </si>
  <si>
    <t>June 16, 2026</t>
  </si>
  <si>
    <t>16 juin 2026</t>
  </si>
  <si>
    <t>NQ-2026-002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</si>
</sst>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1009]d\-mmm\-yy;@"/>
    <numFmt numFmtId="168" formatCode="[$-F800]dddd\,\ mmmm\ dd\,\ yyyy"/>
    <numFmt numFmtId="169" formatCode="_(* #,##0.0000_);_(* \(#,##0.0000\);_(* &quot;-&quot;??_);_(@_)"/>
  </numFmts>
  <fonts count="69" x14ac:knownFonts="1">
    <font>
      <sz val="11"/>
      <color theme="1"/>
      <name val="Calibri"/>
      <family val="2"/>
      <scheme val="minor"/>
    </font>
    <font>
      <sz val="11"/>
      <color indexed="8"/>
      <name val="Calibri"/>
      <family val="2"/>
    </font>
    <font>
      <b/>
      <sz val="10"/>
      <name val="Times New Roman"/>
      <family val="1"/>
    </font>
    <font>
      <sz val="11"/>
      <color theme="1"/>
      <name val="Calibri"/>
      <family val="2"/>
      <scheme val="minor"/>
    </font>
    <font>
      <sz val="11"/>
      <color theme="0"/>
      <name val="Calibri"/>
      <family val="2"/>
      <scheme val="minor"/>
    </font>
    <font>
      <sz val="11"/>
      <color theme="1"/>
      <name val="Calibri"/>
      <family val="2"/>
    </font>
    <font>
      <b/>
      <sz val="11"/>
      <color theme="1"/>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sz val="10"/>
      <color theme="1"/>
      <name val="Times New Roman"/>
      <family val="2"/>
    </font>
    <font>
      <sz val="10"/>
      <name val="Times New Roman"/>
      <family val="1"/>
    </font>
    <font>
      <sz val="9"/>
      <name val="Times New Roman"/>
      <family val="1"/>
    </font>
    <font>
      <b/>
      <sz val="12"/>
      <name val="Times New Roman"/>
      <family val="1"/>
    </font>
    <font>
      <sz val="10"/>
      <name val="Arial"/>
      <family val="2"/>
    </font>
    <font>
      <sz val="10"/>
      <color indexed="8"/>
      <name val="Arial"/>
      <family val="2"/>
    </font>
    <font>
      <sz val="12"/>
      <name val="Helv"/>
    </font>
    <font>
      <b/>
      <sz val="14"/>
      <name val="Times New Roman"/>
      <family val="1"/>
    </font>
    <font>
      <sz val="10"/>
      <color theme="1"/>
      <name val="Arial"/>
      <family val="2"/>
    </font>
    <font>
      <sz val="10"/>
      <color rgb="FF9C0006"/>
      <name val="Calibri"/>
      <family val="2"/>
      <scheme val="minor"/>
    </font>
    <font>
      <b/>
      <sz val="10"/>
      <color rgb="FFFA7D00"/>
      <name val="Calibri"/>
      <family val="2"/>
      <scheme val="minor"/>
    </font>
    <font>
      <b/>
      <sz val="10"/>
      <color theme="0"/>
      <name val="Calibri"/>
      <family val="2"/>
      <scheme val="minor"/>
    </font>
    <font>
      <sz val="8"/>
      <name val="Courier"/>
      <family val="3"/>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color theme="1"/>
      <name val="Times New Roman"/>
      <family val="2"/>
    </font>
    <font>
      <b/>
      <sz val="10"/>
      <color rgb="FF3F3F3F"/>
      <name val="Calibri"/>
      <family val="2"/>
      <scheme val="minor"/>
    </font>
    <font>
      <sz val="10"/>
      <color rgb="FFFF0000"/>
      <name val="Calibri"/>
      <family val="2"/>
      <scheme val="minor"/>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0.5"/>
      <color theme="0"/>
      <name val="Calibri"/>
      <family val="2"/>
      <scheme val="minor"/>
    </font>
    <font>
      <sz val="10.5"/>
      <name val="Calibri"/>
      <family val="2"/>
      <scheme val="minor"/>
    </font>
    <font>
      <b/>
      <sz val="10.5"/>
      <name val="Calibri"/>
      <family val="2"/>
      <scheme val="minor"/>
    </font>
    <font>
      <sz val="10.5"/>
      <color theme="1"/>
      <name val="Calibri"/>
      <family val="2"/>
      <scheme val="minor"/>
    </font>
    <font>
      <b/>
      <sz val="10.5"/>
      <color theme="1"/>
      <name val="Calibri"/>
      <family val="2"/>
      <scheme val="minor"/>
    </font>
    <font>
      <sz val="10.5"/>
      <color theme="0"/>
      <name val="Calibri"/>
      <family val="2"/>
      <scheme val="minor"/>
    </font>
    <font>
      <sz val="10.5"/>
      <color theme="0"/>
      <name val="Calibri"/>
      <family val="2"/>
    </font>
    <font>
      <sz val="10.5"/>
      <name val="Calibri"/>
      <family val="2"/>
    </font>
    <font>
      <sz val="10.5"/>
      <color theme="1"/>
      <name val="Calibri"/>
      <family val="2"/>
    </font>
    <font>
      <b/>
      <sz val="10.5"/>
      <color theme="1"/>
      <name val="Calibri"/>
      <family val="2"/>
    </font>
    <font>
      <sz val="10.5"/>
      <color rgb="FF000000"/>
      <name val="Calibri"/>
      <family val="2"/>
      <scheme val="minor"/>
    </font>
    <font>
      <b/>
      <sz val="10.5"/>
      <color rgb="FF000000"/>
      <name val="Calibri"/>
      <family val="2"/>
      <scheme val="minor"/>
    </font>
    <font>
      <sz val="8"/>
      <name val="Calibri"/>
      <family val="2"/>
      <scheme val="minor"/>
    </font>
    <font>
      <u/>
      <sz val="10.5"/>
      <color rgb="FF0070C0"/>
      <name val="Calibri"/>
      <family val="2"/>
      <scheme val="minor"/>
    </font>
    <font>
      <b/>
      <sz val="12"/>
      <name val="Calibri"/>
      <family val="2"/>
      <scheme val="minor"/>
    </font>
    <font>
      <sz val="10.5"/>
      <color theme="1"/>
      <name val="Aptos"/>
      <family val="2"/>
    </font>
    <font>
      <b/>
      <u/>
      <sz val="10.5"/>
      <color theme="1"/>
      <name val="Calibri"/>
      <family val="2"/>
      <scheme val="minor"/>
    </font>
    <font>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
      <sz val="10.5"/>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indexed="64"/>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indexed="64"/>
      </right>
      <top/>
      <bottom/>
      <diagonal/>
    </border>
  </borders>
  <cellStyleXfs count="25707">
    <xf numFmtId="0" fontId="0" fillId="0" borderId="0"/>
    <xf numFmtId="165" fontId="3" fillId="0" borderId="0" applyFont="0" applyFill="0" applyBorder="0" applyAlignment="0" applyProtection="0"/>
    <xf numFmtId="37" fontId="12" fillId="0" borderId="1">
      <alignment horizontal="right"/>
    </xf>
    <xf numFmtId="37" fontId="13" fillId="0" borderId="0">
      <alignment horizontal="left"/>
    </xf>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4"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37" fontId="11" fillId="0" borderId="2"/>
    <xf numFmtId="37" fontId="11" fillId="0" borderId="2"/>
    <xf numFmtId="37" fontId="11" fillId="0" borderId="17"/>
    <xf numFmtId="37" fontId="11" fillId="0" borderId="17"/>
    <xf numFmtId="167" fontId="14" fillId="0" borderId="0"/>
    <xf numFmtId="0" fontId="14" fillId="0" borderId="0"/>
    <xf numFmtId="0" fontId="14" fillId="0" borderId="0"/>
    <xf numFmtId="0" fontId="14" fillId="0" borderId="0"/>
    <xf numFmtId="0" fontId="16"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167"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 fillId="0" borderId="0"/>
    <xf numFmtId="37" fontId="14" fillId="0" borderId="0"/>
    <xf numFmtId="0" fontId="3" fillId="0" borderId="0"/>
    <xf numFmtId="0" fontId="3" fillId="0" borderId="0"/>
    <xf numFmtId="0" fontId="3" fillId="0" borderId="0"/>
    <xf numFmtId="0" fontId="5" fillId="0" borderId="0"/>
    <xf numFmtId="0" fontId="16" fillId="0" borderId="0"/>
    <xf numFmtId="0" fontId="5"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37" fontId="14" fillId="0" borderId="0"/>
    <xf numFmtId="0" fontId="5" fillId="0" borderId="0"/>
    <xf numFmtId="0" fontId="5" fillId="0" borderId="0"/>
    <xf numFmtId="0" fontId="5" fillId="0" borderId="0"/>
    <xf numFmtId="0" fontId="5" fillId="0" borderId="0"/>
    <xf numFmtId="37" fontId="14" fillId="0" borderId="0"/>
    <xf numFmtId="0" fontId="5" fillId="0" borderId="0"/>
    <xf numFmtId="0" fontId="16" fillId="0" borderId="0"/>
    <xf numFmtId="0" fontId="5" fillId="0" borderId="0"/>
    <xf numFmtId="37" fontId="14" fillId="0" borderId="0"/>
    <xf numFmtId="37" fontId="14" fillId="0" borderId="0"/>
    <xf numFmtId="37" fontId="14" fillId="0" borderId="0"/>
    <xf numFmtId="37"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4" fillId="0" borderId="0"/>
    <xf numFmtId="37" fontId="14" fillId="0" borderId="0"/>
    <xf numFmtId="0" fontId="18" fillId="0" borderId="0"/>
    <xf numFmtId="0" fontId="18" fillId="0" borderId="0"/>
    <xf numFmtId="37"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5" fillId="0" borderId="0"/>
    <xf numFmtId="0" fontId="18" fillId="0" borderId="0"/>
    <xf numFmtId="167" fontId="1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7" fontId="11" fillId="0" borderId="0"/>
    <xf numFmtId="167" fontId="17" fillId="0" borderId="0">
      <alignment horizontal="centerContinuous"/>
    </xf>
    <xf numFmtId="0" fontId="17" fillId="0" borderId="0">
      <alignment horizontal="centerContinuous"/>
    </xf>
    <xf numFmtId="167" fontId="2" fillId="0" borderId="0" applyAlignment="0"/>
    <xf numFmtId="0" fontId="2" fillId="0" borderId="0" applyAlignment="0"/>
    <xf numFmtId="43" fontId="1" fillId="0" borderId="0" applyFont="0" applyFill="0" applyBorder="0" applyAlignment="0" applyProtection="0"/>
    <xf numFmtId="43" fontId="1" fillId="0" borderId="0" applyFont="0" applyFill="0" applyBorder="0" applyAlignment="0" applyProtection="0"/>
    <xf numFmtId="0" fontId="7"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7"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7"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7"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7"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7"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19" fillId="4" borderId="0" applyNumberFormat="0" applyBorder="0" applyAlignment="0" applyProtection="0"/>
    <xf numFmtId="0" fontId="20" fillId="7" borderId="11" applyNumberFormat="0" applyAlignment="0" applyProtection="0"/>
    <xf numFmtId="0" fontId="21" fillId="8" borderId="14" applyNumberFormat="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2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4"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5" fillId="0" borderId="0" applyFont="0" applyFill="0" applyBorder="0" applyAlignment="0" applyProtection="0"/>
    <xf numFmtId="164" fontId="1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6" borderId="11" applyNumberFormat="0" applyAlignment="0" applyProtection="0"/>
    <xf numFmtId="0" fontId="26" fillId="0" borderId="13" applyNumberFormat="0" applyFill="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7"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37"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167" fontId="14" fillId="0" borderId="0"/>
    <xf numFmtId="0" fontId="7"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4" fillId="0" borderId="0"/>
    <xf numFmtId="167" fontId="14" fillId="0" borderId="0"/>
    <xf numFmtId="167" fontId="14" fillId="0" borderId="0"/>
    <xf numFmtId="167" fontId="14" fillId="0" borderId="0"/>
    <xf numFmtId="167" fontId="14" fillId="0" borderId="0"/>
    <xf numFmtId="16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5" fillId="0" borderId="0"/>
    <xf numFmtId="0" fontId="5"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7"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1"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3" fillId="9" borderId="15" applyNumberFormat="0" applyFont="0" applyAlignment="0" applyProtection="0"/>
    <xf numFmtId="0" fontId="7" fillId="9" borderId="15" applyNumberFormat="0" applyFont="0" applyAlignment="0" applyProtection="0"/>
    <xf numFmtId="0" fontId="30" fillId="7" borderId="1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9" fillId="0" borderId="16" applyNumberFormat="0" applyFill="0" applyAlignment="0" applyProtection="0"/>
    <xf numFmtId="0" fontId="31"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43"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3" fillId="0" borderId="0"/>
    <xf numFmtId="0" fontId="33" fillId="0" borderId="0" applyNumberFormat="0" applyFill="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0" applyNumberFormat="0" applyBorder="0" applyAlignment="0" applyProtection="0"/>
    <xf numFmtId="0" fontId="40" fillId="6" borderId="11" applyNumberFormat="0" applyAlignment="0" applyProtection="0"/>
    <xf numFmtId="0" fontId="41" fillId="7" borderId="12" applyNumberFormat="0" applyAlignment="0" applyProtection="0"/>
    <xf numFmtId="0" fontId="42" fillId="7" borderId="11" applyNumberFormat="0" applyAlignment="0" applyProtection="0"/>
    <xf numFmtId="0" fontId="43" fillId="0" borderId="13" applyNumberFormat="0" applyFill="0" applyAlignment="0" applyProtection="0"/>
    <xf numFmtId="0" fontId="32" fillId="8" borderId="14"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 fillId="0" borderId="16" applyNumberFormat="0" applyFill="0" applyAlignment="0" applyProtection="0"/>
    <xf numFmtId="0" fontId="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4" fillId="33" borderId="0" applyNumberFormat="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28" fillId="0" borderId="0"/>
    <xf numFmtId="9" fontId="3" fillId="0" borderId="0" applyFont="0" applyFill="0" applyBorder="0" applyAlignment="0" applyProtection="0"/>
  </cellStyleXfs>
  <cellXfs count="525">
    <xf numFmtId="0" fontId="0" fillId="0" borderId="0" xfId="0"/>
    <xf numFmtId="0" fontId="52" fillId="0" borderId="0" xfId="0" applyFont="1" applyAlignment="1">
      <alignment vertical="top" wrapText="1"/>
    </xf>
    <xf numFmtId="0" fontId="54" fillId="2" borderId="0" xfId="0" applyFont="1" applyFill="1" applyAlignment="1">
      <alignment horizontal="left" vertical="top"/>
    </xf>
    <xf numFmtId="0" fontId="54" fillId="0" borderId="0" xfId="0" applyFont="1" applyAlignment="1">
      <alignment vertical="top" wrapText="1"/>
    </xf>
    <xf numFmtId="0" fontId="54" fillId="0" borderId="0" xfId="0" applyFont="1" applyAlignment="1">
      <alignment vertical="top"/>
    </xf>
    <xf numFmtId="0" fontId="49" fillId="2" borderId="0" xfId="0" applyFont="1" applyFill="1" applyAlignment="1">
      <alignment vertical="top" wrapText="1"/>
    </xf>
    <xf numFmtId="0" fontId="51" fillId="0" borderId="0" xfId="0" applyFont="1" applyAlignment="1">
      <alignment vertical="top" wrapText="1"/>
    </xf>
    <xf numFmtId="0" fontId="49" fillId="2" borderId="0" xfId="0" applyFont="1" applyFill="1" applyAlignment="1">
      <alignment vertical="top"/>
    </xf>
    <xf numFmtId="0" fontId="49" fillId="0" borderId="0" xfId="0" applyFont="1" applyAlignment="1">
      <alignment vertical="top"/>
    </xf>
    <xf numFmtId="0" fontId="50" fillId="0" borderId="0" xfId="0" applyFont="1" applyAlignment="1">
      <alignment vertical="top"/>
    </xf>
    <xf numFmtId="0" fontId="48" fillId="0" borderId="0" xfId="0" applyFont="1" applyAlignment="1">
      <alignment horizontal="left" vertical="top" wrapText="1"/>
    </xf>
    <xf numFmtId="0" fontId="54" fillId="2" borderId="0" xfId="0" applyFont="1" applyFill="1" applyAlignment="1">
      <alignment horizontal="left" vertical="center"/>
    </xf>
    <xf numFmtId="0" fontId="50" fillId="2" borderId="0" xfId="0" applyFont="1" applyFill="1" applyAlignment="1">
      <alignment vertical="top" wrapText="1"/>
    </xf>
    <xf numFmtId="0" fontId="55" fillId="2" borderId="0" xfId="0" applyFont="1" applyFill="1" applyAlignment="1">
      <alignment vertical="center"/>
    </xf>
    <xf numFmtId="0" fontId="54" fillId="2" borderId="0" xfId="0" applyFont="1" applyFill="1" applyAlignment="1">
      <alignment vertical="center"/>
    </xf>
    <xf numFmtId="0" fontId="46" fillId="0" borderId="0" xfId="0" applyFont="1" applyAlignment="1">
      <alignment horizontal="left" vertical="top" wrapText="1"/>
    </xf>
    <xf numFmtId="0" fontId="53" fillId="0" borderId="0" xfId="0" applyFont="1" applyAlignment="1">
      <alignment vertical="top"/>
    </xf>
    <xf numFmtId="0" fontId="48" fillId="0" borderId="9" xfId="0" applyFont="1" applyBorder="1" applyAlignment="1">
      <alignment horizontal="centerContinuous" vertical="top" wrapText="1"/>
    </xf>
    <xf numFmtId="0" fontId="49" fillId="0" borderId="10" xfId="0" applyFont="1" applyBorder="1" applyAlignment="1">
      <alignment horizontal="centerContinuous" vertical="top" wrapText="1"/>
    </xf>
    <xf numFmtId="0" fontId="47" fillId="0" borderId="0" xfId="0" applyFont="1" applyAlignment="1">
      <alignment horizontal="left" vertical="top"/>
    </xf>
    <xf numFmtId="0" fontId="54" fillId="2" borderId="0" xfId="0" applyFont="1" applyFill="1" applyAlignment="1">
      <alignment vertical="top"/>
    </xf>
    <xf numFmtId="0" fontId="52" fillId="0" borderId="0" xfId="0" applyFont="1" applyAlignment="1">
      <alignment vertical="top"/>
    </xf>
    <xf numFmtId="0" fontId="55" fillId="2" borderId="0" xfId="0" applyFont="1" applyFill="1" applyAlignment="1">
      <alignment vertical="top"/>
    </xf>
    <xf numFmtId="0" fontId="51" fillId="0" borderId="0" xfId="0" applyFont="1" applyFill="1" applyAlignment="1">
      <alignment vertical="top" wrapText="1"/>
    </xf>
    <xf numFmtId="0" fontId="48" fillId="0" borderId="0" xfId="0" applyFont="1" applyBorder="1" applyAlignment="1">
      <alignment horizontal="centerContinuous" vertical="top" wrapText="1"/>
    </xf>
    <xf numFmtId="0" fontId="49" fillId="0" borderId="0" xfId="0" applyFont="1" applyBorder="1" applyAlignment="1">
      <alignment horizontal="centerContinuous" vertical="top" wrapText="1"/>
    </xf>
    <xf numFmtId="0" fontId="49" fillId="2" borderId="2" xfId="0" applyFont="1" applyFill="1" applyBorder="1" applyAlignment="1">
      <alignment vertical="top" wrapText="1"/>
    </xf>
    <xf numFmtId="0" fontId="49" fillId="0" borderId="0" xfId="0" applyFont="1"/>
    <xf numFmtId="0" fontId="56" fillId="0" borderId="10" xfId="922" applyNumberFormat="1" applyFont="1" applyFill="1" applyBorder="1" applyAlignment="1" applyProtection="1">
      <alignment vertical="center" wrapText="1"/>
    </xf>
    <xf numFmtId="0" fontId="56" fillId="0" borderId="0" xfId="922" applyNumberFormat="1" applyFont="1" applyFill="1" applyBorder="1" applyAlignment="1" applyProtection="1">
      <alignment vertical="center" wrapText="1"/>
    </xf>
    <xf numFmtId="0" fontId="49" fillId="0" borderId="0" xfId="0" applyFont="1" applyAlignment="1"/>
    <xf numFmtId="166" fontId="56" fillId="2" borderId="0" xfId="1" applyNumberFormat="1" applyFont="1" applyFill="1" applyBorder="1" applyAlignment="1" applyProtection="1">
      <alignment vertical="top" wrapText="1"/>
      <protection locked="0"/>
    </xf>
    <xf numFmtId="166" fontId="56" fillId="2" borderId="10" xfId="1" applyNumberFormat="1" applyFont="1" applyFill="1" applyBorder="1" applyAlignment="1" applyProtection="1">
      <alignment vertical="top" wrapText="1"/>
      <protection locked="0"/>
    </xf>
    <xf numFmtId="0" fontId="51" fillId="2" borderId="0" xfId="0" applyFont="1" applyFill="1" applyAlignment="1">
      <alignment vertical="top" wrapText="1"/>
    </xf>
    <xf numFmtId="0" fontId="47" fillId="2" borderId="0" xfId="0" applyFont="1" applyFill="1" applyAlignment="1">
      <alignment vertical="top" wrapText="1"/>
    </xf>
    <xf numFmtId="0" fontId="47" fillId="2" borderId="10" xfId="0" applyFont="1" applyFill="1" applyBorder="1" applyAlignment="1">
      <alignment vertical="top" wrapText="1"/>
    </xf>
    <xf numFmtId="0" fontId="49" fillId="2" borderId="0" xfId="0" applyFont="1" applyFill="1"/>
    <xf numFmtId="15" fontId="49" fillId="2" borderId="0" xfId="0" applyNumberFormat="1" applyFont="1" applyFill="1" applyAlignment="1">
      <alignment vertical="top"/>
    </xf>
    <xf numFmtId="15" fontId="49" fillId="0" borderId="0" xfId="0" applyNumberFormat="1" applyFont="1" applyAlignment="1">
      <alignment vertical="top"/>
    </xf>
    <xf numFmtId="0" fontId="48" fillId="0" borderId="9" xfId="0" applyFont="1" applyBorder="1" applyAlignment="1">
      <alignment horizontal="center" vertical="top" wrapText="1"/>
    </xf>
    <xf numFmtId="0" fontId="49" fillId="0" borderId="10" xfId="0" applyFont="1" applyBorder="1" applyAlignment="1">
      <alignment horizontal="center" vertical="top" wrapText="1"/>
    </xf>
    <xf numFmtId="0" fontId="49" fillId="2" borderId="0" xfId="0" applyFont="1" applyFill="1" applyAlignment="1">
      <alignment horizontal="left" vertical="top"/>
    </xf>
    <xf numFmtId="0" fontId="48" fillId="0" borderId="0" xfId="0" applyFont="1" applyAlignment="1">
      <alignment horizontal="center" vertical="top" wrapText="1"/>
    </xf>
    <xf numFmtId="0" fontId="49" fillId="0" borderId="0" xfId="0" applyFont="1" applyAlignment="1">
      <alignment horizontal="center" vertical="top" wrapText="1"/>
    </xf>
    <xf numFmtId="0" fontId="61" fillId="0" borderId="0" xfId="0" applyFont="1" applyAlignment="1">
      <alignment vertical="top"/>
    </xf>
    <xf numFmtId="0" fontId="49" fillId="0" borderId="0" xfId="0" applyFont="1" applyAlignment="1">
      <alignment horizontal="left" vertical="top"/>
    </xf>
    <xf numFmtId="0" fontId="47" fillId="0" borderId="9" xfId="0" applyFont="1" applyBorder="1" applyAlignment="1">
      <alignment horizontal="lef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10" xfId="0" applyFont="1" applyBorder="1" applyAlignment="1">
      <alignment horizontal="left" vertical="top" wrapText="1"/>
    </xf>
    <xf numFmtId="0" fontId="49" fillId="37" borderId="0" xfId="0" applyFont="1" applyFill="1"/>
    <xf numFmtId="0" fontId="49" fillId="37" borderId="0" xfId="0" applyFont="1" applyFill="1" applyAlignment="1">
      <alignment vertical="top"/>
    </xf>
    <xf numFmtId="15" fontId="49" fillId="0" borderId="0" xfId="0" quotePrefix="1" applyNumberFormat="1" applyFont="1"/>
    <xf numFmtId="0" fontId="49" fillId="0" borderId="0" xfId="0" applyFont="1" applyAlignment="1">
      <alignment wrapText="1"/>
    </xf>
    <xf numFmtId="0" fontId="50" fillId="0" borderId="0" xfId="0" applyFont="1"/>
    <xf numFmtId="0" fontId="49" fillId="0" borderId="9" xfId="0" applyFont="1" applyBorder="1" applyAlignment="1">
      <alignment vertical="top" wrapText="1"/>
    </xf>
    <xf numFmtId="0" fontId="49" fillId="0" borderId="0" xfId="0" applyFont="1" applyBorder="1" applyAlignment="1">
      <alignment vertical="top" wrapText="1"/>
    </xf>
    <xf numFmtId="0" fontId="49" fillId="0" borderId="10" xfId="0" applyFont="1" applyBorder="1" applyAlignment="1">
      <alignment vertical="top" wrapText="1"/>
    </xf>
    <xf numFmtId="0" fontId="51" fillId="0" borderId="0" xfId="0" applyFont="1" applyAlignment="1">
      <alignment wrapText="1"/>
    </xf>
    <xf numFmtId="0" fontId="49" fillId="0" borderId="0" xfId="0" applyFont="1" applyBorder="1" applyAlignment="1">
      <alignment wrapText="1"/>
    </xf>
    <xf numFmtId="0" fontId="49" fillId="0" borderId="10" xfId="0" applyFont="1" applyBorder="1" applyAlignment="1">
      <alignment wrapText="1"/>
    </xf>
    <xf numFmtId="0" fontId="49" fillId="0" borderId="0" xfId="0" applyFont="1" applyBorder="1"/>
    <xf numFmtId="0" fontId="49" fillId="0" borderId="10" xfId="0" applyFont="1" applyBorder="1"/>
    <xf numFmtId="0" fontId="49" fillId="0" borderId="5" xfId="0" applyFont="1" applyBorder="1" applyAlignment="1">
      <alignment vertical="top" wrapText="1"/>
    </xf>
    <xf numFmtId="0" fontId="49" fillId="0" borderId="1" xfId="0" applyFont="1" applyBorder="1" applyAlignment="1">
      <alignment vertical="top" wrapText="1"/>
    </xf>
    <xf numFmtId="0" fontId="49" fillId="0" borderId="6" xfId="0" applyFont="1" applyBorder="1" applyAlignment="1">
      <alignment vertical="top" wrapText="1"/>
    </xf>
    <xf numFmtId="0" fontId="51" fillId="0" borderId="0" xfId="0" applyFont="1" applyAlignment="1">
      <alignment horizontal="left" vertical="top" wrapText="1"/>
    </xf>
    <xf numFmtId="49" fontId="49" fillId="2" borderId="0" xfId="0" applyNumberFormat="1" applyFont="1" applyFill="1" applyAlignment="1">
      <alignment vertical="top" wrapText="1"/>
    </xf>
    <xf numFmtId="49" fontId="49" fillId="0" borderId="0" xfId="0" applyNumberFormat="1" applyFont="1" applyAlignment="1">
      <alignment vertical="top" wrapText="1"/>
    </xf>
    <xf numFmtId="49" fontId="49" fillId="0" borderId="0" xfId="0" applyNumberFormat="1" applyFont="1" applyAlignment="1">
      <alignment vertical="top"/>
    </xf>
    <xf numFmtId="0" fontId="49" fillId="0" borderId="9" xfId="0" applyFont="1" applyBorder="1" applyAlignment="1">
      <alignment wrapText="1"/>
    </xf>
    <xf numFmtId="0" fontId="49" fillId="0" borderId="5" xfId="0" applyFont="1" applyBorder="1" applyAlignment="1">
      <alignment wrapText="1"/>
    </xf>
    <xf numFmtId="0" fontId="49" fillId="0" borderId="1" xfId="0" applyFont="1" applyBorder="1" applyAlignment="1">
      <alignment wrapText="1"/>
    </xf>
    <xf numFmtId="0" fontId="49" fillId="0" borderId="6" xfId="0" applyFont="1" applyBorder="1" applyAlignment="1">
      <alignment wrapText="1"/>
    </xf>
    <xf numFmtId="0" fontId="51" fillId="0" borderId="0" xfId="0" applyFont="1" applyFill="1" applyAlignment="1">
      <alignment wrapText="1"/>
    </xf>
    <xf numFmtId="0" fontId="51" fillId="2" borderId="0" xfId="0" applyFont="1" applyFill="1" applyAlignment="1">
      <alignment wrapText="1"/>
    </xf>
    <xf numFmtId="0" fontId="49" fillId="0" borderId="0" xfId="0" applyFont="1" applyAlignment="1">
      <alignment vertical="top" wrapText="1"/>
    </xf>
    <xf numFmtId="0" fontId="62" fillId="37" borderId="0" xfId="0" applyFont="1" applyFill="1"/>
    <xf numFmtId="0" fontId="49" fillId="37" borderId="0" xfId="0" applyFont="1" applyFill="1" applyAlignment="1">
      <alignment wrapText="1"/>
    </xf>
    <xf numFmtId="0" fontId="49" fillId="37" borderId="0" xfId="0" applyFont="1" applyFill="1" applyAlignment="1">
      <alignment vertical="top" wrapText="1"/>
    </xf>
    <xf numFmtId="0" fontId="63" fillId="37" borderId="0" xfId="0" applyFont="1" applyFill="1"/>
    <xf numFmtId="0" fontId="62" fillId="0" borderId="0" xfId="0" applyFont="1"/>
    <xf numFmtId="0" fontId="49" fillId="0" borderId="0" xfId="0" applyFont="1" applyAlignment="1">
      <alignment horizontal="left"/>
    </xf>
    <xf numFmtId="0" fontId="57" fillId="0" borderId="10" xfId="922" applyNumberFormat="1" applyFont="1" applyFill="1" applyBorder="1" applyAlignment="1" applyProtection="1">
      <alignment vertical="top" wrapText="1"/>
    </xf>
    <xf numFmtId="0" fontId="56" fillId="0" borderId="0" xfId="0" applyFont="1"/>
    <xf numFmtId="0" fontId="49" fillId="2" borderId="9" xfId="0" applyFont="1" applyFill="1" applyBorder="1" applyAlignment="1">
      <alignment vertical="top"/>
    </xf>
    <xf numFmtId="0" fontId="65" fillId="0" borderId="0" xfId="0" applyFont="1" applyAlignment="1">
      <alignment vertical="center"/>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horizontal="left" vertical="top" wrapText="1"/>
    </xf>
    <xf numFmtId="0" fontId="57" fillId="0" borderId="0" xfId="922" applyNumberFormat="1" applyFont="1" applyFill="1" applyBorder="1" applyAlignment="1" applyProtection="1">
      <alignment vertical="top" wrapText="1"/>
    </xf>
    <xf numFmtId="0" fontId="64" fillId="35" borderId="22" xfId="922" applyNumberFormat="1" applyFont="1" applyFill="1" applyBorder="1" applyAlignment="1" applyProtection="1">
      <alignment horizontal="center" vertical="center" wrapText="1"/>
      <protection locked="0"/>
    </xf>
    <xf numFmtId="0" fontId="50" fillId="38" borderId="23" xfId="0" applyFont="1" applyFill="1" applyBorder="1" applyAlignment="1">
      <alignment horizontal="center" wrapText="1"/>
    </xf>
    <xf numFmtId="0" fontId="47" fillId="0" borderId="22" xfId="0" applyFont="1" applyBorder="1" applyAlignment="1">
      <alignment horizontal="center" vertical="center" wrapText="1"/>
    </xf>
    <xf numFmtId="0" fontId="49" fillId="0" borderId="0" xfId="0" applyFont="1" applyFill="1"/>
    <xf numFmtId="0" fontId="47" fillId="37" borderId="0" xfId="0" applyFont="1" applyFill="1"/>
    <xf numFmtId="0" fontId="50" fillId="38" borderId="22" xfId="0" applyFont="1" applyFill="1" applyBorder="1" applyAlignment="1">
      <alignment horizontal="center" vertical="top" wrapText="1"/>
    </xf>
    <xf numFmtId="0" fontId="49" fillId="0" borderId="0" xfId="0" applyFont="1" applyAlignment="1">
      <alignment horizontal="center" vertical="top"/>
    </xf>
    <xf numFmtId="0" fontId="49" fillId="37" borderId="0" xfId="0" applyFont="1" applyFill="1" applyAlignment="1">
      <alignment horizontal="center" vertical="top"/>
    </xf>
    <xf numFmtId="166" fontId="56" fillId="35" borderId="22" xfId="1" applyNumberFormat="1" applyFont="1" applyFill="1" applyBorder="1" applyAlignment="1" applyProtection="1">
      <alignment horizontal="right" vertical="center" wrapText="1"/>
      <protection locked="0"/>
    </xf>
    <xf numFmtId="166" fontId="56" fillId="35" borderId="44" xfId="1" applyNumberFormat="1" applyFont="1" applyFill="1" applyBorder="1" applyAlignment="1" applyProtection="1">
      <alignment horizontal="right" vertical="center" wrapText="1"/>
      <protection locked="0"/>
    </xf>
    <xf numFmtId="166" fontId="56" fillId="35" borderId="55" xfId="1" applyNumberFormat="1" applyFont="1" applyFill="1" applyBorder="1" applyAlignment="1" applyProtection="1">
      <alignment horizontal="right" vertical="center" wrapText="1"/>
      <protection locked="0"/>
    </xf>
    <xf numFmtId="166" fontId="56" fillId="35" borderId="56" xfId="1" applyNumberFormat="1" applyFont="1" applyFill="1" applyBorder="1" applyAlignment="1" applyProtection="1">
      <alignment horizontal="right" vertical="center" wrapText="1"/>
      <protection locked="0"/>
    </xf>
    <xf numFmtId="0" fontId="47" fillId="0" borderId="22" xfId="0" applyFont="1" applyBorder="1" applyAlignment="1">
      <alignment horizontal="center" vertical="top" wrapText="1"/>
    </xf>
    <xf numFmtId="0" fontId="56" fillId="35" borderId="22" xfId="922" applyNumberFormat="1" applyFont="1" applyFill="1" applyBorder="1" applyAlignment="1" applyProtection="1">
      <alignment horizontal="center" vertical="top" wrapText="1"/>
      <protection locked="0"/>
    </xf>
    <xf numFmtId="1" fontId="56" fillId="36" borderId="22" xfId="922" applyNumberFormat="1" applyFont="1" applyFill="1" applyBorder="1" applyAlignment="1" applyProtection="1">
      <alignment horizontal="center" vertical="top" wrapText="1"/>
    </xf>
    <xf numFmtId="0" fontId="48" fillId="2" borderId="9" xfId="0" applyFont="1" applyFill="1" applyBorder="1" applyAlignment="1">
      <alignment vertical="top" wrapText="1"/>
    </xf>
    <xf numFmtId="0" fontId="65" fillId="2" borderId="0" xfId="0" applyFont="1" applyFill="1" applyAlignment="1">
      <alignment vertical="center"/>
    </xf>
    <xf numFmtId="166" fontId="56" fillId="35" borderId="22" xfId="1" applyNumberFormat="1" applyFont="1" applyFill="1" applyBorder="1" applyAlignment="1" applyProtection="1">
      <alignment horizontal="center" vertical="top" wrapText="1"/>
      <protection locked="0"/>
    </xf>
    <xf numFmtId="0" fontId="53" fillId="0" borderId="0" xfId="0" applyFont="1" applyAlignment="1">
      <alignment horizontal="left" vertical="top"/>
    </xf>
    <xf numFmtId="0" fontId="55" fillId="0" borderId="0" xfId="0" applyFont="1" applyAlignment="1">
      <alignment vertical="top"/>
    </xf>
    <xf numFmtId="0" fontId="50" fillId="38" borderId="22" xfId="0" applyFont="1" applyFill="1" applyBorder="1" applyAlignment="1">
      <alignment horizontal="center" vertical="top" wrapText="1"/>
    </xf>
    <xf numFmtId="9" fontId="56" fillId="35" borderId="22" xfId="25706" applyFont="1" applyFill="1" applyBorder="1" applyAlignment="1" applyProtection="1">
      <alignment horizontal="center" vertical="top" wrapText="1"/>
      <protection locked="0"/>
    </xf>
    <xf numFmtId="165" fontId="56" fillId="36" borderId="52" xfId="1" applyNumberFormat="1" applyFont="1" applyFill="1" applyBorder="1" applyAlignment="1" applyProtection="1">
      <alignment horizontal="right" vertical="center" wrapText="1"/>
    </xf>
    <xf numFmtId="165" fontId="56" fillId="36" borderId="53" xfId="1" applyNumberFormat="1" applyFont="1" applyFill="1" applyBorder="1" applyAlignment="1" applyProtection="1">
      <alignment horizontal="right" vertical="center" wrapText="1"/>
    </xf>
    <xf numFmtId="0" fontId="47" fillId="2" borderId="0" xfId="0" applyFont="1" applyFill="1" applyAlignment="1">
      <alignment horizontal="left" vertical="top"/>
    </xf>
    <xf numFmtId="0" fontId="47" fillId="0" borderId="0" xfId="0" applyFont="1" applyBorder="1" applyAlignment="1">
      <alignment vertical="top" wrapText="1"/>
    </xf>
    <xf numFmtId="0" fontId="54" fillId="34" borderId="9" xfId="0" applyFont="1" applyFill="1" applyBorder="1" applyAlignment="1">
      <alignment vertical="top" wrapText="1"/>
    </xf>
    <xf numFmtId="0" fontId="54" fillId="34" borderId="0" xfId="0" applyFont="1" applyFill="1" applyBorder="1" applyAlignment="1">
      <alignment vertical="top" wrapText="1"/>
    </xf>
    <xf numFmtId="0" fontId="54" fillId="34" borderId="10" xfId="0" applyFont="1" applyFill="1" applyBorder="1" applyAlignment="1">
      <alignment vertical="top" wrapText="1"/>
    </xf>
    <xf numFmtId="166" fontId="56" fillId="35" borderId="22" xfId="1" applyNumberFormat="1" applyFont="1" applyFill="1" applyBorder="1" applyAlignment="1" applyProtection="1">
      <alignment vertical="center" wrapText="1"/>
      <protection locked="0"/>
    </xf>
    <xf numFmtId="0" fontId="49" fillId="0" borderId="0" xfId="0" applyFont="1" applyFill="1" applyAlignment="1">
      <alignment vertical="top"/>
    </xf>
    <xf numFmtId="0" fontId="56" fillId="35" borderId="22" xfId="922" applyNumberFormat="1" applyFont="1" applyFill="1" applyBorder="1" applyAlignment="1" applyProtection="1">
      <alignment horizontal="center" vertical="center" wrapText="1"/>
      <protection locked="0"/>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0" xfId="0" applyFont="1" applyBorder="1" applyAlignment="1">
      <alignment horizontal="left" vertical="center" wrapText="1"/>
    </xf>
    <xf numFmtId="0" fontId="47" fillId="0" borderId="10" xfId="0" applyFont="1" applyBorder="1" applyAlignment="1">
      <alignment horizontal="left" vertical="center" wrapText="1"/>
    </xf>
    <xf numFmtId="0" fontId="49" fillId="0" borderId="9" xfId="0" applyFont="1" applyBorder="1"/>
    <xf numFmtId="166" fontId="56" fillId="0" borderId="0" xfId="1" applyNumberFormat="1" applyFont="1" applyFill="1" applyBorder="1" applyAlignment="1" applyProtection="1">
      <alignment vertical="top" wrapText="1"/>
      <protection locked="0"/>
    </xf>
    <xf numFmtId="0" fontId="47" fillId="0" borderId="0" xfId="0" applyFont="1" applyBorder="1" applyAlignment="1">
      <alignment horizontal="center" vertical="top" wrapText="1"/>
    </xf>
    <xf numFmtId="9" fontId="56" fillId="0" borderId="0" xfId="25706" applyFont="1" applyFill="1" applyBorder="1" applyAlignment="1" applyProtection="1">
      <alignment horizontal="center" vertical="top" wrapText="1"/>
      <protection locked="0"/>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8" fillId="0" borderId="9" xfId="0" applyFont="1" applyFill="1" applyBorder="1" applyAlignment="1">
      <alignment horizontal="center" vertical="top" wrapText="1"/>
    </xf>
    <xf numFmtId="0" fontId="48" fillId="0" borderId="0" xfId="0" applyFont="1" applyFill="1" applyBorder="1" applyAlignment="1">
      <alignment horizontal="center" vertical="top" wrapText="1"/>
    </xf>
    <xf numFmtId="166" fontId="56" fillId="35" borderId="22" xfId="1" applyNumberFormat="1" applyFont="1" applyFill="1" applyBorder="1" applyAlignment="1" applyProtection="1">
      <alignment horizontal="center" vertical="top" wrapText="1"/>
      <protection locked="0"/>
    </xf>
    <xf numFmtId="0" fontId="47" fillId="0" borderId="28" xfId="0" applyFont="1" applyBorder="1" applyAlignment="1">
      <alignment vertical="top" wrapText="1"/>
    </xf>
    <xf numFmtId="166" fontId="56" fillId="35" borderId="22" xfId="1" applyNumberFormat="1" applyFont="1" applyFill="1" applyBorder="1" applyAlignment="1" applyProtection="1">
      <alignment vertical="top" wrapText="1"/>
      <protection locked="0"/>
    </xf>
    <xf numFmtId="0" fontId="46" fillId="0" borderId="3" xfId="0" applyFont="1" applyFill="1" applyBorder="1" applyAlignment="1">
      <alignment horizontal="center" vertical="top" wrapText="1"/>
    </xf>
    <xf numFmtId="0" fontId="46" fillId="0" borderId="8" xfId="0" applyFont="1" applyFill="1" applyBorder="1" applyAlignment="1">
      <alignment horizontal="center" vertical="top" wrapText="1"/>
    </xf>
    <xf numFmtId="0" fontId="46" fillId="0" borderId="4" xfId="0" applyFont="1" applyFill="1" applyBorder="1" applyAlignment="1">
      <alignment horizontal="center" vertical="top" wrapText="1"/>
    </xf>
    <xf numFmtId="0" fontId="46" fillId="0" borderId="9" xfId="0" applyFont="1" applyFill="1" applyBorder="1" applyAlignment="1">
      <alignment horizontal="center" vertical="top" wrapText="1"/>
    </xf>
    <xf numFmtId="0" fontId="46" fillId="0" borderId="0" xfId="0" applyFont="1" applyFill="1" applyBorder="1" applyAlignment="1">
      <alignment horizontal="center" vertical="top" wrapText="1"/>
    </xf>
    <xf numFmtId="0" fontId="46" fillId="0" borderId="10" xfId="0" applyFont="1" applyFill="1" applyBorder="1" applyAlignment="1">
      <alignment horizontal="center" vertical="top" wrapText="1"/>
    </xf>
    <xf numFmtId="0" fontId="48" fillId="0" borderId="10" xfId="0" applyFont="1" applyFill="1" applyBorder="1" applyAlignment="1">
      <alignment horizontal="center" vertical="top" wrapText="1"/>
    </xf>
    <xf numFmtId="0" fontId="49" fillId="0" borderId="0" xfId="0" applyFont="1" applyFill="1" applyAlignment="1">
      <alignment horizontal="left" vertical="top"/>
    </xf>
    <xf numFmtId="0" fontId="50" fillId="0" borderId="0" xfId="0" applyFont="1" applyFill="1" applyAlignment="1">
      <alignment vertical="top"/>
    </xf>
    <xf numFmtId="0" fontId="49" fillId="2" borderId="9" xfId="0" applyFont="1" applyFill="1" applyBorder="1" applyAlignment="1">
      <alignment vertical="top" wrapText="1"/>
    </xf>
    <xf numFmtId="0" fontId="50" fillId="2" borderId="0" xfId="0" applyFont="1" applyFill="1" applyAlignment="1">
      <alignment horizontal="center" vertical="center"/>
    </xf>
    <xf numFmtId="0" fontId="49" fillId="2" borderId="10" xfId="0" applyFont="1" applyFill="1" applyBorder="1" applyAlignment="1">
      <alignmen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9" xfId="0" applyFont="1" applyBorder="1" applyAlignment="1">
      <alignment horizontal="left" vertical="top" wrapText="1"/>
    </xf>
    <xf numFmtId="0" fontId="49" fillId="37" borderId="0" xfId="0" applyFont="1" applyFill="1" applyAlignment="1">
      <alignment horizontal="left" vertical="top"/>
    </xf>
    <xf numFmtId="168" fontId="49" fillId="37" borderId="0" xfId="0" quotePrefix="1" applyNumberFormat="1" applyFont="1" applyFill="1" applyAlignment="1">
      <alignment horizontal="left" vertical="top"/>
    </xf>
    <xf numFmtId="168" fontId="49" fillId="0" borderId="0" xfId="0" quotePrefix="1" applyNumberFormat="1" applyFont="1" applyAlignment="1">
      <alignment vertical="top"/>
    </xf>
    <xf numFmtId="169" fontId="56" fillId="36" borderId="52" xfId="1" applyNumberFormat="1" applyFont="1" applyFill="1" applyBorder="1" applyAlignment="1" applyProtection="1">
      <alignment horizontal="right" vertical="center" wrapText="1"/>
    </xf>
    <xf numFmtId="169" fontId="56" fillId="36" borderId="53" xfId="1" applyNumberFormat="1" applyFont="1" applyFill="1" applyBorder="1" applyAlignment="1" applyProtection="1">
      <alignment horizontal="right" vertical="center" wrapText="1"/>
    </xf>
    <xf numFmtId="0" fontId="50" fillId="38" borderId="22" xfId="0" applyFont="1" applyFill="1" applyBorder="1" applyAlignment="1">
      <alignment horizontal="center" vertical="top" wrapText="1"/>
    </xf>
    <xf numFmtId="166" fontId="56" fillId="2" borderId="5" xfId="1" applyNumberFormat="1" applyFont="1" applyFill="1" applyBorder="1" applyAlignment="1" applyProtection="1">
      <alignment vertical="top" wrapText="1"/>
      <protection locked="0"/>
    </xf>
    <xf numFmtId="0" fontId="49" fillId="0" borderId="9" xfId="0" applyFont="1" applyBorder="1" applyAlignment="1">
      <alignment vertical="top"/>
    </xf>
    <xf numFmtId="0" fontId="63" fillId="39" borderId="0" xfId="0" applyFont="1" applyFill="1" applyAlignment="1">
      <alignment horizontal="center" vertical="top"/>
    </xf>
    <xf numFmtId="0" fontId="47" fillId="0" borderId="9" xfId="0" applyFont="1" applyBorder="1" applyAlignment="1">
      <alignment horizontal="left" vertical="top" wrapText="1"/>
    </xf>
    <xf numFmtId="0" fontId="47" fillId="0" borderId="0" xfId="0" applyFont="1" applyBorder="1" applyAlignment="1">
      <alignment horizontal="left" vertical="top" wrapText="1"/>
    </xf>
    <xf numFmtId="0" fontId="47" fillId="0" borderId="10" xfId="0" applyFont="1" applyBorder="1" applyAlignment="1">
      <alignment horizontal="left" vertical="top" wrapText="1"/>
    </xf>
    <xf numFmtId="0" fontId="47" fillId="38" borderId="22" xfId="0" applyFont="1" applyFill="1" applyBorder="1" applyAlignment="1">
      <alignment horizontal="center" vertical="top" wrapText="1"/>
    </xf>
    <xf numFmtId="0" fontId="47" fillId="38" borderId="44" xfId="0" applyFont="1" applyFill="1" applyBorder="1" applyAlignment="1">
      <alignment horizontal="center" vertical="top" wrapText="1"/>
    </xf>
    <xf numFmtId="0" fontId="47" fillId="38" borderId="43" xfId="0" applyFont="1" applyFill="1" applyBorder="1" applyAlignment="1">
      <alignment horizontal="center" vertical="top" wrapText="1"/>
    </xf>
    <xf numFmtId="0" fontId="46" fillId="34" borderId="3" xfId="0" applyFont="1" applyFill="1" applyBorder="1" applyAlignment="1">
      <alignment horizontal="center" vertical="top" wrapText="1"/>
    </xf>
    <xf numFmtId="0" fontId="46" fillId="34" borderId="8" xfId="0" applyFont="1" applyFill="1" applyBorder="1" applyAlignment="1">
      <alignment horizontal="center" vertical="top" wrapText="1"/>
    </xf>
    <xf numFmtId="0" fontId="46" fillId="34" borderId="4" xfId="0" applyFont="1" applyFill="1" applyBorder="1" applyAlignment="1">
      <alignment horizontal="center" vertical="top" wrapText="1"/>
    </xf>
    <xf numFmtId="0" fontId="46" fillId="34" borderId="9" xfId="0" applyFont="1" applyFill="1" applyBorder="1" applyAlignment="1">
      <alignment horizontal="center" vertical="top" wrapText="1"/>
    </xf>
    <xf numFmtId="0" fontId="46" fillId="34" borderId="0" xfId="0" applyFont="1" applyFill="1" applyBorder="1" applyAlignment="1">
      <alignment horizontal="center" vertical="top" wrapText="1"/>
    </xf>
    <xf numFmtId="0" fontId="46" fillId="34" borderId="10" xfId="0" applyFont="1" applyFill="1" applyBorder="1" applyAlignment="1">
      <alignment horizontal="center" vertical="top" wrapText="1"/>
    </xf>
    <xf numFmtId="0" fontId="46" fillId="34" borderId="18" xfId="0" applyFont="1" applyFill="1" applyBorder="1" applyAlignment="1">
      <alignment horizontal="center" vertical="top" wrapText="1"/>
    </xf>
    <xf numFmtId="0" fontId="46" fillId="34" borderId="2" xfId="0" applyFont="1" applyFill="1" applyBorder="1" applyAlignment="1">
      <alignment horizontal="center" vertical="top" wrapText="1"/>
    </xf>
    <xf numFmtId="0" fontId="46" fillId="34" borderId="7" xfId="0" applyFont="1" applyFill="1" applyBorder="1" applyAlignment="1">
      <alignment horizontal="center" vertical="top" wrapText="1"/>
    </xf>
    <xf numFmtId="0" fontId="46" fillId="34" borderId="5" xfId="0" applyFont="1" applyFill="1" applyBorder="1" applyAlignment="1">
      <alignment horizontal="center" vertical="top"/>
    </xf>
    <xf numFmtId="0" fontId="46" fillId="34" borderId="1" xfId="0" applyFont="1" applyFill="1" applyBorder="1" applyAlignment="1">
      <alignment horizontal="center" vertical="top"/>
    </xf>
    <xf numFmtId="0" fontId="46" fillId="34" borderId="6" xfId="0" applyFont="1" applyFill="1" applyBorder="1" applyAlignment="1">
      <alignment horizontal="center" vertical="top"/>
    </xf>
    <xf numFmtId="0" fontId="46" fillId="34" borderId="18" xfId="0" applyFont="1" applyFill="1" applyBorder="1" applyAlignment="1">
      <alignment horizontal="center" vertical="top"/>
    </xf>
    <xf numFmtId="0" fontId="46" fillId="34" borderId="2" xfId="0" applyFont="1" applyFill="1" applyBorder="1" applyAlignment="1">
      <alignment horizontal="center" vertical="top"/>
    </xf>
    <xf numFmtId="0" fontId="46" fillId="34" borderId="7" xfId="0" applyFont="1" applyFill="1" applyBorder="1" applyAlignment="1">
      <alignment horizontal="center" vertical="top"/>
    </xf>
    <xf numFmtId="0" fontId="60" fillId="38" borderId="25" xfId="0" applyFont="1" applyFill="1" applyBorder="1" applyAlignment="1">
      <alignment horizontal="center" vertical="center" wrapText="1"/>
    </xf>
    <xf numFmtId="0" fontId="60" fillId="38" borderId="26" xfId="0" applyFont="1" applyFill="1" applyBorder="1" applyAlignment="1">
      <alignment horizontal="center" vertical="center" wrapText="1"/>
    </xf>
    <xf numFmtId="0" fontId="60" fillId="38" borderId="27" xfId="0" applyFont="1" applyFill="1" applyBorder="1" applyAlignment="1">
      <alignment horizontal="center" vertical="center" wrapText="1"/>
    </xf>
    <xf numFmtId="0" fontId="60" fillId="38" borderId="30" xfId="0" applyFont="1" applyFill="1" applyBorder="1" applyAlignment="1">
      <alignment horizontal="center" vertical="center" wrapText="1"/>
    </xf>
    <xf numFmtId="0" fontId="60" fillId="38" borderId="31" xfId="0" applyFont="1" applyFill="1" applyBorder="1" applyAlignment="1">
      <alignment horizontal="center" vertical="center" wrapText="1"/>
    </xf>
    <xf numFmtId="0" fontId="60" fillId="38" borderId="32" xfId="0" applyFont="1" applyFill="1" applyBorder="1" applyAlignment="1">
      <alignment horizontal="center" vertical="center" wrapText="1"/>
    </xf>
    <xf numFmtId="0" fontId="47" fillId="0" borderId="33" xfId="0" applyFont="1" applyBorder="1" applyAlignment="1">
      <alignment horizontal="left" vertical="center" wrapText="1"/>
    </xf>
    <xf numFmtId="0" fontId="47" fillId="0" borderId="34" xfId="0" applyFont="1" applyBorder="1" applyAlignment="1">
      <alignment horizontal="left" vertical="center" wrapText="1"/>
    </xf>
    <xf numFmtId="0" fontId="47" fillId="0" borderId="35" xfId="0" applyFont="1" applyBorder="1" applyAlignment="1">
      <alignment horizontal="left" vertical="center" wrapText="1"/>
    </xf>
    <xf numFmtId="0" fontId="56" fillId="35" borderId="33" xfId="922" applyNumberFormat="1" applyFont="1" applyFill="1" applyBorder="1" applyAlignment="1" applyProtection="1">
      <alignment horizontal="left" vertical="center" wrapText="1"/>
      <protection locked="0"/>
    </xf>
    <xf numFmtId="0" fontId="56" fillId="35" borderId="34" xfId="922" applyNumberFormat="1" applyFont="1" applyFill="1" applyBorder="1" applyAlignment="1" applyProtection="1">
      <alignment horizontal="left" vertical="center" wrapText="1"/>
      <protection locked="0"/>
    </xf>
    <xf numFmtId="0" fontId="56" fillId="35" borderId="57" xfId="922" applyNumberFormat="1" applyFont="1" applyFill="1" applyBorder="1" applyAlignment="1" applyProtection="1">
      <alignment horizontal="left" vertical="center" wrapText="1"/>
      <protection locked="0"/>
    </xf>
    <xf numFmtId="0" fontId="47" fillId="0" borderId="36" xfId="0" applyFont="1" applyBorder="1" applyAlignment="1">
      <alignment horizontal="left" vertical="center" wrapText="1"/>
    </xf>
    <xf numFmtId="0" fontId="47" fillId="0" borderId="23" xfId="0" applyFont="1" applyBorder="1" applyAlignment="1">
      <alignment horizontal="left" vertical="center" wrapText="1"/>
    </xf>
    <xf numFmtId="0" fontId="47" fillId="0" borderId="38" xfId="0" applyFont="1" applyBorder="1" applyAlignment="1">
      <alignment horizontal="left" vertical="center" wrapText="1"/>
    </xf>
    <xf numFmtId="0" fontId="47" fillId="0" borderId="39" xfId="0" applyFont="1" applyBorder="1" applyAlignment="1">
      <alignment horizontal="left" vertical="center" wrapText="1"/>
    </xf>
    <xf numFmtId="0" fontId="47" fillId="0" borderId="41" xfId="0" applyFont="1" applyBorder="1" applyAlignment="1">
      <alignment horizontal="left" vertical="center" wrapText="1"/>
    </xf>
    <xf numFmtId="0" fontId="47" fillId="0" borderId="24" xfId="0" applyFont="1" applyBorder="1" applyAlignment="1">
      <alignment horizontal="left" vertical="center" wrapText="1"/>
    </xf>
    <xf numFmtId="0" fontId="56" fillId="35" borderId="23" xfId="922" applyNumberFormat="1" applyFont="1" applyFill="1" applyBorder="1" applyAlignment="1" applyProtection="1">
      <alignment horizontal="left" vertical="center" wrapText="1"/>
      <protection locked="0"/>
    </xf>
    <xf numFmtId="0" fontId="56" fillId="35" borderId="37" xfId="922" applyNumberFormat="1" applyFont="1" applyFill="1" applyBorder="1" applyAlignment="1" applyProtection="1">
      <alignment horizontal="left" vertical="center" wrapText="1"/>
      <protection locked="0"/>
    </xf>
    <xf numFmtId="0" fontId="56" fillId="35" borderId="39" xfId="922" applyNumberFormat="1" applyFont="1" applyFill="1" applyBorder="1" applyAlignment="1" applyProtection="1">
      <alignment horizontal="left" vertical="center" wrapText="1"/>
      <protection locked="0"/>
    </xf>
    <xf numFmtId="0" fontId="56" fillId="35" borderId="40" xfId="922" applyNumberFormat="1" applyFont="1" applyFill="1" applyBorder="1" applyAlignment="1" applyProtection="1">
      <alignment horizontal="left" vertical="center" wrapText="1"/>
      <protection locked="0"/>
    </xf>
    <xf numFmtId="0" fontId="56" fillId="35" borderId="24" xfId="922" applyNumberFormat="1" applyFont="1" applyFill="1" applyBorder="1" applyAlignment="1" applyProtection="1">
      <alignment horizontal="left" vertical="center" wrapText="1"/>
      <protection locked="0"/>
    </xf>
    <xf numFmtId="0" fontId="56" fillId="35" borderId="42" xfId="922" applyNumberFormat="1" applyFont="1" applyFill="1" applyBorder="1" applyAlignment="1" applyProtection="1">
      <alignment horizontal="left" vertical="center" wrapText="1"/>
      <protection locked="0"/>
    </xf>
    <xf numFmtId="0" fontId="47" fillId="0" borderId="9" xfId="0" applyFont="1" applyBorder="1" applyAlignment="1">
      <alignment horizontal="left" vertical="center" wrapText="1"/>
    </xf>
    <xf numFmtId="0" fontId="47" fillId="0" borderId="0" xfId="0" applyFont="1" applyBorder="1" applyAlignment="1">
      <alignment horizontal="left" vertical="center" wrapText="1"/>
    </xf>
    <xf numFmtId="0" fontId="47" fillId="0" borderId="10" xfId="0" applyFont="1" applyBorder="1" applyAlignment="1">
      <alignment horizontal="left" vertical="center" wrapText="1"/>
    </xf>
    <xf numFmtId="0" fontId="48" fillId="0" borderId="9" xfId="0" applyFont="1" applyBorder="1" applyAlignment="1">
      <alignment horizontal="right" vertical="center" wrapText="1" indent="1"/>
    </xf>
    <xf numFmtId="0" fontId="48" fillId="0" borderId="0" xfId="0" applyFont="1" applyBorder="1" applyAlignment="1">
      <alignment horizontal="right" vertical="center" wrapText="1" indent="1"/>
    </xf>
    <xf numFmtId="0" fontId="59" fillId="0" borderId="9" xfId="0" applyFont="1" applyBorder="1" applyAlignment="1" applyProtection="1">
      <alignment horizontal="left" vertical="top" wrapText="1"/>
      <protection locked="0"/>
    </xf>
    <xf numFmtId="0" fontId="59" fillId="0" borderId="0" xfId="0" applyFont="1" applyBorder="1" applyAlignment="1" applyProtection="1">
      <alignment horizontal="left" vertical="top" wrapText="1"/>
      <protection locked="0"/>
    </xf>
    <xf numFmtId="0" fontId="59" fillId="0" borderId="10" xfId="0" applyFont="1" applyBorder="1" applyAlignment="1" applyProtection="1">
      <alignment horizontal="left" vertical="top" wrapText="1"/>
      <protection locked="0"/>
    </xf>
    <xf numFmtId="0" fontId="47" fillId="0" borderId="43" xfId="0" applyFont="1" applyBorder="1" applyAlignment="1">
      <alignment horizontal="left" vertical="center" wrapText="1"/>
    </xf>
    <xf numFmtId="0" fontId="47" fillId="0" borderId="22" xfId="0" applyFont="1" applyBorder="1" applyAlignment="1">
      <alignment horizontal="left" vertical="center" wrapText="1"/>
    </xf>
    <xf numFmtId="0" fontId="0" fillId="0" borderId="43" xfId="0" applyBorder="1" applyAlignment="1">
      <alignment horizontal="left" vertical="center" wrapText="1"/>
    </xf>
    <xf numFmtId="0" fontId="0" fillId="0" borderId="22" xfId="0" applyBorder="1" applyAlignment="1">
      <alignment horizontal="left" vertical="center" wrapText="1"/>
    </xf>
    <xf numFmtId="0" fontId="56" fillId="35" borderId="22" xfId="922" applyNumberFormat="1" applyFont="1" applyFill="1" applyBorder="1" applyAlignment="1" applyProtection="1">
      <alignment horizontal="left" vertical="center" wrapText="1"/>
      <protection locked="0"/>
    </xf>
    <xf numFmtId="0" fontId="56" fillId="35" borderId="44" xfId="922" applyNumberFormat="1" applyFont="1" applyFill="1" applyBorder="1" applyAlignment="1" applyProtection="1">
      <alignment horizontal="left" vertical="center" wrapText="1"/>
      <protection locked="0"/>
    </xf>
    <xf numFmtId="14" fontId="56" fillId="35" borderId="22" xfId="922" applyNumberFormat="1" applyFont="1" applyFill="1" applyBorder="1" applyAlignment="1" applyProtection="1">
      <alignment horizontal="left" vertical="center" wrapText="1"/>
      <protection locked="0"/>
    </xf>
    <xf numFmtId="0" fontId="47" fillId="0" borderId="9" xfId="0" applyFont="1" applyBorder="1" applyAlignment="1">
      <alignment horizontal="left" vertical="top" wrapText="1" indent="1"/>
    </xf>
    <xf numFmtId="0" fontId="47" fillId="0" borderId="0" xfId="0" applyFont="1" applyBorder="1" applyAlignment="1">
      <alignment horizontal="left" vertical="top" wrapText="1" indent="1"/>
    </xf>
    <xf numFmtId="0" fontId="47" fillId="0" borderId="10" xfId="0" applyFont="1" applyBorder="1" applyAlignment="1">
      <alignment horizontal="left" vertical="top" wrapText="1" indent="1"/>
    </xf>
    <xf numFmtId="0" fontId="66" fillId="2" borderId="0" xfId="0" applyFont="1" applyFill="1" applyAlignment="1">
      <alignment horizontal="left" vertical="top" wrapText="1"/>
    </xf>
    <xf numFmtId="0" fontId="49" fillId="0" borderId="9" xfId="0" applyFont="1" applyBorder="1" applyAlignment="1">
      <alignment horizontal="right" vertical="center" wrapText="1" indent="1"/>
    </xf>
    <xf numFmtId="0" fontId="49" fillId="0" borderId="0" xfId="0" applyFont="1" applyBorder="1" applyAlignment="1">
      <alignment horizontal="right" vertical="center" wrapText="1" indent="1"/>
    </xf>
    <xf numFmtId="0" fontId="56" fillId="35" borderId="23" xfId="922" applyNumberFormat="1" applyFont="1" applyFill="1" applyBorder="1" applyAlignment="1" applyProtection="1">
      <alignment horizontal="center" vertical="center" wrapText="1"/>
      <protection locked="0"/>
    </xf>
    <xf numFmtId="0" fontId="56" fillId="35" borderId="24" xfId="922" applyNumberFormat="1" applyFont="1" applyFill="1" applyBorder="1" applyAlignment="1" applyProtection="1">
      <alignment horizontal="center" vertical="center" wrapText="1"/>
      <protection locked="0"/>
    </xf>
    <xf numFmtId="0" fontId="49" fillId="0" borderId="0" xfId="0" applyFont="1" applyBorder="1" applyAlignment="1">
      <alignment horizontal="left" vertical="top" wrapText="1"/>
    </xf>
    <xf numFmtId="0" fontId="49" fillId="0" borderId="10" xfId="0" applyFont="1" applyBorder="1" applyAlignment="1">
      <alignment horizontal="left" vertical="top" wrapText="1"/>
    </xf>
    <xf numFmtId="0" fontId="47" fillId="0" borderId="9" xfId="0" applyFont="1" applyBorder="1" applyAlignment="1">
      <alignment horizontal="right" vertical="center" wrapText="1" indent="1"/>
    </xf>
    <xf numFmtId="0" fontId="47" fillId="0" borderId="0" xfId="0" applyFont="1" applyBorder="1" applyAlignment="1">
      <alignment horizontal="right" vertical="center" wrapText="1" indent="1"/>
    </xf>
    <xf numFmtId="0" fontId="49" fillId="0" borderId="0" xfId="0" applyFont="1" applyBorder="1" applyAlignment="1">
      <alignment horizontal="left" vertical="center" wrapText="1" indent="1"/>
    </xf>
    <xf numFmtId="0" fontId="49" fillId="0" borderId="10" xfId="0" applyFont="1" applyBorder="1" applyAlignment="1">
      <alignment horizontal="left" vertical="center" wrapText="1" indent="1"/>
    </xf>
    <xf numFmtId="0" fontId="49" fillId="35" borderId="23" xfId="0" applyFont="1" applyFill="1" applyBorder="1" applyAlignment="1" applyProtection="1">
      <alignment horizontal="center" vertical="center" wrapText="1"/>
      <protection locked="0"/>
    </xf>
    <xf numFmtId="0" fontId="49" fillId="35" borderId="24" xfId="0" applyFont="1" applyFill="1" applyBorder="1" applyAlignment="1" applyProtection="1">
      <alignment horizontal="center" vertical="center" wrapText="1"/>
      <protection locked="0"/>
    </xf>
    <xf numFmtId="0" fontId="47" fillId="38" borderId="25" xfId="0" applyFont="1" applyFill="1" applyBorder="1" applyAlignment="1">
      <alignment horizontal="left" vertical="center" wrapText="1"/>
    </xf>
    <xf numFmtId="0" fontId="47" fillId="38" borderId="26" xfId="0" applyFont="1" applyFill="1" applyBorder="1" applyAlignment="1">
      <alignment horizontal="left" vertical="center" wrapText="1"/>
    </xf>
    <xf numFmtId="0" fontId="47" fillId="38" borderId="27" xfId="0" applyFont="1" applyFill="1" applyBorder="1" applyAlignment="1">
      <alignment horizontal="left" vertical="center" wrapText="1"/>
    </xf>
    <xf numFmtId="0" fontId="47" fillId="38" borderId="28" xfId="0" applyFont="1" applyFill="1" applyBorder="1" applyAlignment="1">
      <alignment horizontal="left" vertical="center" wrapText="1"/>
    </xf>
    <xf numFmtId="0" fontId="47" fillId="38" borderId="0" xfId="0" applyFont="1" applyFill="1" applyBorder="1" applyAlignment="1">
      <alignment horizontal="left" vertical="center" wrapText="1"/>
    </xf>
    <xf numFmtId="0" fontId="47" fillId="38" borderId="29" xfId="0" applyFont="1" applyFill="1" applyBorder="1" applyAlignment="1">
      <alignment horizontal="left" vertical="center" wrapText="1"/>
    </xf>
    <xf numFmtId="0" fontId="47" fillId="38" borderId="30" xfId="0" applyFont="1" applyFill="1" applyBorder="1" applyAlignment="1">
      <alignment horizontal="left" vertical="center" wrapText="1"/>
    </xf>
    <xf numFmtId="0" fontId="47" fillId="38" borderId="31" xfId="0" applyFont="1" applyFill="1" applyBorder="1" applyAlignment="1">
      <alignment horizontal="left" vertical="center" wrapText="1"/>
    </xf>
    <xf numFmtId="0" fontId="47" fillId="38" borderId="32" xfId="0" applyFont="1" applyFill="1" applyBorder="1" applyAlignment="1">
      <alignment horizontal="left" vertical="center" wrapText="1"/>
    </xf>
    <xf numFmtId="0" fontId="56" fillId="38" borderId="25" xfId="922" applyNumberFormat="1" applyFont="1" applyFill="1" applyBorder="1" applyAlignment="1" applyProtection="1">
      <alignment horizontal="left" vertical="center" wrapText="1" indent="2"/>
    </xf>
    <xf numFmtId="0" fontId="56" fillId="38" borderId="26" xfId="922" applyNumberFormat="1" applyFont="1" applyFill="1" applyBorder="1" applyAlignment="1" applyProtection="1">
      <alignment horizontal="left" vertical="center" wrapText="1" indent="2"/>
    </xf>
    <xf numFmtId="0" fontId="56" fillId="38" borderId="27" xfId="922" applyNumberFormat="1" applyFont="1" applyFill="1" applyBorder="1" applyAlignment="1" applyProtection="1">
      <alignment horizontal="left" vertical="center" wrapText="1" indent="2"/>
    </xf>
    <xf numFmtId="0" fontId="56" fillId="38" borderId="30" xfId="922" applyNumberFormat="1" applyFont="1" applyFill="1" applyBorder="1" applyAlignment="1" applyProtection="1">
      <alignment horizontal="left" vertical="center" wrapText="1" indent="2"/>
    </xf>
    <xf numFmtId="0" fontId="56" fillId="38" borderId="31" xfId="922" applyNumberFormat="1" applyFont="1" applyFill="1" applyBorder="1" applyAlignment="1" applyProtection="1">
      <alignment horizontal="left" vertical="center" wrapText="1" indent="2"/>
    </xf>
    <xf numFmtId="0" fontId="56" fillId="38" borderId="32" xfId="922" applyNumberFormat="1" applyFont="1" applyFill="1" applyBorder="1" applyAlignment="1" applyProtection="1">
      <alignment horizontal="left" vertical="center" wrapText="1" indent="2"/>
    </xf>
    <xf numFmtId="0" fontId="48" fillId="0" borderId="43" xfId="0" applyFont="1" applyBorder="1" applyAlignment="1">
      <alignment horizontal="left" vertical="center" wrapText="1"/>
    </xf>
    <xf numFmtId="0" fontId="48" fillId="0" borderId="22"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7" fillId="0" borderId="44"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8" fillId="0" borderId="41" xfId="0" applyFont="1" applyBorder="1" applyAlignment="1">
      <alignment horizontal="left" vertical="center" wrapText="1"/>
    </xf>
    <xf numFmtId="0" fontId="48" fillId="0" borderId="24" xfId="0" applyFont="1" applyBorder="1" applyAlignment="1">
      <alignment horizontal="left" vertical="center" wrapText="1"/>
    </xf>
    <xf numFmtId="0" fontId="48" fillId="0" borderId="36" xfId="0" applyFont="1" applyBorder="1" applyAlignment="1">
      <alignment horizontal="left" vertical="center" wrapText="1"/>
    </xf>
    <xf numFmtId="0" fontId="48" fillId="0" borderId="23" xfId="0" applyFont="1" applyBorder="1" applyAlignment="1">
      <alignment horizontal="left" vertical="center" wrapText="1"/>
    </xf>
    <xf numFmtId="0" fontId="47" fillId="2" borderId="24"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44"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7" fillId="2" borderId="37" xfId="0" applyFont="1" applyFill="1" applyBorder="1" applyAlignment="1">
      <alignment horizontal="left" vertical="center" wrapText="1"/>
    </xf>
    <xf numFmtId="0" fontId="47" fillId="2" borderId="9" xfId="0" applyFont="1" applyFill="1" applyBorder="1" applyAlignment="1">
      <alignment horizontal="left" vertical="top" wrapText="1"/>
    </xf>
    <xf numFmtId="0" fontId="47" fillId="2" borderId="0" xfId="0" applyFont="1" applyFill="1" applyAlignment="1">
      <alignment horizontal="left" vertical="top" wrapText="1"/>
    </xf>
    <xf numFmtId="0" fontId="47" fillId="2" borderId="10" xfId="0" applyFont="1" applyFill="1" applyBorder="1" applyAlignment="1">
      <alignment horizontal="left" vertical="top" wrapText="1"/>
    </xf>
    <xf numFmtId="0" fontId="49" fillId="2" borderId="9" xfId="0" applyFont="1" applyFill="1" applyBorder="1" applyAlignment="1">
      <alignment horizontal="left" vertical="center" wrapText="1"/>
    </xf>
    <xf numFmtId="0" fontId="49" fillId="2" borderId="0" xfId="0" applyFont="1" applyFill="1" applyBorder="1" applyAlignment="1">
      <alignment horizontal="left" vertical="center" wrapText="1"/>
    </xf>
    <xf numFmtId="15" fontId="48" fillId="38" borderId="25" xfId="0" applyNumberFormat="1" applyFont="1" applyFill="1" applyBorder="1" applyAlignment="1">
      <alignment horizontal="center" vertical="center" wrapText="1"/>
    </xf>
    <xf numFmtId="15" fontId="48" fillId="38" borderId="26" xfId="0" applyNumberFormat="1" applyFont="1" applyFill="1" applyBorder="1" applyAlignment="1">
      <alignment horizontal="center" vertical="center" wrapText="1"/>
    </xf>
    <xf numFmtId="15" fontId="48" fillId="38" borderId="27" xfId="0" applyNumberFormat="1" applyFont="1" applyFill="1" applyBorder="1" applyAlignment="1">
      <alignment horizontal="center" vertical="center" wrapText="1"/>
    </xf>
    <xf numFmtId="15" fontId="48" fillId="38" borderId="28" xfId="0" applyNumberFormat="1" applyFont="1" applyFill="1" applyBorder="1" applyAlignment="1">
      <alignment horizontal="center" vertical="center" wrapText="1"/>
    </xf>
    <xf numFmtId="15" fontId="48" fillId="38" borderId="0" xfId="0" applyNumberFormat="1" applyFont="1" applyFill="1" applyBorder="1" applyAlignment="1">
      <alignment horizontal="center" vertical="center" wrapText="1"/>
    </xf>
    <xf numFmtId="15" fontId="48" fillId="38" borderId="29" xfId="0" applyNumberFormat="1" applyFont="1" applyFill="1" applyBorder="1" applyAlignment="1">
      <alignment horizontal="center" vertical="center" wrapText="1"/>
    </xf>
    <xf numFmtId="15" fontId="48" fillId="38" borderId="30" xfId="0" applyNumberFormat="1" applyFont="1" applyFill="1" applyBorder="1" applyAlignment="1">
      <alignment horizontal="center" vertical="center" wrapText="1"/>
    </xf>
    <xf numFmtId="15" fontId="48" fillId="38" borderId="31" xfId="0" applyNumberFormat="1" applyFont="1" applyFill="1" applyBorder="1" applyAlignment="1">
      <alignment horizontal="center" vertical="center" wrapText="1"/>
    </xf>
    <xf numFmtId="15" fontId="48" fillId="38" borderId="32" xfId="0" applyNumberFormat="1" applyFont="1" applyFill="1" applyBorder="1" applyAlignment="1">
      <alignment horizontal="center" vertical="center" wrapText="1"/>
    </xf>
    <xf numFmtId="0" fontId="47" fillId="2" borderId="9"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8" fillId="38" borderId="27" xfId="0" applyFont="1" applyFill="1" applyBorder="1" applyAlignment="1">
      <alignment horizontal="center" vertical="center" wrapText="1"/>
    </xf>
    <xf numFmtId="0" fontId="48" fillId="38" borderId="28" xfId="0" applyFont="1" applyFill="1" applyBorder="1" applyAlignment="1">
      <alignment horizontal="center" vertical="center" wrapText="1"/>
    </xf>
    <xf numFmtId="0" fontId="48" fillId="38" borderId="0" xfId="0" applyFont="1" applyFill="1" applyBorder="1" applyAlignment="1">
      <alignment horizontal="center" vertical="center" wrapText="1"/>
    </xf>
    <xf numFmtId="0" fontId="48" fillId="38" borderId="29" xfId="0" applyFont="1" applyFill="1" applyBorder="1" applyAlignment="1">
      <alignment horizontal="center" vertical="center" wrapText="1"/>
    </xf>
    <xf numFmtId="0" fontId="48" fillId="38" borderId="30" xfId="0" applyFont="1" applyFill="1" applyBorder="1" applyAlignment="1">
      <alignment horizontal="center" vertical="center" wrapText="1"/>
    </xf>
    <xf numFmtId="0" fontId="48" fillId="38" borderId="31" xfId="0" applyFont="1" applyFill="1" applyBorder="1" applyAlignment="1">
      <alignment horizontal="center" vertical="center" wrapText="1"/>
    </xf>
    <xf numFmtId="0" fontId="48" fillId="38" borderId="32" xfId="0" applyFont="1" applyFill="1" applyBorder="1" applyAlignment="1">
      <alignment horizontal="center" vertical="center" wrapText="1"/>
    </xf>
    <xf numFmtId="0" fontId="46" fillId="34" borderId="3" xfId="0" applyFont="1" applyFill="1" applyBorder="1" applyAlignment="1">
      <alignment horizontal="center" vertical="top"/>
    </xf>
    <xf numFmtId="0" fontId="46" fillId="34" borderId="8" xfId="0" applyFont="1" applyFill="1" applyBorder="1" applyAlignment="1">
      <alignment horizontal="center" vertical="top"/>
    </xf>
    <xf numFmtId="0" fontId="46" fillId="34" borderId="4" xfId="0" applyFont="1" applyFill="1" applyBorder="1" applyAlignment="1">
      <alignment horizontal="center" vertical="top"/>
    </xf>
    <xf numFmtId="0" fontId="68" fillId="0" borderId="9" xfId="0" applyFont="1" applyBorder="1" applyAlignment="1" applyProtection="1">
      <alignment horizontal="left" vertical="top" wrapText="1"/>
      <protection locked="0"/>
    </xf>
    <xf numFmtId="0" fontId="68" fillId="0" borderId="0" xfId="0" applyFont="1" applyBorder="1" applyAlignment="1" applyProtection="1">
      <alignment horizontal="left" vertical="top" wrapText="1"/>
      <protection locked="0"/>
    </xf>
    <xf numFmtId="0" fontId="68" fillId="0" borderId="10" xfId="0" applyFont="1" applyBorder="1" applyAlignment="1" applyProtection="1">
      <alignment horizontal="left" vertical="top" wrapText="1"/>
      <protection locked="0"/>
    </xf>
    <xf numFmtId="0" fontId="46" fillId="34" borderId="5" xfId="0" applyFont="1" applyFill="1" applyBorder="1" applyAlignment="1">
      <alignment horizontal="center" vertical="top" wrapText="1"/>
    </xf>
    <xf numFmtId="0" fontId="46" fillId="34" borderId="1" xfId="0" applyFont="1" applyFill="1" applyBorder="1" applyAlignment="1">
      <alignment horizontal="center" vertical="top" wrapText="1"/>
    </xf>
    <xf numFmtId="0" fontId="46" fillId="34" borderId="6" xfId="0" applyFont="1" applyFill="1" applyBorder="1" applyAlignment="1">
      <alignment horizontal="center" vertical="top" wrapText="1"/>
    </xf>
    <xf numFmtId="166" fontId="56" fillId="35" borderId="33" xfId="1" applyNumberFormat="1" applyFont="1" applyFill="1" applyBorder="1" applyAlignment="1" applyProtection="1">
      <alignment horizontal="center" vertical="top" wrapText="1"/>
      <protection locked="0"/>
    </xf>
    <xf numFmtId="166" fontId="56" fillId="35" borderId="34" xfId="1" applyNumberFormat="1" applyFont="1" applyFill="1" applyBorder="1" applyAlignment="1" applyProtection="1">
      <alignment horizontal="center" vertical="top" wrapText="1"/>
      <protection locked="0"/>
    </xf>
    <xf numFmtId="166" fontId="56" fillId="35" borderId="35" xfId="1" applyNumberFormat="1" applyFont="1" applyFill="1" applyBorder="1" applyAlignment="1" applyProtection="1">
      <alignment horizontal="center" vertical="top" wrapText="1"/>
      <protection locked="0"/>
    </xf>
    <xf numFmtId="0" fontId="47" fillId="0" borderId="48" xfId="0" applyFont="1" applyBorder="1" applyAlignment="1">
      <alignment horizontal="left" vertical="top"/>
    </xf>
    <xf numFmtId="0" fontId="47" fillId="0" borderId="34" xfId="0" applyFont="1" applyBorder="1" applyAlignment="1">
      <alignment horizontal="left" vertical="top"/>
    </xf>
    <xf numFmtId="0" fontId="47" fillId="0" borderId="35" xfId="0" applyFont="1" applyBorder="1" applyAlignment="1">
      <alignment horizontal="left" vertical="top"/>
    </xf>
    <xf numFmtId="0" fontId="47" fillId="0" borderId="48" xfId="0" applyFont="1" applyBorder="1" applyAlignment="1">
      <alignment horizontal="left" vertical="top" wrapText="1"/>
    </xf>
    <xf numFmtId="0" fontId="47" fillId="0" borderId="34" xfId="0" applyFont="1" applyBorder="1" applyAlignment="1">
      <alignment horizontal="left" vertical="top" wrapText="1"/>
    </xf>
    <xf numFmtId="166" fontId="56" fillId="35" borderId="33" xfId="1" applyNumberFormat="1" applyFont="1" applyFill="1" applyBorder="1" applyAlignment="1" applyProtection="1">
      <alignment horizontal="center" vertical="center" wrapText="1"/>
      <protection locked="0"/>
    </xf>
    <xf numFmtId="166" fontId="56" fillId="35" borderId="35" xfId="1" applyNumberFormat="1" applyFont="1" applyFill="1" applyBorder="1" applyAlignment="1" applyProtection="1">
      <alignment horizontal="center" vertical="center" wrapText="1"/>
      <protection locked="0"/>
    </xf>
    <xf numFmtId="0" fontId="47" fillId="0" borderId="48" xfId="0" applyFont="1" applyBorder="1" applyAlignment="1">
      <alignment vertical="center" wrapText="1"/>
    </xf>
    <xf numFmtId="0" fontId="47" fillId="0" borderId="34" xfId="0" applyFont="1" applyBorder="1" applyAlignment="1">
      <alignment vertical="center" wrapText="1"/>
    </xf>
    <xf numFmtId="0" fontId="47" fillId="0" borderId="35" xfId="0" applyFont="1" applyBorder="1" applyAlignment="1">
      <alignment vertical="center" wrapText="1"/>
    </xf>
    <xf numFmtId="0" fontId="50" fillId="38" borderId="43" xfId="0" applyFont="1" applyFill="1" applyBorder="1" applyAlignment="1">
      <alignment horizontal="left" vertical="center" wrapText="1"/>
    </xf>
    <xf numFmtId="0" fontId="50" fillId="38" borderId="22" xfId="0" applyFont="1" applyFill="1" applyBorder="1" applyAlignment="1">
      <alignment horizontal="left" vertical="center" wrapText="1"/>
    </xf>
    <xf numFmtId="0" fontId="50" fillId="38" borderId="43" xfId="0" applyFont="1" applyFill="1" applyBorder="1" applyAlignment="1">
      <alignment horizontal="left" vertical="top" wrapText="1"/>
    </xf>
    <xf numFmtId="0" fontId="50" fillId="38" borderId="22" xfId="0" applyFont="1" applyFill="1" applyBorder="1" applyAlignment="1">
      <alignment horizontal="left" vertical="top" wrapText="1"/>
    </xf>
    <xf numFmtId="0" fontId="49" fillId="0" borderId="49" xfId="0" applyFont="1" applyBorder="1" applyAlignment="1">
      <alignment horizontal="center" wrapText="1"/>
    </xf>
    <xf numFmtId="0" fontId="49" fillId="0" borderId="31" xfId="0" applyFont="1" applyBorder="1" applyAlignment="1">
      <alignment horizontal="center" wrapText="1"/>
    </xf>
    <xf numFmtId="0" fontId="49" fillId="0" borderId="32" xfId="0" applyFont="1" applyBorder="1" applyAlignment="1">
      <alignment horizontal="center" wrapText="1"/>
    </xf>
    <xf numFmtId="0" fontId="47" fillId="0" borderId="48" xfId="0" applyFont="1" applyBorder="1" applyAlignment="1">
      <alignment horizontal="left" vertical="center" wrapText="1"/>
    </xf>
    <xf numFmtId="0" fontId="49" fillId="35" borderId="9" xfId="0" applyFont="1" applyFill="1" applyBorder="1" applyAlignment="1" applyProtection="1">
      <alignment horizontal="left" vertical="top" wrapText="1"/>
      <protection locked="0"/>
    </xf>
    <xf numFmtId="0" fontId="49" fillId="35" borderId="0" xfId="0" applyFont="1" applyFill="1" applyBorder="1" applyAlignment="1" applyProtection="1">
      <alignment horizontal="left" vertical="top" wrapText="1"/>
      <protection locked="0"/>
    </xf>
    <xf numFmtId="0" fontId="49" fillId="35" borderId="10" xfId="0" applyFont="1" applyFill="1" applyBorder="1" applyAlignment="1" applyProtection="1">
      <alignment horizontal="left" vertical="top" wrapText="1"/>
      <protection locked="0"/>
    </xf>
    <xf numFmtId="0" fontId="48" fillId="37" borderId="9" xfId="0" applyFont="1" applyFill="1" applyBorder="1" applyAlignment="1">
      <alignment horizontal="center" vertical="top" wrapText="1"/>
    </xf>
    <xf numFmtId="0" fontId="48" fillId="37" borderId="0" xfId="0" applyFont="1" applyFill="1" applyBorder="1" applyAlignment="1">
      <alignment horizontal="center" vertical="top" wrapText="1"/>
    </xf>
    <xf numFmtId="0" fontId="48" fillId="37" borderId="10" xfId="0" applyFont="1" applyFill="1" applyBorder="1" applyAlignment="1">
      <alignment horizontal="center" vertical="top" wrapText="1"/>
    </xf>
    <xf numFmtId="0" fontId="48" fillId="37" borderId="3" xfId="0" applyFont="1" applyFill="1" applyBorder="1" applyAlignment="1">
      <alignment horizontal="center" vertical="top" wrapText="1"/>
    </xf>
    <xf numFmtId="0" fontId="48" fillId="37" borderId="8" xfId="0" applyFont="1" applyFill="1" applyBorder="1" applyAlignment="1">
      <alignment horizontal="center" vertical="top" wrapText="1"/>
    </xf>
    <xf numFmtId="0" fontId="48" fillId="37" borderId="4" xfId="0" applyFont="1" applyFill="1" applyBorder="1" applyAlignment="1">
      <alignment horizontal="center" vertical="top" wrapText="1"/>
    </xf>
    <xf numFmtId="49" fontId="56" fillId="35" borderId="33" xfId="1" applyNumberFormat="1" applyFont="1" applyFill="1" applyBorder="1" applyAlignment="1" applyProtection="1">
      <alignment vertical="top" wrapText="1"/>
      <protection locked="0"/>
    </xf>
    <xf numFmtId="49" fontId="56" fillId="35" borderId="34" xfId="1" applyNumberFormat="1" applyFont="1" applyFill="1" applyBorder="1" applyAlignment="1" applyProtection="1">
      <alignment vertical="top" wrapText="1"/>
      <protection locked="0"/>
    </xf>
    <xf numFmtId="49" fontId="56" fillId="35" borderId="57" xfId="1" applyNumberFormat="1" applyFont="1" applyFill="1" applyBorder="1" applyAlignment="1" applyProtection="1">
      <alignment vertical="top" wrapText="1"/>
      <protection locked="0"/>
    </xf>
    <xf numFmtId="49" fontId="56" fillId="35" borderId="33" xfId="1" applyNumberFormat="1" applyFont="1" applyFill="1" applyBorder="1" applyAlignment="1" applyProtection="1">
      <alignment horizontal="center" vertical="center" wrapText="1"/>
      <protection locked="0"/>
    </xf>
    <xf numFmtId="49" fontId="56" fillId="35" borderId="34" xfId="1" applyNumberFormat="1" applyFont="1" applyFill="1" applyBorder="1" applyAlignment="1" applyProtection="1">
      <alignment horizontal="center" vertical="center" wrapText="1"/>
      <protection locked="0"/>
    </xf>
    <xf numFmtId="49" fontId="56" fillId="35" borderId="57" xfId="1" applyNumberFormat="1" applyFont="1" applyFill="1" applyBorder="1" applyAlignment="1" applyProtection="1">
      <alignment horizontal="center" vertical="center" wrapText="1"/>
      <protection locked="0"/>
    </xf>
    <xf numFmtId="0" fontId="50" fillId="38" borderId="22" xfId="0" applyFont="1" applyFill="1" applyBorder="1" applyAlignment="1">
      <alignment horizontal="center" vertical="top" wrapText="1"/>
    </xf>
    <xf numFmtId="0" fontId="47" fillId="0" borderId="9" xfId="0" applyFont="1" applyBorder="1" applyAlignment="1">
      <alignment vertical="top" wrapText="1"/>
    </xf>
    <xf numFmtId="0" fontId="47" fillId="0" borderId="0" xfId="0" applyFont="1" applyBorder="1" applyAlignment="1">
      <alignment vertical="top" wrapText="1"/>
    </xf>
    <xf numFmtId="0" fontId="47" fillId="0" borderId="10" xfId="0" applyFont="1" applyBorder="1" applyAlignment="1">
      <alignment vertical="top" wrapText="1"/>
    </xf>
    <xf numFmtId="0" fontId="47" fillId="0" borderId="43" xfId="0" applyFont="1" applyBorder="1" applyAlignment="1">
      <alignment horizontal="left" vertical="top" wrapText="1"/>
    </xf>
    <xf numFmtId="0" fontId="47" fillId="0" borderId="22" xfId="0" applyFont="1" applyBorder="1" applyAlignment="1">
      <alignment horizontal="left" vertical="top" wrapText="1"/>
    </xf>
    <xf numFmtId="0" fontId="47" fillId="0" borderId="9" xfId="0" applyFont="1" applyFill="1" applyBorder="1" applyAlignment="1">
      <alignment vertical="top" wrapText="1"/>
    </xf>
    <xf numFmtId="0" fontId="47" fillId="0" borderId="0" xfId="0" applyFont="1" applyFill="1" applyBorder="1" applyAlignment="1">
      <alignment vertical="top" wrapText="1"/>
    </xf>
    <xf numFmtId="0" fontId="47" fillId="0" borderId="10" xfId="0" applyFont="1" applyFill="1" applyBorder="1" applyAlignment="1">
      <alignment vertical="top" wrapText="1"/>
    </xf>
    <xf numFmtId="49" fontId="56" fillId="35" borderId="33" xfId="1" applyNumberFormat="1" applyFont="1" applyFill="1" applyBorder="1" applyAlignment="1" applyProtection="1">
      <alignment vertical="center" wrapText="1"/>
      <protection locked="0"/>
    </xf>
    <xf numFmtId="49" fontId="56" fillId="35" borderId="34" xfId="1" applyNumberFormat="1" applyFont="1" applyFill="1" applyBorder="1" applyAlignment="1" applyProtection="1">
      <alignment vertical="center" wrapText="1"/>
      <protection locked="0"/>
    </xf>
    <xf numFmtId="49" fontId="56" fillId="35" borderId="57" xfId="1" applyNumberFormat="1" applyFont="1" applyFill="1" applyBorder="1" applyAlignment="1" applyProtection="1">
      <alignment vertical="center" wrapText="1"/>
      <protection locked="0"/>
    </xf>
    <xf numFmtId="0" fontId="47" fillId="0" borderId="61" xfId="0" applyFont="1" applyBorder="1" applyAlignment="1">
      <alignment horizontal="left" vertical="top" wrapText="1"/>
    </xf>
    <xf numFmtId="0" fontId="48" fillId="2" borderId="48" xfId="0" applyFont="1" applyFill="1" applyBorder="1" applyAlignment="1">
      <alignment horizontal="center" vertical="center" wrapText="1"/>
    </xf>
    <xf numFmtId="0" fontId="50" fillId="38" borderId="44" xfId="0" applyFont="1" applyFill="1" applyBorder="1" applyAlignment="1">
      <alignment horizontal="center" vertical="top" wrapText="1"/>
    </xf>
    <xf numFmtId="0" fontId="50" fillId="38" borderId="44" xfId="0" applyFont="1" applyFill="1" applyBorder="1" applyAlignment="1">
      <alignment horizontal="left" vertical="top" wrapText="1"/>
    </xf>
    <xf numFmtId="0" fontId="50" fillId="38" borderId="58" xfId="0" applyFont="1" applyFill="1" applyBorder="1" applyAlignment="1">
      <alignment horizontal="left" vertical="top" wrapText="1"/>
    </xf>
    <xf numFmtId="166" fontId="56" fillId="35" borderId="33" xfId="1" applyNumberFormat="1" applyFont="1" applyFill="1" applyBorder="1" applyAlignment="1" applyProtection="1">
      <alignment vertical="center" wrapText="1"/>
      <protection locked="0"/>
    </xf>
    <xf numFmtId="166" fontId="56" fillId="35" borderId="34" xfId="1" applyNumberFormat="1" applyFont="1" applyFill="1" applyBorder="1" applyAlignment="1" applyProtection="1">
      <alignment vertical="center" wrapText="1"/>
      <protection locked="0"/>
    </xf>
    <xf numFmtId="166" fontId="56" fillId="35" borderId="35" xfId="1" applyNumberFormat="1" applyFont="1" applyFill="1" applyBorder="1" applyAlignment="1" applyProtection="1">
      <alignment vertical="center" wrapText="1"/>
      <protection locked="0"/>
    </xf>
    <xf numFmtId="0" fontId="48" fillId="38" borderId="22" xfId="0" applyFont="1" applyFill="1" applyBorder="1" applyAlignment="1">
      <alignment horizontal="center" vertical="center" wrapText="1"/>
    </xf>
    <xf numFmtId="0" fontId="48" fillId="38" borderId="44" xfId="0" applyFont="1" applyFill="1" applyBorder="1" applyAlignment="1">
      <alignment horizontal="center" vertical="center" wrapText="1"/>
    </xf>
    <xf numFmtId="0" fontId="48" fillId="2" borderId="9" xfId="0" applyFont="1" applyFill="1" applyBorder="1" applyAlignment="1">
      <alignment horizontal="center" vertical="top" wrapText="1"/>
    </xf>
    <xf numFmtId="0" fontId="48" fillId="2" borderId="49" xfId="0" applyFont="1" applyFill="1" applyBorder="1" applyAlignment="1">
      <alignment horizontal="center" vertical="top" wrapText="1"/>
    </xf>
    <xf numFmtId="0" fontId="56" fillId="35" borderId="25" xfId="922" applyNumberFormat="1" applyFont="1" applyFill="1" applyBorder="1" applyAlignment="1" applyProtection="1">
      <alignment horizontal="center" vertical="center" wrapText="1"/>
      <protection locked="0"/>
    </xf>
    <xf numFmtId="0" fontId="56" fillId="35" borderId="26" xfId="922" applyNumberFormat="1" applyFont="1" applyFill="1" applyBorder="1" applyAlignment="1" applyProtection="1">
      <alignment horizontal="center" vertical="center" wrapText="1"/>
      <protection locked="0"/>
    </xf>
    <xf numFmtId="0" fontId="56" fillId="35" borderId="27" xfId="922" applyNumberFormat="1" applyFont="1" applyFill="1" applyBorder="1" applyAlignment="1" applyProtection="1">
      <alignment horizontal="center" vertical="center" wrapText="1"/>
      <protection locked="0"/>
    </xf>
    <xf numFmtId="0" fontId="56" fillId="35" borderId="28" xfId="922" applyNumberFormat="1" applyFont="1" applyFill="1" applyBorder="1" applyAlignment="1" applyProtection="1">
      <alignment horizontal="center" vertical="center" wrapText="1"/>
      <protection locked="0"/>
    </xf>
    <xf numFmtId="0" fontId="56" fillId="35" borderId="0" xfId="922" applyNumberFormat="1" applyFont="1" applyFill="1" applyBorder="1" applyAlignment="1" applyProtection="1">
      <alignment horizontal="center" vertical="center" wrapText="1"/>
      <protection locked="0"/>
    </xf>
    <xf numFmtId="0" fontId="56" fillId="35" borderId="29" xfId="922" applyNumberFormat="1" applyFont="1" applyFill="1" applyBorder="1" applyAlignment="1" applyProtection="1">
      <alignment horizontal="center" vertical="center" wrapText="1"/>
      <protection locked="0"/>
    </xf>
    <xf numFmtId="0" fontId="56" fillId="35" borderId="30" xfId="922" applyNumberFormat="1" applyFont="1" applyFill="1" applyBorder="1" applyAlignment="1" applyProtection="1">
      <alignment horizontal="center" vertical="center" wrapText="1"/>
      <protection locked="0"/>
    </xf>
    <xf numFmtId="0" fontId="56" fillId="35" borderId="31" xfId="922" applyNumberFormat="1" applyFont="1" applyFill="1" applyBorder="1" applyAlignment="1" applyProtection="1">
      <alignment horizontal="center" vertical="center" wrapText="1"/>
      <protection locked="0"/>
    </xf>
    <xf numFmtId="0" fontId="56" fillId="35" borderId="32" xfId="922" applyNumberFormat="1" applyFont="1" applyFill="1" applyBorder="1" applyAlignment="1" applyProtection="1">
      <alignment horizontal="center" vertical="center" wrapText="1"/>
      <protection locked="0"/>
    </xf>
    <xf numFmtId="0" fontId="49" fillId="0" borderId="22" xfId="0" applyFont="1" applyBorder="1" applyAlignment="1">
      <alignment horizontal="left" vertical="center" wrapText="1"/>
    </xf>
    <xf numFmtId="0" fontId="46" fillId="34" borderId="9" xfId="0" applyFont="1" applyFill="1" applyBorder="1" applyAlignment="1">
      <alignment horizontal="center" vertical="top"/>
    </xf>
    <xf numFmtId="0" fontId="46" fillId="34" borderId="0" xfId="0" applyFont="1" applyFill="1" applyBorder="1" applyAlignment="1">
      <alignment horizontal="center" vertical="top"/>
    </xf>
    <xf numFmtId="0" fontId="46" fillId="34" borderId="10" xfId="0" applyFont="1" applyFill="1" applyBorder="1" applyAlignment="1">
      <alignment horizontal="center" vertical="top"/>
    </xf>
    <xf numFmtId="0" fontId="48" fillId="2" borderId="43" xfId="0" applyFont="1" applyFill="1" applyBorder="1" applyAlignment="1">
      <alignment horizontal="center" vertical="center" wrapText="1"/>
    </xf>
    <xf numFmtId="0" fontId="46" fillId="34" borderId="9" xfId="0" applyFont="1" applyFill="1" applyBorder="1" applyAlignment="1">
      <alignment horizontal="left" vertical="top" wrapText="1"/>
    </xf>
    <xf numFmtId="0" fontId="46" fillId="34" borderId="0" xfId="0" applyFont="1" applyFill="1" applyBorder="1" applyAlignment="1">
      <alignment horizontal="left" vertical="top" wrapText="1"/>
    </xf>
    <xf numFmtId="0" fontId="46" fillId="34" borderId="10" xfId="0" applyFont="1" applyFill="1" applyBorder="1" applyAlignment="1">
      <alignment horizontal="left" vertical="top" wrapText="1"/>
    </xf>
    <xf numFmtId="0" fontId="46" fillId="34" borderId="5" xfId="0" applyFont="1" applyFill="1" applyBorder="1" applyAlignment="1">
      <alignment horizontal="left" vertical="top" wrapText="1"/>
    </xf>
    <xf numFmtId="0" fontId="46" fillId="34" borderId="1" xfId="0" applyFont="1" applyFill="1" applyBorder="1" applyAlignment="1">
      <alignment horizontal="left" vertical="top" wrapText="1"/>
    </xf>
    <xf numFmtId="0" fontId="46" fillId="34" borderId="6" xfId="0" applyFont="1" applyFill="1" applyBorder="1" applyAlignment="1">
      <alignment horizontal="left" vertical="top" wrapText="1"/>
    </xf>
    <xf numFmtId="166" fontId="56" fillId="35" borderId="22" xfId="1" applyNumberFormat="1" applyFont="1" applyFill="1" applyBorder="1" applyAlignment="1" applyProtection="1">
      <alignment horizontal="left" vertical="top" wrapText="1"/>
      <protection locked="0"/>
    </xf>
    <xf numFmtId="0" fontId="48" fillId="38" borderId="22" xfId="0" applyFont="1" applyFill="1" applyBorder="1" applyAlignment="1">
      <alignment horizontal="center" vertical="top" wrapText="1"/>
    </xf>
    <xf numFmtId="0" fontId="48" fillId="38" borderId="44" xfId="0" applyFont="1" applyFill="1" applyBorder="1" applyAlignment="1">
      <alignment horizontal="center" vertical="top" wrapText="1"/>
    </xf>
    <xf numFmtId="0" fontId="47" fillId="0" borderId="35" xfId="0" applyFont="1" applyBorder="1" applyAlignment="1">
      <alignment horizontal="left" vertical="top" wrapText="1"/>
    </xf>
    <xf numFmtId="166" fontId="56" fillId="35" borderId="33" xfId="1" applyNumberFormat="1" applyFont="1" applyFill="1" applyBorder="1" applyAlignment="1" applyProtection="1">
      <alignment vertical="top" wrapText="1"/>
      <protection locked="0"/>
    </xf>
    <xf numFmtId="166" fontId="56" fillId="35" borderId="34" xfId="1" applyNumberFormat="1" applyFont="1" applyFill="1" applyBorder="1" applyAlignment="1" applyProtection="1">
      <alignment vertical="top" wrapText="1"/>
      <protection locked="0"/>
    </xf>
    <xf numFmtId="166" fontId="56" fillId="35" borderId="35" xfId="1" applyNumberFormat="1" applyFont="1" applyFill="1" applyBorder="1" applyAlignment="1" applyProtection="1">
      <alignment vertical="top" wrapText="1"/>
      <protection locked="0"/>
    </xf>
    <xf numFmtId="166" fontId="56" fillId="35" borderId="57" xfId="1" applyNumberFormat="1" applyFont="1" applyFill="1" applyBorder="1" applyAlignment="1" applyProtection="1">
      <alignment vertical="center" wrapText="1"/>
      <protection locked="0"/>
    </xf>
    <xf numFmtId="0" fontId="50" fillId="0" borderId="49" xfId="0" applyFont="1" applyBorder="1" applyAlignment="1">
      <alignment horizontal="center" wrapText="1"/>
    </xf>
    <xf numFmtId="0" fontId="50" fillId="0" borderId="31" xfId="0" applyFont="1" applyBorder="1" applyAlignment="1">
      <alignment horizontal="center" wrapText="1"/>
    </xf>
    <xf numFmtId="0" fontId="50" fillId="0" borderId="32" xfId="0" applyFont="1" applyBorder="1" applyAlignment="1">
      <alignment horizontal="center" wrapText="1"/>
    </xf>
    <xf numFmtId="0" fontId="47" fillId="0" borderId="45" xfId="0" applyFont="1" applyBorder="1" applyAlignment="1">
      <alignment horizontal="left" vertical="top" wrapText="1"/>
    </xf>
    <xf numFmtId="0" fontId="47" fillId="0" borderId="46" xfId="0" applyFont="1" applyBorder="1" applyAlignment="1">
      <alignment horizontal="left" vertical="top" wrapText="1"/>
    </xf>
    <xf numFmtId="0" fontId="56" fillId="35" borderId="22" xfId="922" applyNumberFormat="1" applyFont="1" applyFill="1" applyBorder="1" applyAlignment="1" applyProtection="1">
      <alignment horizontal="center" vertical="top" wrapText="1"/>
      <protection locked="0"/>
    </xf>
    <xf numFmtId="0" fontId="56" fillId="35" borderId="46" xfId="922" applyNumberFormat="1" applyFont="1" applyFill="1" applyBorder="1" applyAlignment="1" applyProtection="1">
      <alignment horizontal="center" vertical="top" wrapText="1"/>
      <protection locked="0"/>
    </xf>
    <xf numFmtId="0" fontId="56" fillId="35" borderId="22" xfId="922" applyNumberFormat="1" applyFont="1" applyFill="1" applyBorder="1" applyAlignment="1" applyProtection="1">
      <alignment horizontal="left" vertical="top" wrapText="1"/>
      <protection locked="0"/>
    </xf>
    <xf numFmtId="0" fontId="56" fillId="35" borderId="44" xfId="922" applyNumberFormat="1" applyFont="1" applyFill="1" applyBorder="1" applyAlignment="1" applyProtection="1">
      <alignment horizontal="left" vertical="top" wrapText="1"/>
      <protection locked="0"/>
    </xf>
    <xf numFmtId="0" fontId="56" fillId="35" borderId="46" xfId="922" applyNumberFormat="1" applyFont="1" applyFill="1" applyBorder="1" applyAlignment="1" applyProtection="1">
      <alignment horizontal="left" vertical="top" wrapText="1"/>
      <protection locked="0"/>
    </xf>
    <xf numFmtId="0" fontId="56" fillId="35" borderId="47" xfId="922" applyNumberFormat="1" applyFont="1" applyFill="1" applyBorder="1" applyAlignment="1" applyProtection="1">
      <alignment horizontal="left" vertical="top" wrapText="1"/>
      <protection locked="0"/>
    </xf>
    <xf numFmtId="0" fontId="47" fillId="0" borderId="55" xfId="0" applyFont="1" applyBorder="1" applyAlignment="1">
      <alignment horizontal="right" vertical="center" wrapText="1" indent="1"/>
    </xf>
    <xf numFmtId="0" fontId="47" fillId="0" borderId="22" xfId="0" applyFont="1" applyBorder="1" applyAlignment="1">
      <alignment horizontal="right" vertical="center" wrapText="1" indent="1"/>
    </xf>
    <xf numFmtId="0" fontId="47" fillId="0" borderId="52" xfId="0" applyFont="1" applyBorder="1" applyAlignment="1">
      <alignment horizontal="right" vertical="center" wrapText="1" inden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1" xfId="0" applyFont="1" applyBorder="1" applyAlignment="1">
      <alignment horizontal="left" vertical="center" wrapText="1"/>
    </xf>
    <xf numFmtId="0" fontId="47" fillId="0" borderId="52" xfId="0" applyFont="1" applyBorder="1" applyAlignment="1">
      <alignment horizontal="left" vertical="center" wrapText="1"/>
    </xf>
    <xf numFmtId="0" fontId="47" fillId="0" borderId="24" xfId="0" applyFont="1" applyBorder="1" applyAlignment="1">
      <alignment horizontal="right" vertical="center" wrapText="1" indent="1"/>
    </xf>
    <xf numFmtId="166" fontId="56" fillId="35" borderId="50" xfId="1" applyNumberFormat="1" applyFont="1" applyFill="1" applyBorder="1" applyAlignment="1" applyProtection="1">
      <alignment horizontal="left" vertical="top" wrapText="1"/>
      <protection locked="0"/>
    </xf>
    <xf numFmtId="166" fontId="56" fillId="35" borderId="26" xfId="1" applyNumberFormat="1" applyFont="1" applyFill="1" applyBorder="1" applyAlignment="1" applyProtection="1">
      <alignment horizontal="left" vertical="top" wrapText="1"/>
      <protection locked="0"/>
    </xf>
    <xf numFmtId="166" fontId="56" fillId="35" borderId="27" xfId="1" applyNumberFormat="1" applyFont="1" applyFill="1" applyBorder="1" applyAlignment="1" applyProtection="1">
      <alignment horizontal="left" vertical="top" wrapText="1"/>
      <protection locked="0"/>
    </xf>
    <xf numFmtId="166" fontId="56" fillId="35" borderId="9" xfId="1" applyNumberFormat="1" applyFont="1" applyFill="1" applyBorder="1" applyAlignment="1" applyProtection="1">
      <alignment horizontal="left" vertical="top" wrapText="1"/>
      <protection locked="0"/>
    </xf>
    <xf numFmtId="166" fontId="56" fillId="35" borderId="0" xfId="1" applyNumberFormat="1" applyFont="1" applyFill="1" applyBorder="1" applyAlignment="1" applyProtection="1">
      <alignment horizontal="left" vertical="top" wrapText="1"/>
      <protection locked="0"/>
    </xf>
    <xf numFmtId="166" fontId="56" fillId="35" borderId="29" xfId="1" applyNumberFormat="1" applyFont="1" applyFill="1" applyBorder="1" applyAlignment="1" applyProtection="1">
      <alignment horizontal="left" vertical="top" wrapText="1"/>
      <protection locked="0"/>
    </xf>
    <xf numFmtId="166" fontId="56" fillId="35" borderId="49" xfId="1" applyNumberFormat="1" applyFont="1" applyFill="1" applyBorder="1" applyAlignment="1" applyProtection="1">
      <alignment horizontal="left" vertical="top" wrapText="1"/>
      <protection locked="0"/>
    </xf>
    <xf numFmtId="166" fontId="56" fillId="35" borderId="31" xfId="1" applyNumberFormat="1" applyFont="1" applyFill="1" applyBorder="1" applyAlignment="1" applyProtection="1">
      <alignment horizontal="left" vertical="top" wrapText="1"/>
      <protection locked="0"/>
    </xf>
    <xf numFmtId="166" fontId="56" fillId="35" borderId="32" xfId="1" applyNumberFormat="1" applyFont="1" applyFill="1" applyBorder="1" applyAlignment="1" applyProtection="1">
      <alignment horizontal="left" vertical="top" wrapText="1"/>
      <protection locked="0"/>
    </xf>
    <xf numFmtId="0" fontId="48" fillId="0" borderId="9"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32" xfId="0" applyFont="1" applyBorder="1" applyAlignment="1">
      <alignment horizontal="center" vertical="center" wrapText="1"/>
    </xf>
    <xf numFmtId="0" fontId="50" fillId="0" borderId="0" xfId="0" applyFont="1" applyFill="1" applyAlignment="1">
      <alignment horizontal="center" vertical="center"/>
    </xf>
    <xf numFmtId="0" fontId="50" fillId="0" borderId="29" xfId="0" applyFont="1" applyFill="1" applyBorder="1" applyAlignment="1">
      <alignment horizontal="center" vertical="center"/>
    </xf>
    <xf numFmtId="0" fontId="50" fillId="0" borderId="31" xfId="0" applyFont="1" applyFill="1" applyBorder="1" applyAlignment="1">
      <alignment horizontal="center" vertical="center"/>
    </xf>
    <xf numFmtId="0" fontId="50" fillId="0" borderId="32" xfId="0" applyFont="1" applyFill="1" applyBorder="1" applyAlignment="1">
      <alignment horizontal="center" vertical="center"/>
    </xf>
    <xf numFmtId="0" fontId="50" fillId="38" borderId="37" xfId="0" applyFont="1" applyFill="1" applyBorder="1" applyAlignment="1">
      <alignment horizontal="center" vertical="center" wrapText="1"/>
    </xf>
    <xf numFmtId="0" fontId="50" fillId="38" borderId="42" xfId="0" applyFont="1" applyFill="1" applyBorder="1" applyAlignment="1">
      <alignment horizontal="center" vertical="center" wrapText="1"/>
    </xf>
    <xf numFmtId="0" fontId="50" fillId="38" borderId="23" xfId="0" applyFont="1" applyFill="1" applyBorder="1" applyAlignment="1">
      <alignment horizontal="center" vertical="center" wrapText="1"/>
    </xf>
    <xf numFmtId="0" fontId="50" fillId="38" borderId="24" xfId="0" applyFont="1" applyFill="1" applyBorder="1" applyAlignment="1">
      <alignment horizontal="center" vertical="center" wrapText="1"/>
    </xf>
    <xf numFmtId="166" fontId="56" fillId="35" borderId="22" xfId="1" applyNumberFormat="1" applyFont="1" applyFill="1" applyBorder="1" applyAlignment="1" applyProtection="1">
      <alignment horizontal="center" vertical="top" wrapText="1"/>
      <protection locked="0"/>
    </xf>
    <xf numFmtId="49" fontId="56" fillId="35" borderId="23" xfId="1" applyNumberFormat="1" applyFont="1" applyFill="1" applyBorder="1" applyAlignment="1" applyProtection="1">
      <alignment horizontal="left" vertical="top" wrapText="1"/>
      <protection locked="0"/>
    </xf>
    <xf numFmtId="49" fontId="56" fillId="35" borderId="37" xfId="1" applyNumberFormat="1" applyFont="1" applyFill="1" applyBorder="1" applyAlignment="1" applyProtection="1">
      <alignment horizontal="left" vertical="top" wrapText="1"/>
      <protection locked="0"/>
    </xf>
    <xf numFmtId="49" fontId="56" fillId="35" borderId="39" xfId="1" applyNumberFormat="1" applyFont="1" applyFill="1" applyBorder="1" applyAlignment="1" applyProtection="1">
      <alignment horizontal="left" vertical="top" wrapText="1"/>
      <protection locked="0"/>
    </xf>
    <xf numFmtId="49" fontId="56" fillId="35" borderId="40" xfId="1" applyNumberFormat="1" applyFont="1" applyFill="1" applyBorder="1" applyAlignment="1" applyProtection="1">
      <alignment horizontal="left" vertical="top" wrapText="1"/>
      <protection locked="0"/>
    </xf>
    <xf numFmtId="49" fontId="56" fillId="35" borderId="24" xfId="1" applyNumberFormat="1" applyFont="1" applyFill="1" applyBorder="1" applyAlignment="1" applyProtection="1">
      <alignment horizontal="left" vertical="top" wrapText="1"/>
      <protection locked="0"/>
    </xf>
    <xf numFmtId="49" fontId="56" fillId="35" borderId="42" xfId="1" applyNumberFormat="1" applyFont="1" applyFill="1" applyBorder="1" applyAlignment="1" applyProtection="1">
      <alignment horizontal="left" vertical="top" wrapText="1"/>
      <protection locked="0"/>
    </xf>
    <xf numFmtId="0" fontId="47" fillId="0" borderId="50" xfId="0" applyFont="1" applyBorder="1" applyAlignment="1">
      <alignment horizontal="left" vertical="top" wrapText="1"/>
    </xf>
    <xf numFmtId="0" fontId="47" fillId="0" borderId="26" xfId="0" applyFont="1" applyBorder="1" applyAlignment="1">
      <alignment horizontal="left" vertical="top" wrapText="1"/>
    </xf>
    <xf numFmtId="0" fontId="47" fillId="0" borderId="27" xfId="0" applyFont="1" applyBorder="1" applyAlignment="1">
      <alignment horizontal="left" vertical="top" wrapText="1"/>
    </xf>
    <xf numFmtId="0" fontId="47" fillId="0" borderId="49" xfId="0" applyFont="1" applyBorder="1" applyAlignment="1">
      <alignment horizontal="left" vertical="top" wrapText="1"/>
    </xf>
    <xf numFmtId="0" fontId="47" fillId="0" borderId="31" xfId="0" applyFont="1" applyBorder="1" applyAlignment="1">
      <alignment horizontal="left" vertical="top" wrapText="1"/>
    </xf>
    <xf numFmtId="0" fontId="47" fillId="0" borderId="32" xfId="0" applyFont="1" applyBorder="1" applyAlignment="1">
      <alignment horizontal="left" vertical="top" wrapText="1"/>
    </xf>
    <xf numFmtId="166" fontId="56" fillId="35" borderId="23" xfId="1" applyNumberFormat="1" applyFont="1" applyFill="1" applyBorder="1" applyAlignment="1" applyProtection="1">
      <alignment horizontal="center" vertical="top" wrapText="1"/>
      <protection locked="0"/>
    </xf>
    <xf numFmtId="166" fontId="56" fillId="35" borderId="24" xfId="1" applyNumberFormat="1" applyFont="1" applyFill="1" applyBorder="1" applyAlignment="1" applyProtection="1">
      <alignment horizontal="center" vertical="top" wrapText="1"/>
      <protection locked="0"/>
    </xf>
    <xf numFmtId="0" fontId="47" fillId="0" borderId="36" xfId="0" applyFont="1" applyBorder="1" applyAlignment="1">
      <alignment horizontal="left" vertical="top" wrapText="1"/>
    </xf>
    <xf numFmtId="0" fontId="47" fillId="0" borderId="23" xfId="0" applyFont="1" applyBorder="1" applyAlignment="1">
      <alignment horizontal="left" vertical="top" wrapText="1"/>
    </xf>
    <xf numFmtId="0" fontId="47" fillId="0" borderId="38" xfId="0" applyFont="1" applyBorder="1" applyAlignment="1">
      <alignment horizontal="left" vertical="top" wrapText="1"/>
    </xf>
    <xf numFmtId="0" fontId="47" fillId="0" borderId="39" xfId="0" applyFont="1" applyBorder="1" applyAlignment="1">
      <alignment horizontal="left" vertical="top" wrapText="1"/>
    </xf>
    <xf numFmtId="0" fontId="47" fillId="0" borderId="41" xfId="0" applyFont="1" applyBorder="1" applyAlignment="1">
      <alignment horizontal="left" vertical="top" wrapText="1"/>
    </xf>
    <xf numFmtId="0" fontId="47" fillId="0" borderId="24" xfId="0" applyFont="1" applyBorder="1" applyAlignment="1">
      <alignment horizontal="left" vertical="top" wrapText="1"/>
    </xf>
    <xf numFmtId="166" fontId="56" fillId="35" borderId="23" xfId="1" applyNumberFormat="1" applyFont="1" applyFill="1" applyBorder="1" applyAlignment="1" applyProtection="1">
      <alignment horizontal="left" vertical="top" wrapText="1"/>
      <protection locked="0"/>
    </xf>
    <xf numFmtId="166" fontId="56" fillId="35" borderId="37" xfId="1" applyNumberFormat="1" applyFont="1" applyFill="1" applyBorder="1" applyAlignment="1" applyProtection="1">
      <alignment horizontal="left" vertical="top" wrapText="1"/>
      <protection locked="0"/>
    </xf>
    <xf numFmtId="166" fontId="56" fillId="35" borderId="39" xfId="1" applyNumberFormat="1" applyFont="1" applyFill="1" applyBorder="1" applyAlignment="1" applyProtection="1">
      <alignment horizontal="left" vertical="top" wrapText="1"/>
      <protection locked="0"/>
    </xf>
    <xf numFmtId="166" fontId="56" fillId="35" borderId="40" xfId="1" applyNumberFormat="1" applyFont="1" applyFill="1" applyBorder="1" applyAlignment="1" applyProtection="1">
      <alignment horizontal="left" vertical="top" wrapText="1"/>
      <protection locked="0"/>
    </xf>
    <xf numFmtId="166" fontId="56" fillId="35" borderId="24" xfId="1" applyNumberFormat="1" applyFont="1" applyFill="1" applyBorder="1" applyAlignment="1" applyProtection="1">
      <alignment horizontal="left" vertical="top" wrapText="1"/>
      <protection locked="0"/>
    </xf>
    <xf numFmtId="166" fontId="56" fillId="35" borderId="42" xfId="1" applyNumberFormat="1" applyFont="1" applyFill="1" applyBorder="1" applyAlignment="1" applyProtection="1">
      <alignment horizontal="left" vertical="top" wrapText="1"/>
      <protection locked="0"/>
    </xf>
    <xf numFmtId="0" fontId="47" fillId="0" borderId="36" xfId="0" applyFont="1" applyFill="1" applyBorder="1" applyAlignment="1">
      <alignment horizontal="left" vertical="top" wrapText="1"/>
    </xf>
    <xf numFmtId="0" fontId="47" fillId="0" borderId="23" xfId="0" applyFont="1" applyFill="1" applyBorder="1" applyAlignment="1">
      <alignment horizontal="left" vertical="top" wrapText="1"/>
    </xf>
    <xf numFmtId="0" fontId="47" fillId="0" borderId="38" xfId="0" applyFont="1" applyFill="1" applyBorder="1" applyAlignment="1">
      <alignment horizontal="left" vertical="top" wrapText="1"/>
    </xf>
    <xf numFmtId="0" fontId="47" fillId="0" borderId="39" xfId="0" applyFont="1" applyFill="1" applyBorder="1" applyAlignment="1">
      <alignment horizontal="left" vertical="top" wrapText="1"/>
    </xf>
    <xf numFmtId="0" fontId="47" fillId="0" borderId="41" xfId="0" applyFont="1" applyFill="1" applyBorder="1" applyAlignment="1">
      <alignment horizontal="left" vertical="top" wrapText="1"/>
    </xf>
    <xf numFmtId="0" fontId="47" fillId="0" borderId="24" xfId="0" applyFont="1" applyFill="1" applyBorder="1" applyAlignment="1">
      <alignment horizontal="left" vertical="top" wrapText="1"/>
    </xf>
    <xf numFmtId="166" fontId="56" fillId="35" borderId="25" xfId="1" applyNumberFormat="1" applyFont="1" applyFill="1" applyBorder="1" applyAlignment="1" applyProtection="1">
      <alignment horizontal="center" vertical="top" wrapText="1"/>
      <protection locked="0"/>
    </xf>
    <xf numFmtId="166" fontId="56" fillId="35" borderId="27" xfId="1" applyNumberFormat="1" applyFont="1" applyFill="1" applyBorder="1" applyAlignment="1" applyProtection="1">
      <alignment horizontal="center" vertical="top" wrapText="1"/>
      <protection locked="0"/>
    </xf>
    <xf numFmtId="166" fontId="56" fillId="35" borderId="30" xfId="1" applyNumberFormat="1" applyFont="1" applyFill="1" applyBorder="1" applyAlignment="1" applyProtection="1">
      <alignment horizontal="center" vertical="top" wrapText="1"/>
      <protection locked="0"/>
    </xf>
    <xf numFmtId="166" fontId="56" fillId="35" borderId="32" xfId="1" applyNumberFormat="1" applyFont="1" applyFill="1" applyBorder="1" applyAlignment="1" applyProtection="1">
      <alignment horizontal="center" vertical="top" wrapText="1"/>
      <protection locked="0"/>
    </xf>
    <xf numFmtId="0" fontId="50" fillId="0" borderId="48" xfId="0" applyFont="1" applyBorder="1" applyAlignment="1">
      <alignment horizontal="center" vertical="center"/>
    </xf>
    <xf numFmtId="166" fontId="56" fillId="35" borderId="43" xfId="1" applyNumberFormat="1" applyFont="1" applyFill="1" applyBorder="1" applyAlignment="1" applyProtection="1">
      <alignment horizontal="left" vertical="center" wrapText="1"/>
      <protection locked="0"/>
    </xf>
    <xf numFmtId="166" fontId="56" fillId="35" borderId="22" xfId="1" applyNumberFormat="1" applyFont="1" applyFill="1" applyBorder="1" applyAlignment="1" applyProtection="1">
      <alignment horizontal="left" vertical="center" wrapText="1"/>
      <protection locked="0"/>
    </xf>
    <xf numFmtId="166" fontId="56" fillId="35" borderId="51" xfId="1" applyNumberFormat="1" applyFont="1" applyFill="1" applyBorder="1" applyAlignment="1" applyProtection="1">
      <alignment horizontal="left" vertical="center" wrapText="1"/>
      <protection locked="0"/>
    </xf>
    <xf numFmtId="166" fontId="56" fillId="35" borderId="52" xfId="1" applyNumberFormat="1" applyFont="1" applyFill="1" applyBorder="1" applyAlignment="1" applyProtection="1">
      <alignment horizontal="left" vertical="center" wrapText="1"/>
      <protection locked="0"/>
    </xf>
    <xf numFmtId="0" fontId="48" fillId="0" borderId="9" xfId="0" applyFont="1" applyFill="1" applyBorder="1" applyAlignment="1">
      <alignment horizontal="center" vertical="top" wrapText="1"/>
    </xf>
    <xf numFmtId="0" fontId="48" fillId="0" borderId="0" xfId="0" applyFont="1" applyFill="1" applyBorder="1" applyAlignment="1">
      <alignment horizontal="center" vertical="top" wrapText="1"/>
    </xf>
    <xf numFmtId="0" fontId="56" fillId="35" borderId="22" xfId="922" applyNumberFormat="1" applyFont="1" applyFill="1" applyBorder="1" applyAlignment="1" applyProtection="1">
      <alignment horizontal="center" vertical="center" wrapText="1"/>
      <protection locked="0"/>
    </xf>
    <xf numFmtId="9" fontId="56" fillId="35" borderId="22" xfId="25706" applyFont="1" applyFill="1" applyBorder="1" applyAlignment="1" applyProtection="1">
      <alignment horizontal="left" vertical="center" wrapText="1"/>
      <protection locked="0"/>
    </xf>
    <xf numFmtId="9" fontId="56" fillId="35" borderId="22" xfId="25706" applyFont="1" applyFill="1" applyBorder="1" applyAlignment="1" applyProtection="1">
      <alignment horizontal="left" vertical="top" wrapText="1"/>
      <protection locked="0"/>
    </xf>
    <xf numFmtId="0" fontId="47" fillId="38" borderId="33" xfId="0" applyFont="1" applyFill="1" applyBorder="1" applyAlignment="1">
      <alignment horizontal="left" vertical="top" wrapText="1" indent="2"/>
    </xf>
    <xf numFmtId="0" fontId="47" fillId="38" borderId="34" xfId="0" applyFont="1" applyFill="1" applyBorder="1" applyAlignment="1">
      <alignment horizontal="left" vertical="top" wrapText="1" indent="2"/>
    </xf>
    <xf numFmtId="0" fontId="47" fillId="38" borderId="57" xfId="0" applyFont="1" applyFill="1" applyBorder="1" applyAlignment="1">
      <alignment horizontal="left" vertical="top" wrapText="1" indent="2"/>
    </xf>
    <xf numFmtId="49" fontId="56" fillId="35" borderId="25" xfId="1" applyNumberFormat="1" applyFont="1" applyFill="1" applyBorder="1" applyAlignment="1" applyProtection="1">
      <alignment horizontal="left" vertical="top" wrapText="1"/>
      <protection locked="0"/>
    </xf>
    <xf numFmtId="49" fontId="56" fillId="35" borderId="26" xfId="1" applyNumberFormat="1" applyFont="1" applyFill="1" applyBorder="1" applyAlignment="1" applyProtection="1">
      <alignment horizontal="left" vertical="top" wrapText="1"/>
      <protection locked="0"/>
    </xf>
    <xf numFmtId="49" fontId="56" fillId="35" borderId="59" xfId="1" applyNumberFormat="1" applyFont="1" applyFill="1" applyBorder="1" applyAlignment="1" applyProtection="1">
      <alignment horizontal="left" vertical="top" wrapText="1"/>
      <protection locked="0"/>
    </xf>
    <xf numFmtId="49" fontId="56" fillId="35" borderId="28" xfId="1" applyNumberFormat="1" applyFont="1" applyFill="1" applyBorder="1" applyAlignment="1" applyProtection="1">
      <alignment horizontal="left" vertical="top" wrapText="1"/>
      <protection locked="0"/>
    </xf>
    <xf numFmtId="49" fontId="56" fillId="35" borderId="0" xfId="1" applyNumberFormat="1" applyFont="1" applyFill="1" applyBorder="1" applyAlignment="1" applyProtection="1">
      <alignment horizontal="left" vertical="top" wrapText="1"/>
      <protection locked="0"/>
    </xf>
    <xf numFmtId="49" fontId="56" fillId="35" borderId="10" xfId="1" applyNumberFormat="1" applyFont="1" applyFill="1" applyBorder="1" applyAlignment="1" applyProtection="1">
      <alignment horizontal="left" vertical="top" wrapText="1"/>
      <protection locked="0"/>
    </xf>
    <xf numFmtId="49" fontId="56" fillId="35" borderId="30" xfId="1" applyNumberFormat="1" applyFont="1" applyFill="1" applyBorder="1" applyAlignment="1" applyProtection="1">
      <alignment horizontal="left" vertical="top" wrapText="1"/>
      <protection locked="0"/>
    </xf>
    <xf numFmtId="49" fontId="56" fillId="35" borderId="31" xfId="1" applyNumberFormat="1" applyFont="1" applyFill="1" applyBorder="1" applyAlignment="1" applyProtection="1">
      <alignment horizontal="left" vertical="top" wrapText="1"/>
      <protection locked="0"/>
    </xf>
    <xf numFmtId="49" fontId="56" fillId="35" borderId="60" xfId="1" applyNumberFormat="1" applyFont="1" applyFill="1" applyBorder="1" applyAlignment="1" applyProtection="1">
      <alignment horizontal="left" vertical="top" wrapText="1"/>
      <protection locked="0"/>
    </xf>
    <xf numFmtId="0" fontId="47" fillId="0" borderId="43" xfId="0" applyFont="1" applyBorder="1" applyAlignment="1">
      <alignment horizontal="left" vertical="top"/>
    </xf>
    <xf numFmtId="0" fontId="47" fillId="0" borderId="22" xfId="0" applyFont="1" applyBorder="1" applyAlignment="1">
      <alignment horizontal="left" vertical="top"/>
    </xf>
    <xf numFmtId="0" fontId="47" fillId="0" borderId="0" xfId="0" applyFont="1" applyAlignment="1">
      <alignment horizontal="left" vertical="top" wrapText="1"/>
    </xf>
    <xf numFmtId="0" fontId="50" fillId="0" borderId="43" xfId="0" applyFont="1" applyBorder="1" applyAlignment="1">
      <alignment horizontal="center" vertical="center"/>
    </xf>
    <xf numFmtId="1" fontId="56" fillId="36" borderId="23" xfId="922" applyNumberFormat="1" applyFont="1" applyFill="1" applyBorder="1" applyAlignment="1" applyProtection="1">
      <alignment horizontal="center" vertical="top" wrapText="1"/>
    </xf>
    <xf numFmtId="1" fontId="56" fillId="36" borderId="24" xfId="922" applyNumberFormat="1" applyFont="1" applyFill="1" applyBorder="1" applyAlignment="1" applyProtection="1">
      <alignment horizontal="center" vertical="top" wrapText="1"/>
    </xf>
    <xf numFmtId="0" fontId="47" fillId="0" borderId="43" xfId="0" applyFont="1" applyFill="1" applyBorder="1" applyAlignment="1">
      <alignment horizontal="left" vertical="top" wrapText="1"/>
    </xf>
    <xf numFmtId="0" fontId="47" fillId="0" borderId="22" xfId="0" applyFont="1" applyFill="1" applyBorder="1" applyAlignment="1">
      <alignment horizontal="left" vertical="top" wrapText="1"/>
    </xf>
    <xf numFmtId="1" fontId="56" fillId="36" borderId="25" xfId="922" applyNumberFormat="1" applyFont="1" applyFill="1" applyBorder="1" applyAlignment="1" applyProtection="1">
      <alignment horizontal="left" vertical="top" wrapText="1"/>
    </xf>
    <xf numFmtId="1" fontId="56" fillId="36" borderId="26" xfId="922" applyNumberFormat="1" applyFont="1" applyFill="1" applyBorder="1" applyAlignment="1" applyProtection="1">
      <alignment horizontal="left" vertical="top" wrapText="1"/>
    </xf>
    <xf numFmtId="1" fontId="56" fillId="36" borderId="27" xfId="922" applyNumberFormat="1" applyFont="1" applyFill="1" applyBorder="1" applyAlignment="1" applyProtection="1">
      <alignment horizontal="left" vertical="top" wrapText="1"/>
    </xf>
    <xf numFmtId="1" fontId="56" fillId="36" borderId="28" xfId="922" applyNumberFormat="1" applyFont="1" applyFill="1" applyBorder="1" applyAlignment="1" applyProtection="1">
      <alignment horizontal="left" vertical="top" wrapText="1"/>
    </xf>
    <xf numFmtId="1" fontId="56" fillId="36" borderId="0" xfId="922" applyNumberFormat="1" applyFont="1" applyFill="1" applyBorder="1" applyAlignment="1" applyProtection="1">
      <alignment horizontal="left" vertical="top" wrapText="1"/>
    </xf>
    <xf numFmtId="1" fontId="56" fillId="36" borderId="29" xfId="922" applyNumberFormat="1" applyFont="1" applyFill="1" applyBorder="1" applyAlignment="1" applyProtection="1">
      <alignment horizontal="left" vertical="top" wrapText="1"/>
    </xf>
    <xf numFmtId="1" fontId="56" fillId="36" borderId="30" xfId="922" applyNumberFormat="1" applyFont="1" applyFill="1" applyBorder="1" applyAlignment="1" applyProtection="1">
      <alignment horizontal="left" vertical="top" wrapText="1"/>
    </xf>
    <xf numFmtId="1" fontId="56" fillId="36" borderId="31" xfId="922" applyNumberFormat="1" applyFont="1" applyFill="1" applyBorder="1" applyAlignment="1" applyProtection="1">
      <alignment horizontal="left" vertical="top" wrapText="1"/>
    </xf>
    <xf numFmtId="1" fontId="56" fillId="36" borderId="32" xfId="922" applyNumberFormat="1" applyFont="1" applyFill="1" applyBorder="1" applyAlignment="1" applyProtection="1">
      <alignment horizontal="left" vertical="top" wrapText="1"/>
    </xf>
    <xf numFmtId="0" fontId="47" fillId="0" borderId="50" xfId="0" applyFont="1" applyFill="1" applyBorder="1" applyAlignment="1">
      <alignment horizontal="left" vertical="top" wrapText="1"/>
    </xf>
    <xf numFmtId="0" fontId="47" fillId="0" borderId="26" xfId="0" applyFont="1" applyFill="1" applyBorder="1" applyAlignment="1">
      <alignment horizontal="left" vertical="top" wrapText="1"/>
    </xf>
    <xf numFmtId="0" fontId="47" fillId="0" borderId="27" xfId="0" applyFont="1" applyFill="1" applyBorder="1" applyAlignment="1">
      <alignment horizontal="left" vertical="top" wrapText="1"/>
    </xf>
    <xf numFmtId="0" fontId="47" fillId="0" borderId="49" xfId="0" applyFont="1" applyFill="1" applyBorder="1" applyAlignment="1">
      <alignment horizontal="left" vertical="top" wrapText="1"/>
    </xf>
    <xf numFmtId="0" fontId="47" fillId="0" borderId="31" xfId="0" applyFont="1" applyFill="1" applyBorder="1" applyAlignment="1">
      <alignment horizontal="left" vertical="top" wrapText="1"/>
    </xf>
    <xf numFmtId="0" fontId="47" fillId="0" borderId="32" xfId="0" applyFont="1" applyFill="1" applyBorder="1" applyAlignment="1">
      <alignment horizontal="left" vertical="top" wrapText="1"/>
    </xf>
    <xf numFmtId="0" fontId="0" fillId="0" borderId="22" xfId="0" applyBorder="1" applyAlignment="1">
      <alignment horizontal="left" vertical="top" wrapText="1"/>
    </xf>
    <xf numFmtId="0" fontId="48" fillId="0" borderId="49" xfId="0" applyFont="1" applyBorder="1" applyAlignment="1">
      <alignment horizontal="center" vertical="top" wrapText="1"/>
    </xf>
    <xf numFmtId="0" fontId="48" fillId="0" borderId="31" xfId="0" applyFont="1" applyBorder="1" applyAlignment="1">
      <alignment horizontal="center" vertical="top" wrapText="1"/>
    </xf>
    <xf numFmtId="0" fontId="48" fillId="0" borderId="32" xfId="0" applyFont="1" applyBorder="1" applyAlignment="1">
      <alignment horizontal="center" vertical="top" wrapText="1"/>
    </xf>
    <xf numFmtId="0" fontId="49" fillId="35" borderId="0" xfId="0" applyFont="1" applyFill="1" applyAlignment="1" applyProtection="1">
      <alignment horizontal="left" vertical="top" wrapText="1"/>
      <protection locked="0"/>
    </xf>
  </cellXfs>
  <cellStyles count="25707">
    <cellStyle name="$ sign heading" xfId="2" xr:uid="{00000000-0005-0000-0000-000000000000}"/>
    <cellStyle name="20% - Accent1" xfId="25675" builtinId="30" customBuiltin="1"/>
    <cellStyle name="20% - Accent1 2" xfId="770" xr:uid="{00000000-0005-0000-0000-000002000000}"/>
    <cellStyle name="20% - Accent1 3" xfId="771" xr:uid="{00000000-0005-0000-0000-000003000000}"/>
    <cellStyle name="20% - Accent1 3 2" xfId="772" xr:uid="{00000000-0005-0000-0000-000004000000}"/>
    <cellStyle name="20% - Accent1 4" xfId="773" xr:uid="{00000000-0005-0000-0000-000005000000}"/>
    <cellStyle name="20% - Accent1 4 2" xfId="774" xr:uid="{00000000-0005-0000-0000-000006000000}"/>
    <cellStyle name="20% - Accent1 5" xfId="775" xr:uid="{00000000-0005-0000-0000-000007000000}"/>
    <cellStyle name="20% - Accent1 6" xfId="776" xr:uid="{00000000-0005-0000-0000-000008000000}"/>
    <cellStyle name="20% - Accent2" xfId="25679" builtinId="34" customBuiltin="1"/>
    <cellStyle name="20% - Accent2 2" xfId="777" xr:uid="{00000000-0005-0000-0000-00000A000000}"/>
    <cellStyle name="20% - Accent2 3" xfId="778" xr:uid="{00000000-0005-0000-0000-00000B000000}"/>
    <cellStyle name="20% - Accent2 3 2" xfId="779" xr:uid="{00000000-0005-0000-0000-00000C000000}"/>
    <cellStyle name="20% - Accent2 4" xfId="780" xr:uid="{00000000-0005-0000-0000-00000D000000}"/>
    <cellStyle name="20% - Accent2 4 2" xfId="781" xr:uid="{00000000-0005-0000-0000-00000E000000}"/>
    <cellStyle name="20% - Accent2 5" xfId="782" xr:uid="{00000000-0005-0000-0000-00000F000000}"/>
    <cellStyle name="20% - Accent2 6" xfId="783" xr:uid="{00000000-0005-0000-0000-000010000000}"/>
    <cellStyle name="20% - Accent3" xfId="25683" builtinId="38" customBuiltin="1"/>
    <cellStyle name="20% - Accent3 2" xfId="784" xr:uid="{00000000-0005-0000-0000-000012000000}"/>
    <cellStyle name="20% - Accent3 3" xfId="785" xr:uid="{00000000-0005-0000-0000-000013000000}"/>
    <cellStyle name="20% - Accent3 3 2" xfId="786" xr:uid="{00000000-0005-0000-0000-000014000000}"/>
    <cellStyle name="20% - Accent3 4" xfId="787" xr:uid="{00000000-0005-0000-0000-000015000000}"/>
    <cellStyle name="20% - Accent3 4 2" xfId="788" xr:uid="{00000000-0005-0000-0000-000016000000}"/>
    <cellStyle name="20% - Accent3 5" xfId="789" xr:uid="{00000000-0005-0000-0000-000017000000}"/>
    <cellStyle name="20% - Accent3 6" xfId="790" xr:uid="{00000000-0005-0000-0000-000018000000}"/>
    <cellStyle name="20% - Accent4" xfId="25687" builtinId="42" customBuiltin="1"/>
    <cellStyle name="20% - Accent4 2" xfId="791" xr:uid="{00000000-0005-0000-0000-00001A000000}"/>
    <cellStyle name="20% - Accent4 3" xfId="792" xr:uid="{00000000-0005-0000-0000-00001B000000}"/>
    <cellStyle name="20% - Accent4 3 2" xfId="793" xr:uid="{00000000-0005-0000-0000-00001C000000}"/>
    <cellStyle name="20% - Accent4 4" xfId="794" xr:uid="{00000000-0005-0000-0000-00001D000000}"/>
    <cellStyle name="20% - Accent4 4 2" xfId="795" xr:uid="{00000000-0005-0000-0000-00001E000000}"/>
    <cellStyle name="20% - Accent4 5" xfId="796" xr:uid="{00000000-0005-0000-0000-00001F000000}"/>
    <cellStyle name="20% - Accent4 6" xfId="797" xr:uid="{00000000-0005-0000-0000-000020000000}"/>
    <cellStyle name="20% - Accent5" xfId="25691" builtinId="46" customBuiltin="1"/>
    <cellStyle name="20% - Accent5 2" xfId="798" xr:uid="{00000000-0005-0000-0000-000022000000}"/>
    <cellStyle name="20% - Accent5 3" xfId="799" xr:uid="{00000000-0005-0000-0000-000023000000}"/>
    <cellStyle name="20% - Accent5 3 2" xfId="800" xr:uid="{00000000-0005-0000-0000-000024000000}"/>
    <cellStyle name="20% - Accent5 4" xfId="801" xr:uid="{00000000-0005-0000-0000-000025000000}"/>
    <cellStyle name="20% - Accent5 4 2" xfId="802" xr:uid="{00000000-0005-0000-0000-000026000000}"/>
    <cellStyle name="20% - Accent5 5" xfId="803" xr:uid="{00000000-0005-0000-0000-000027000000}"/>
    <cellStyle name="20% - Accent5 6" xfId="804" xr:uid="{00000000-0005-0000-0000-000028000000}"/>
    <cellStyle name="20% - Accent6" xfId="25695" builtinId="50" customBuiltin="1"/>
    <cellStyle name="20% - Accent6 2" xfId="805" xr:uid="{00000000-0005-0000-0000-00002A000000}"/>
    <cellStyle name="20% - Accent6 3" xfId="806" xr:uid="{00000000-0005-0000-0000-00002B000000}"/>
    <cellStyle name="20% - Accent6 3 2" xfId="807" xr:uid="{00000000-0005-0000-0000-00002C000000}"/>
    <cellStyle name="20% - Accent6 4" xfId="808" xr:uid="{00000000-0005-0000-0000-00002D000000}"/>
    <cellStyle name="20% - Accent6 4 2" xfId="809" xr:uid="{00000000-0005-0000-0000-00002E000000}"/>
    <cellStyle name="20% - Accent6 5" xfId="810" xr:uid="{00000000-0005-0000-0000-00002F000000}"/>
    <cellStyle name="20% - Accent6 6" xfId="811" xr:uid="{00000000-0005-0000-0000-000030000000}"/>
    <cellStyle name="40% - Accent1" xfId="25676" builtinId="31" customBuiltin="1"/>
    <cellStyle name="40% - Accent1 2" xfId="812" xr:uid="{00000000-0005-0000-0000-000032000000}"/>
    <cellStyle name="40% - Accent1 3" xfId="813" xr:uid="{00000000-0005-0000-0000-000033000000}"/>
    <cellStyle name="40% - Accent1 3 2" xfId="814" xr:uid="{00000000-0005-0000-0000-000034000000}"/>
    <cellStyle name="40% - Accent1 4" xfId="815" xr:uid="{00000000-0005-0000-0000-000035000000}"/>
    <cellStyle name="40% - Accent1 4 2" xfId="816" xr:uid="{00000000-0005-0000-0000-000036000000}"/>
    <cellStyle name="40% - Accent1 5" xfId="817" xr:uid="{00000000-0005-0000-0000-000037000000}"/>
    <cellStyle name="40% - Accent1 6" xfId="818" xr:uid="{00000000-0005-0000-0000-000038000000}"/>
    <cellStyle name="40% - Accent2" xfId="25680" builtinId="35" customBuiltin="1"/>
    <cellStyle name="40% - Accent2 2" xfId="819" xr:uid="{00000000-0005-0000-0000-00003A000000}"/>
    <cellStyle name="40% - Accent2 3" xfId="820" xr:uid="{00000000-0005-0000-0000-00003B000000}"/>
    <cellStyle name="40% - Accent2 3 2" xfId="821" xr:uid="{00000000-0005-0000-0000-00003C000000}"/>
    <cellStyle name="40% - Accent2 4" xfId="822" xr:uid="{00000000-0005-0000-0000-00003D000000}"/>
    <cellStyle name="40% - Accent2 4 2" xfId="823" xr:uid="{00000000-0005-0000-0000-00003E000000}"/>
    <cellStyle name="40% - Accent2 5" xfId="824" xr:uid="{00000000-0005-0000-0000-00003F000000}"/>
    <cellStyle name="40% - Accent2 6" xfId="825" xr:uid="{00000000-0005-0000-0000-000040000000}"/>
    <cellStyle name="40% - Accent3" xfId="25684" builtinId="39" customBuiltin="1"/>
    <cellStyle name="40% - Accent3 2" xfId="826" xr:uid="{00000000-0005-0000-0000-000042000000}"/>
    <cellStyle name="40% - Accent3 3" xfId="827" xr:uid="{00000000-0005-0000-0000-000043000000}"/>
    <cellStyle name="40% - Accent3 3 2" xfId="828" xr:uid="{00000000-0005-0000-0000-000044000000}"/>
    <cellStyle name="40% - Accent3 4" xfId="829" xr:uid="{00000000-0005-0000-0000-000045000000}"/>
    <cellStyle name="40% - Accent3 4 2" xfId="830" xr:uid="{00000000-0005-0000-0000-000046000000}"/>
    <cellStyle name="40% - Accent3 5" xfId="831" xr:uid="{00000000-0005-0000-0000-000047000000}"/>
    <cellStyle name="40% - Accent3 6" xfId="832" xr:uid="{00000000-0005-0000-0000-000048000000}"/>
    <cellStyle name="40% - Accent4" xfId="25688" builtinId="43" customBuiltin="1"/>
    <cellStyle name="40% - Accent4 2" xfId="833" xr:uid="{00000000-0005-0000-0000-00004A000000}"/>
    <cellStyle name="40% - Accent4 3" xfId="834" xr:uid="{00000000-0005-0000-0000-00004B000000}"/>
    <cellStyle name="40% - Accent4 3 2" xfId="835" xr:uid="{00000000-0005-0000-0000-00004C000000}"/>
    <cellStyle name="40% - Accent4 4" xfId="836" xr:uid="{00000000-0005-0000-0000-00004D000000}"/>
    <cellStyle name="40% - Accent4 4 2" xfId="837" xr:uid="{00000000-0005-0000-0000-00004E000000}"/>
    <cellStyle name="40% - Accent4 5" xfId="838" xr:uid="{00000000-0005-0000-0000-00004F000000}"/>
    <cellStyle name="40% - Accent4 6" xfId="839" xr:uid="{00000000-0005-0000-0000-000050000000}"/>
    <cellStyle name="40% - Accent5" xfId="25692" builtinId="47" customBuiltin="1"/>
    <cellStyle name="40% - Accent5 2" xfId="840" xr:uid="{00000000-0005-0000-0000-000052000000}"/>
    <cellStyle name="40% - Accent5 3" xfId="841" xr:uid="{00000000-0005-0000-0000-000053000000}"/>
    <cellStyle name="40% - Accent5 3 2" xfId="842" xr:uid="{00000000-0005-0000-0000-000054000000}"/>
    <cellStyle name="40% - Accent5 4" xfId="843" xr:uid="{00000000-0005-0000-0000-000055000000}"/>
    <cellStyle name="40% - Accent5 4 2" xfId="844" xr:uid="{00000000-0005-0000-0000-000056000000}"/>
    <cellStyle name="40% - Accent5 5" xfId="845" xr:uid="{00000000-0005-0000-0000-000057000000}"/>
    <cellStyle name="40% - Accent5 6" xfId="846" xr:uid="{00000000-0005-0000-0000-000058000000}"/>
    <cellStyle name="40% - Accent6" xfId="25696" builtinId="51" customBuiltin="1"/>
    <cellStyle name="40% - Accent6 2" xfId="847" xr:uid="{00000000-0005-0000-0000-00005A000000}"/>
    <cellStyle name="40% - Accent6 3" xfId="848" xr:uid="{00000000-0005-0000-0000-00005B000000}"/>
    <cellStyle name="40% - Accent6 3 2" xfId="849" xr:uid="{00000000-0005-0000-0000-00005C000000}"/>
    <cellStyle name="40% - Accent6 4" xfId="850" xr:uid="{00000000-0005-0000-0000-00005D000000}"/>
    <cellStyle name="40% - Accent6 4 2" xfId="851" xr:uid="{00000000-0005-0000-0000-00005E000000}"/>
    <cellStyle name="40% - Accent6 5" xfId="852" xr:uid="{00000000-0005-0000-0000-00005F000000}"/>
    <cellStyle name="40% - Accent6 6" xfId="853" xr:uid="{00000000-0005-0000-0000-000060000000}"/>
    <cellStyle name="60% - Accent1" xfId="25677" builtinId="32" customBuiltin="1"/>
    <cellStyle name="60% - Accent1 2" xfId="854" xr:uid="{00000000-0005-0000-0000-000062000000}"/>
    <cellStyle name="60% - Accent2" xfId="25681" builtinId="36" customBuiltin="1"/>
    <cellStyle name="60% - Accent2 2" xfId="855" xr:uid="{00000000-0005-0000-0000-000064000000}"/>
    <cellStyle name="60% - Accent3" xfId="25685" builtinId="40" customBuiltin="1"/>
    <cellStyle name="60% - Accent3 2" xfId="856" xr:uid="{00000000-0005-0000-0000-000066000000}"/>
    <cellStyle name="60% - Accent4" xfId="25689" builtinId="44" customBuiltin="1"/>
    <cellStyle name="60% - Accent4 2" xfId="857" xr:uid="{00000000-0005-0000-0000-000068000000}"/>
    <cellStyle name="60% - Accent5" xfId="25693" builtinId="48" customBuiltin="1"/>
    <cellStyle name="60% - Accent5 2" xfId="858" xr:uid="{00000000-0005-0000-0000-00006A000000}"/>
    <cellStyle name="60% - Accent6" xfId="25697" builtinId="52" customBuiltin="1"/>
    <cellStyle name="60% - Accent6 2" xfId="859" xr:uid="{00000000-0005-0000-0000-00006C000000}"/>
    <cellStyle name="Accent1" xfId="25674" builtinId="29" customBuiltin="1"/>
    <cellStyle name="Accent1 2" xfId="860" xr:uid="{00000000-0005-0000-0000-00006E000000}"/>
    <cellStyle name="Accent2" xfId="25678" builtinId="33" customBuiltin="1"/>
    <cellStyle name="Accent2 2" xfId="861" xr:uid="{00000000-0005-0000-0000-000070000000}"/>
    <cellStyle name="Accent3" xfId="25682" builtinId="37" customBuiltin="1"/>
    <cellStyle name="Accent3 2" xfId="862" xr:uid="{00000000-0005-0000-0000-000072000000}"/>
    <cellStyle name="Accent4" xfId="25686" builtinId="41" customBuiltin="1"/>
    <cellStyle name="Accent4 2" xfId="863" xr:uid="{00000000-0005-0000-0000-000074000000}"/>
    <cellStyle name="Accent5" xfId="25690" builtinId="45" customBuiltin="1"/>
    <cellStyle name="Accent5 2" xfId="864" xr:uid="{00000000-0005-0000-0000-000076000000}"/>
    <cellStyle name="Accent6" xfId="25694" builtinId="49" customBuiltin="1"/>
    <cellStyle name="Accent6 2" xfId="865" xr:uid="{00000000-0005-0000-0000-000078000000}"/>
    <cellStyle name="Bad" xfId="25664" builtinId="27" customBuiltin="1"/>
    <cellStyle name="Bad 2" xfId="866" xr:uid="{00000000-0005-0000-0000-00007A000000}"/>
    <cellStyle name="Calculation" xfId="25668" builtinId="22" customBuiltin="1"/>
    <cellStyle name="Calculation 2" xfId="867" xr:uid="{00000000-0005-0000-0000-00007C000000}"/>
    <cellStyle name="Check Cell" xfId="25670" builtinId="23" customBuiltin="1"/>
    <cellStyle name="Check Cell 2" xfId="868" xr:uid="{00000000-0005-0000-0000-00007E000000}"/>
    <cellStyle name="Co.Name" xfId="3" xr:uid="{00000000-0005-0000-0000-00007F000000}"/>
    <cellStyle name="Comma" xfId="1" builtinId="3"/>
    <cellStyle name="Comma 10" xfId="4" xr:uid="{00000000-0005-0000-0000-000081000000}"/>
    <cellStyle name="Comma 10 2" xfId="5" xr:uid="{00000000-0005-0000-0000-000082000000}"/>
    <cellStyle name="Comma 10 2 2" xfId="869" xr:uid="{00000000-0005-0000-0000-000083000000}"/>
    <cellStyle name="Comma 10 3" xfId="870" xr:uid="{00000000-0005-0000-0000-000084000000}"/>
    <cellStyle name="Comma 10 4" xfId="871" xr:uid="{00000000-0005-0000-0000-000085000000}"/>
    <cellStyle name="Comma 11" xfId="6" xr:uid="{00000000-0005-0000-0000-000086000000}"/>
    <cellStyle name="Comma 11 2" xfId="872" xr:uid="{00000000-0005-0000-0000-000087000000}"/>
    <cellStyle name="Comma 11 2 2" xfId="25468" xr:uid="{00000000-0005-0000-0000-000088000000}"/>
    <cellStyle name="Comma 11 2 3" xfId="25597" xr:uid="{00000000-0005-0000-0000-000089000000}"/>
    <cellStyle name="Comma 11 3" xfId="873" xr:uid="{00000000-0005-0000-0000-00008A000000}"/>
    <cellStyle name="Comma 11 4" xfId="874" xr:uid="{00000000-0005-0000-0000-00008B000000}"/>
    <cellStyle name="Comma 12" xfId="7" xr:uid="{00000000-0005-0000-0000-00008C000000}"/>
    <cellStyle name="Comma 12 2" xfId="875" xr:uid="{00000000-0005-0000-0000-00008D000000}"/>
    <cellStyle name="Comma 12 2 2" xfId="25469" xr:uid="{00000000-0005-0000-0000-00008E000000}"/>
    <cellStyle name="Comma 12 2 3" xfId="25598" xr:uid="{00000000-0005-0000-0000-00008F000000}"/>
    <cellStyle name="Comma 12 3" xfId="876" xr:uid="{00000000-0005-0000-0000-000090000000}"/>
    <cellStyle name="Comma 12 4" xfId="877" xr:uid="{00000000-0005-0000-0000-000091000000}"/>
    <cellStyle name="Comma 13" xfId="8" xr:uid="{00000000-0005-0000-0000-000092000000}"/>
    <cellStyle name="Comma 13 2" xfId="878" xr:uid="{00000000-0005-0000-0000-000093000000}"/>
    <cellStyle name="Comma 13 2 2" xfId="879" xr:uid="{00000000-0005-0000-0000-000094000000}"/>
    <cellStyle name="Comma 13 2 3" xfId="880" xr:uid="{00000000-0005-0000-0000-000095000000}"/>
    <cellStyle name="Comma 13 3" xfId="881" xr:uid="{00000000-0005-0000-0000-000096000000}"/>
    <cellStyle name="Comma 13 3 2" xfId="882" xr:uid="{00000000-0005-0000-0000-000097000000}"/>
    <cellStyle name="Comma 13 3 3" xfId="883" xr:uid="{00000000-0005-0000-0000-000098000000}"/>
    <cellStyle name="Comma 13 4" xfId="884" xr:uid="{00000000-0005-0000-0000-000099000000}"/>
    <cellStyle name="Comma 13 4 2" xfId="885" xr:uid="{00000000-0005-0000-0000-00009A000000}"/>
    <cellStyle name="Comma 13 4 3" xfId="886" xr:uid="{00000000-0005-0000-0000-00009B000000}"/>
    <cellStyle name="Comma 13 5" xfId="887" xr:uid="{00000000-0005-0000-0000-00009C000000}"/>
    <cellStyle name="Comma 13 6" xfId="888" xr:uid="{00000000-0005-0000-0000-00009D000000}"/>
    <cellStyle name="Comma 13 7" xfId="889" xr:uid="{00000000-0005-0000-0000-00009E000000}"/>
    <cellStyle name="Comma 14" xfId="9" xr:uid="{00000000-0005-0000-0000-00009F000000}"/>
    <cellStyle name="Comma 14 2" xfId="10" xr:uid="{00000000-0005-0000-0000-0000A0000000}"/>
    <cellStyle name="Comma 14 2 2" xfId="769" xr:uid="{00000000-0005-0000-0000-0000A1000000}"/>
    <cellStyle name="Comma 14 2 2 2" xfId="890" xr:uid="{00000000-0005-0000-0000-0000A2000000}"/>
    <cellStyle name="Comma 14 2 2 2 2" xfId="891" xr:uid="{00000000-0005-0000-0000-0000A3000000}"/>
    <cellStyle name="Comma 14 2 2 2 3" xfId="892" xr:uid="{00000000-0005-0000-0000-0000A4000000}"/>
    <cellStyle name="Comma 14 2 2 3" xfId="893" xr:uid="{00000000-0005-0000-0000-0000A5000000}"/>
    <cellStyle name="Comma 14 2 2 4" xfId="894" xr:uid="{00000000-0005-0000-0000-0000A6000000}"/>
    <cellStyle name="Comma 14 2 3" xfId="895" xr:uid="{00000000-0005-0000-0000-0000A7000000}"/>
    <cellStyle name="Comma 14 2 3 2" xfId="896" xr:uid="{00000000-0005-0000-0000-0000A8000000}"/>
    <cellStyle name="Comma 14 2 3 3" xfId="897" xr:uid="{00000000-0005-0000-0000-0000A9000000}"/>
    <cellStyle name="Comma 14 2 4" xfId="898" xr:uid="{00000000-0005-0000-0000-0000AA000000}"/>
    <cellStyle name="Comma 14 2 4 2" xfId="899" xr:uid="{00000000-0005-0000-0000-0000AB000000}"/>
    <cellStyle name="Comma 14 2 4 3" xfId="900" xr:uid="{00000000-0005-0000-0000-0000AC000000}"/>
    <cellStyle name="Comma 14 2 4 4" xfId="25470" xr:uid="{00000000-0005-0000-0000-0000AD000000}"/>
    <cellStyle name="Comma 14 3" xfId="11" xr:uid="{00000000-0005-0000-0000-0000AE000000}"/>
    <cellStyle name="Comma 14 3 2" xfId="12" xr:uid="{00000000-0005-0000-0000-0000AF000000}"/>
    <cellStyle name="Comma 14 3 2 2" xfId="901" xr:uid="{00000000-0005-0000-0000-0000B0000000}"/>
    <cellStyle name="Comma 14 3 2 2 2" xfId="25472" xr:uid="{00000000-0005-0000-0000-0000B1000000}"/>
    <cellStyle name="Comma 14 3 2 2 3" xfId="25599" xr:uid="{00000000-0005-0000-0000-0000B2000000}"/>
    <cellStyle name="Comma 14 3 2 3" xfId="902" xr:uid="{00000000-0005-0000-0000-0000B3000000}"/>
    <cellStyle name="Comma 14 3 3" xfId="13" xr:uid="{00000000-0005-0000-0000-0000B4000000}"/>
    <cellStyle name="Comma 14 3 3 2" xfId="903" xr:uid="{00000000-0005-0000-0000-0000B5000000}"/>
    <cellStyle name="Comma 14 3 3 2 2" xfId="904" xr:uid="{00000000-0005-0000-0000-0000B6000000}"/>
    <cellStyle name="Comma 14 3 3 2 3" xfId="905" xr:uid="{00000000-0005-0000-0000-0000B7000000}"/>
    <cellStyle name="Comma 14 3 3 3" xfId="906" xr:uid="{00000000-0005-0000-0000-0000B8000000}"/>
    <cellStyle name="Comma 14 3 3 3 2" xfId="25473" xr:uid="{00000000-0005-0000-0000-0000B9000000}"/>
    <cellStyle name="Comma 14 3 3 3 3" xfId="25600" xr:uid="{00000000-0005-0000-0000-0000BA000000}"/>
    <cellStyle name="Comma 14 3 3 4" xfId="907" xr:uid="{00000000-0005-0000-0000-0000BB000000}"/>
    <cellStyle name="Comma 14 3 4" xfId="908" xr:uid="{00000000-0005-0000-0000-0000BC000000}"/>
    <cellStyle name="Comma 14 3 4 2" xfId="909" xr:uid="{00000000-0005-0000-0000-0000BD000000}"/>
    <cellStyle name="Comma 14 3 4 3" xfId="910" xr:uid="{00000000-0005-0000-0000-0000BE000000}"/>
    <cellStyle name="Comma 14 3 5" xfId="911" xr:uid="{00000000-0005-0000-0000-0000BF000000}"/>
    <cellStyle name="Comma 14 3 5 2" xfId="25471" xr:uid="{00000000-0005-0000-0000-0000C0000000}"/>
    <cellStyle name="Comma 14 3 5 3" xfId="25601" xr:uid="{00000000-0005-0000-0000-0000C1000000}"/>
    <cellStyle name="Comma 14 3 6" xfId="912" xr:uid="{00000000-0005-0000-0000-0000C2000000}"/>
    <cellStyle name="Comma 14 3 7" xfId="913" xr:uid="{00000000-0005-0000-0000-0000C3000000}"/>
    <cellStyle name="Comma 14 3 8" xfId="914" xr:uid="{00000000-0005-0000-0000-0000C4000000}"/>
    <cellStyle name="Comma 14 4" xfId="14" xr:uid="{00000000-0005-0000-0000-0000C5000000}"/>
    <cellStyle name="Comma 14 4 2" xfId="15" xr:uid="{00000000-0005-0000-0000-0000C6000000}"/>
    <cellStyle name="Comma 14 4 3" xfId="16" xr:uid="{00000000-0005-0000-0000-0000C7000000}"/>
    <cellStyle name="Comma 14 4 4" xfId="915" xr:uid="{00000000-0005-0000-0000-0000C8000000}"/>
    <cellStyle name="Comma 14 5" xfId="916" xr:uid="{00000000-0005-0000-0000-0000C9000000}"/>
    <cellStyle name="Comma 14 5 2" xfId="917" xr:uid="{00000000-0005-0000-0000-0000CA000000}"/>
    <cellStyle name="Comma 14 5 3" xfId="918" xr:uid="{00000000-0005-0000-0000-0000CB000000}"/>
    <cellStyle name="Comma 14 6" xfId="919" xr:uid="{00000000-0005-0000-0000-0000CC000000}"/>
    <cellStyle name="Comma 14 7" xfId="920" xr:uid="{00000000-0005-0000-0000-0000CD000000}"/>
    <cellStyle name="Comma 14 8" xfId="921" xr:uid="{00000000-0005-0000-0000-0000CE000000}"/>
    <cellStyle name="Comma 15" xfId="17" xr:uid="{00000000-0005-0000-0000-0000CF000000}"/>
    <cellStyle name="Comma 15 10" xfId="922" xr:uid="{00000000-0005-0000-0000-0000D0000000}"/>
    <cellStyle name="Comma 15 10 2" xfId="923" xr:uid="{00000000-0005-0000-0000-0000D1000000}"/>
    <cellStyle name="Comma 15 10 2 2" xfId="924" xr:uid="{00000000-0005-0000-0000-0000D2000000}"/>
    <cellStyle name="Comma 15 10 3" xfId="925" xr:uid="{00000000-0005-0000-0000-0000D3000000}"/>
    <cellStyle name="Comma 15 10 4" xfId="25474" xr:uid="{00000000-0005-0000-0000-0000D4000000}"/>
    <cellStyle name="Comma 15 11" xfId="926" xr:uid="{00000000-0005-0000-0000-0000D5000000}"/>
    <cellStyle name="Comma 15 11 2" xfId="927" xr:uid="{00000000-0005-0000-0000-0000D6000000}"/>
    <cellStyle name="Comma 15 11 2 2" xfId="928" xr:uid="{00000000-0005-0000-0000-0000D7000000}"/>
    <cellStyle name="Comma 15 11 3" xfId="929" xr:uid="{00000000-0005-0000-0000-0000D8000000}"/>
    <cellStyle name="Comma 15 12" xfId="930" xr:uid="{00000000-0005-0000-0000-0000D9000000}"/>
    <cellStyle name="Comma 15 13" xfId="931" xr:uid="{00000000-0005-0000-0000-0000DA000000}"/>
    <cellStyle name="Comma 15 2" xfId="18" xr:uid="{00000000-0005-0000-0000-0000DB000000}"/>
    <cellStyle name="Comma 15 2 2" xfId="932" xr:uid="{00000000-0005-0000-0000-0000DC000000}"/>
    <cellStyle name="Comma 15 2 2 10" xfId="933" xr:uid="{00000000-0005-0000-0000-0000DD000000}"/>
    <cellStyle name="Comma 15 2 2 2" xfId="934" xr:uid="{00000000-0005-0000-0000-0000DE000000}"/>
    <cellStyle name="Comma 15 2 2 2 2" xfId="935" xr:uid="{00000000-0005-0000-0000-0000DF000000}"/>
    <cellStyle name="Comma 15 2 2 2 3" xfId="936" xr:uid="{00000000-0005-0000-0000-0000E0000000}"/>
    <cellStyle name="Comma 15 2 2 3" xfId="937" xr:uid="{00000000-0005-0000-0000-0000E1000000}"/>
    <cellStyle name="Comma 15 2 2 3 2" xfId="938" xr:uid="{00000000-0005-0000-0000-0000E2000000}"/>
    <cellStyle name="Comma 15 2 2 3 3" xfId="939" xr:uid="{00000000-0005-0000-0000-0000E3000000}"/>
    <cellStyle name="Comma 15 2 2 4" xfId="940" xr:uid="{00000000-0005-0000-0000-0000E4000000}"/>
    <cellStyle name="Comma 15 2 2 4 2" xfId="941" xr:uid="{00000000-0005-0000-0000-0000E5000000}"/>
    <cellStyle name="Comma 15 2 2 4 2 2" xfId="942" xr:uid="{00000000-0005-0000-0000-0000E6000000}"/>
    <cellStyle name="Comma 15 2 2 4 3" xfId="943" xr:uid="{00000000-0005-0000-0000-0000E7000000}"/>
    <cellStyle name="Comma 15 2 2 5" xfId="944" xr:uid="{00000000-0005-0000-0000-0000E8000000}"/>
    <cellStyle name="Comma 15 2 2 5 2" xfId="945" xr:uid="{00000000-0005-0000-0000-0000E9000000}"/>
    <cellStyle name="Comma 15 2 2 5 2 2" xfId="946" xr:uid="{00000000-0005-0000-0000-0000EA000000}"/>
    <cellStyle name="Comma 15 2 2 5 3" xfId="947" xr:uid="{00000000-0005-0000-0000-0000EB000000}"/>
    <cellStyle name="Comma 15 2 2 6" xfId="948" xr:uid="{00000000-0005-0000-0000-0000EC000000}"/>
    <cellStyle name="Comma 15 2 2 6 2" xfId="949" xr:uid="{00000000-0005-0000-0000-0000ED000000}"/>
    <cellStyle name="Comma 15 2 2 6 2 2" xfId="950" xr:uid="{00000000-0005-0000-0000-0000EE000000}"/>
    <cellStyle name="Comma 15 2 2 6 3" xfId="951" xr:uid="{00000000-0005-0000-0000-0000EF000000}"/>
    <cellStyle name="Comma 15 2 2 7" xfId="952" xr:uid="{00000000-0005-0000-0000-0000F0000000}"/>
    <cellStyle name="Comma 15 2 2 7 2" xfId="953" xr:uid="{00000000-0005-0000-0000-0000F1000000}"/>
    <cellStyle name="Comma 15 2 2 8" xfId="954" xr:uid="{00000000-0005-0000-0000-0000F2000000}"/>
    <cellStyle name="Comma 15 2 2 8 2" xfId="955" xr:uid="{00000000-0005-0000-0000-0000F3000000}"/>
    <cellStyle name="Comma 15 2 2 9" xfId="956" xr:uid="{00000000-0005-0000-0000-0000F4000000}"/>
    <cellStyle name="Comma 15 2 3" xfId="957" xr:uid="{00000000-0005-0000-0000-0000F5000000}"/>
    <cellStyle name="Comma 15 2 3 10" xfId="958" xr:uid="{00000000-0005-0000-0000-0000F6000000}"/>
    <cellStyle name="Comma 15 2 3 2" xfId="959" xr:uid="{00000000-0005-0000-0000-0000F7000000}"/>
    <cellStyle name="Comma 15 2 3 2 2" xfId="960" xr:uid="{00000000-0005-0000-0000-0000F8000000}"/>
    <cellStyle name="Comma 15 2 3 2 3" xfId="961" xr:uid="{00000000-0005-0000-0000-0000F9000000}"/>
    <cellStyle name="Comma 15 2 3 3" xfId="962" xr:uid="{00000000-0005-0000-0000-0000FA000000}"/>
    <cellStyle name="Comma 15 2 3 3 2" xfId="963" xr:uid="{00000000-0005-0000-0000-0000FB000000}"/>
    <cellStyle name="Comma 15 2 3 3 3" xfId="964" xr:uid="{00000000-0005-0000-0000-0000FC000000}"/>
    <cellStyle name="Comma 15 2 3 4" xfId="965" xr:uid="{00000000-0005-0000-0000-0000FD000000}"/>
    <cellStyle name="Comma 15 2 3 4 2" xfId="966" xr:uid="{00000000-0005-0000-0000-0000FE000000}"/>
    <cellStyle name="Comma 15 2 3 4 2 2" xfId="967" xr:uid="{00000000-0005-0000-0000-0000FF000000}"/>
    <cellStyle name="Comma 15 2 3 4 3" xfId="968" xr:uid="{00000000-0005-0000-0000-000000010000}"/>
    <cellStyle name="Comma 15 2 3 5" xfId="969" xr:uid="{00000000-0005-0000-0000-000001010000}"/>
    <cellStyle name="Comma 15 2 3 5 2" xfId="970" xr:uid="{00000000-0005-0000-0000-000002010000}"/>
    <cellStyle name="Comma 15 2 3 5 2 2" xfId="971" xr:uid="{00000000-0005-0000-0000-000003010000}"/>
    <cellStyle name="Comma 15 2 3 5 3" xfId="972" xr:uid="{00000000-0005-0000-0000-000004010000}"/>
    <cellStyle name="Comma 15 2 3 6" xfId="973" xr:uid="{00000000-0005-0000-0000-000005010000}"/>
    <cellStyle name="Comma 15 2 3 6 2" xfId="974" xr:uid="{00000000-0005-0000-0000-000006010000}"/>
    <cellStyle name="Comma 15 2 3 6 2 2" xfId="975" xr:uid="{00000000-0005-0000-0000-000007010000}"/>
    <cellStyle name="Comma 15 2 3 6 3" xfId="976" xr:uid="{00000000-0005-0000-0000-000008010000}"/>
    <cellStyle name="Comma 15 2 3 7" xfId="977" xr:uid="{00000000-0005-0000-0000-000009010000}"/>
    <cellStyle name="Comma 15 2 3 7 2" xfId="978" xr:uid="{00000000-0005-0000-0000-00000A010000}"/>
    <cellStyle name="Comma 15 2 3 8" xfId="979" xr:uid="{00000000-0005-0000-0000-00000B010000}"/>
    <cellStyle name="Comma 15 2 3 8 2" xfId="980" xr:uid="{00000000-0005-0000-0000-00000C010000}"/>
    <cellStyle name="Comma 15 2 3 9" xfId="981" xr:uid="{00000000-0005-0000-0000-00000D010000}"/>
    <cellStyle name="Comma 15 2 4" xfId="982" xr:uid="{00000000-0005-0000-0000-00000E010000}"/>
    <cellStyle name="Comma 15 2 4 10" xfId="983" xr:uid="{00000000-0005-0000-0000-00000F010000}"/>
    <cellStyle name="Comma 15 2 4 2" xfId="984" xr:uid="{00000000-0005-0000-0000-000010010000}"/>
    <cellStyle name="Comma 15 2 4 3" xfId="985" xr:uid="{00000000-0005-0000-0000-000011010000}"/>
    <cellStyle name="Comma 15 2 4 3 2" xfId="986" xr:uid="{00000000-0005-0000-0000-000012010000}"/>
    <cellStyle name="Comma 15 2 4 3 2 2" xfId="987" xr:uid="{00000000-0005-0000-0000-000013010000}"/>
    <cellStyle name="Comma 15 2 4 3 3" xfId="988" xr:uid="{00000000-0005-0000-0000-000014010000}"/>
    <cellStyle name="Comma 15 2 4 4" xfId="989" xr:uid="{00000000-0005-0000-0000-000015010000}"/>
    <cellStyle name="Comma 15 2 4 4 2" xfId="990" xr:uid="{00000000-0005-0000-0000-000016010000}"/>
    <cellStyle name="Comma 15 2 4 4 2 2" xfId="991" xr:uid="{00000000-0005-0000-0000-000017010000}"/>
    <cellStyle name="Comma 15 2 4 4 3" xfId="992" xr:uid="{00000000-0005-0000-0000-000018010000}"/>
    <cellStyle name="Comma 15 2 4 5" xfId="993" xr:uid="{00000000-0005-0000-0000-000019010000}"/>
    <cellStyle name="Comma 15 2 4 5 2" xfId="994" xr:uid="{00000000-0005-0000-0000-00001A010000}"/>
    <cellStyle name="Comma 15 2 4 5 2 2" xfId="995" xr:uid="{00000000-0005-0000-0000-00001B010000}"/>
    <cellStyle name="Comma 15 2 4 5 3" xfId="996" xr:uid="{00000000-0005-0000-0000-00001C010000}"/>
    <cellStyle name="Comma 15 2 4 6" xfId="997" xr:uid="{00000000-0005-0000-0000-00001D010000}"/>
    <cellStyle name="Comma 15 2 4 6 2" xfId="998" xr:uid="{00000000-0005-0000-0000-00001E010000}"/>
    <cellStyle name="Comma 15 2 4 7" xfId="999" xr:uid="{00000000-0005-0000-0000-00001F010000}"/>
    <cellStyle name="Comma 15 2 4 7 2" xfId="1000" xr:uid="{00000000-0005-0000-0000-000020010000}"/>
    <cellStyle name="Comma 15 2 4 8" xfId="1001" xr:uid="{00000000-0005-0000-0000-000021010000}"/>
    <cellStyle name="Comma 15 2 4 9" xfId="1002" xr:uid="{00000000-0005-0000-0000-000022010000}"/>
    <cellStyle name="Comma 15 2 5" xfId="1003" xr:uid="{00000000-0005-0000-0000-000023010000}"/>
    <cellStyle name="Comma 15 2 5 2" xfId="1004" xr:uid="{00000000-0005-0000-0000-000024010000}"/>
    <cellStyle name="Comma 15 2 5 3" xfId="1005" xr:uid="{00000000-0005-0000-0000-000025010000}"/>
    <cellStyle name="Comma 15 2 5 4" xfId="25475" xr:uid="{00000000-0005-0000-0000-000026010000}"/>
    <cellStyle name="Comma 15 2 6" xfId="1006" xr:uid="{00000000-0005-0000-0000-000027010000}"/>
    <cellStyle name="Comma 15 2 6 2" xfId="1007" xr:uid="{00000000-0005-0000-0000-000028010000}"/>
    <cellStyle name="Comma 15 2 6 2 2" xfId="1008" xr:uid="{00000000-0005-0000-0000-000029010000}"/>
    <cellStyle name="Comma 15 2 6 2 2 2" xfId="1009" xr:uid="{00000000-0005-0000-0000-00002A010000}"/>
    <cellStyle name="Comma 15 2 6 2 3" xfId="1010" xr:uid="{00000000-0005-0000-0000-00002B010000}"/>
    <cellStyle name="Comma 15 2 6 3" xfId="1011" xr:uid="{00000000-0005-0000-0000-00002C010000}"/>
    <cellStyle name="Comma 15 2 6 3 2" xfId="1012" xr:uid="{00000000-0005-0000-0000-00002D010000}"/>
    <cellStyle name="Comma 15 2 6 3 2 2" xfId="1013" xr:uid="{00000000-0005-0000-0000-00002E010000}"/>
    <cellStyle name="Comma 15 2 6 3 3" xfId="1014" xr:uid="{00000000-0005-0000-0000-00002F010000}"/>
    <cellStyle name="Comma 15 2 6 4" xfId="1015" xr:uid="{00000000-0005-0000-0000-000030010000}"/>
    <cellStyle name="Comma 15 2 6 4 2" xfId="1016" xr:uid="{00000000-0005-0000-0000-000031010000}"/>
    <cellStyle name="Comma 15 2 6 4 2 2" xfId="1017" xr:uid="{00000000-0005-0000-0000-000032010000}"/>
    <cellStyle name="Comma 15 2 6 4 3" xfId="1018" xr:uid="{00000000-0005-0000-0000-000033010000}"/>
    <cellStyle name="Comma 15 2 6 5" xfId="1019" xr:uid="{00000000-0005-0000-0000-000034010000}"/>
    <cellStyle name="Comma 15 2 6 5 2" xfId="1020" xr:uid="{00000000-0005-0000-0000-000035010000}"/>
    <cellStyle name="Comma 15 2 6 6" xfId="1021" xr:uid="{00000000-0005-0000-0000-000036010000}"/>
    <cellStyle name="Comma 15 2 6 6 2" xfId="1022" xr:uid="{00000000-0005-0000-0000-000037010000}"/>
    <cellStyle name="Comma 15 2 6 7" xfId="1023" xr:uid="{00000000-0005-0000-0000-000038010000}"/>
    <cellStyle name="Comma 15 2 7" xfId="1024" xr:uid="{00000000-0005-0000-0000-000039010000}"/>
    <cellStyle name="Comma 15 2 7 2" xfId="1025" xr:uid="{00000000-0005-0000-0000-00003A010000}"/>
    <cellStyle name="Comma 15 2 7 2 2" xfId="1026" xr:uid="{00000000-0005-0000-0000-00003B010000}"/>
    <cellStyle name="Comma 15 2 7 3" xfId="1027" xr:uid="{00000000-0005-0000-0000-00003C010000}"/>
    <cellStyle name="Comma 15 2 8" xfId="1028" xr:uid="{00000000-0005-0000-0000-00003D010000}"/>
    <cellStyle name="Comma 15 2 8 2" xfId="1029" xr:uid="{00000000-0005-0000-0000-00003E010000}"/>
    <cellStyle name="Comma 15 2 8 2 2" xfId="1030" xr:uid="{00000000-0005-0000-0000-00003F010000}"/>
    <cellStyle name="Comma 15 2 8 3" xfId="1031" xr:uid="{00000000-0005-0000-0000-000040010000}"/>
    <cellStyle name="Comma 15 2 9" xfId="1032" xr:uid="{00000000-0005-0000-0000-000041010000}"/>
    <cellStyle name="Comma 15 3" xfId="1033" xr:uid="{00000000-0005-0000-0000-000042010000}"/>
    <cellStyle name="Comma 15 3 10" xfId="1034" xr:uid="{00000000-0005-0000-0000-000043010000}"/>
    <cellStyle name="Comma 15 3 11" xfId="1035" xr:uid="{00000000-0005-0000-0000-000044010000}"/>
    <cellStyle name="Comma 15 3 2" xfId="1036" xr:uid="{00000000-0005-0000-0000-000045010000}"/>
    <cellStyle name="Comma 15 3 2 10" xfId="1037" xr:uid="{00000000-0005-0000-0000-000046010000}"/>
    <cellStyle name="Comma 15 3 2 2" xfId="1038" xr:uid="{00000000-0005-0000-0000-000047010000}"/>
    <cellStyle name="Comma 15 3 2 2 2" xfId="1039" xr:uid="{00000000-0005-0000-0000-000048010000}"/>
    <cellStyle name="Comma 15 3 2 2 3" xfId="1040" xr:uid="{00000000-0005-0000-0000-000049010000}"/>
    <cellStyle name="Comma 15 3 2 3" xfId="1041" xr:uid="{00000000-0005-0000-0000-00004A010000}"/>
    <cellStyle name="Comma 15 3 2 3 2" xfId="1042" xr:uid="{00000000-0005-0000-0000-00004B010000}"/>
    <cellStyle name="Comma 15 3 2 3 3" xfId="1043" xr:uid="{00000000-0005-0000-0000-00004C010000}"/>
    <cellStyle name="Comma 15 3 2 4" xfId="1044" xr:uid="{00000000-0005-0000-0000-00004D010000}"/>
    <cellStyle name="Comma 15 3 2 4 2" xfId="1045" xr:uid="{00000000-0005-0000-0000-00004E010000}"/>
    <cellStyle name="Comma 15 3 2 4 2 2" xfId="1046" xr:uid="{00000000-0005-0000-0000-00004F010000}"/>
    <cellStyle name="Comma 15 3 2 4 3" xfId="1047" xr:uid="{00000000-0005-0000-0000-000050010000}"/>
    <cellStyle name="Comma 15 3 2 5" xfId="1048" xr:uid="{00000000-0005-0000-0000-000051010000}"/>
    <cellStyle name="Comma 15 3 2 5 2" xfId="1049" xr:uid="{00000000-0005-0000-0000-000052010000}"/>
    <cellStyle name="Comma 15 3 2 5 2 2" xfId="1050" xr:uid="{00000000-0005-0000-0000-000053010000}"/>
    <cellStyle name="Comma 15 3 2 5 3" xfId="1051" xr:uid="{00000000-0005-0000-0000-000054010000}"/>
    <cellStyle name="Comma 15 3 2 6" xfId="1052" xr:uid="{00000000-0005-0000-0000-000055010000}"/>
    <cellStyle name="Comma 15 3 2 6 2" xfId="1053" xr:uid="{00000000-0005-0000-0000-000056010000}"/>
    <cellStyle name="Comma 15 3 2 6 2 2" xfId="1054" xr:uid="{00000000-0005-0000-0000-000057010000}"/>
    <cellStyle name="Comma 15 3 2 6 3" xfId="1055" xr:uid="{00000000-0005-0000-0000-000058010000}"/>
    <cellStyle name="Comma 15 3 2 7" xfId="1056" xr:uid="{00000000-0005-0000-0000-000059010000}"/>
    <cellStyle name="Comma 15 3 2 7 2" xfId="1057" xr:uid="{00000000-0005-0000-0000-00005A010000}"/>
    <cellStyle name="Comma 15 3 2 8" xfId="1058" xr:uid="{00000000-0005-0000-0000-00005B010000}"/>
    <cellStyle name="Comma 15 3 2 8 2" xfId="1059" xr:uid="{00000000-0005-0000-0000-00005C010000}"/>
    <cellStyle name="Comma 15 3 2 9" xfId="1060" xr:uid="{00000000-0005-0000-0000-00005D010000}"/>
    <cellStyle name="Comma 15 3 3" xfId="1061" xr:uid="{00000000-0005-0000-0000-00005E010000}"/>
    <cellStyle name="Comma 15 3 3 2" xfId="1062" xr:uid="{00000000-0005-0000-0000-00005F010000}"/>
    <cellStyle name="Comma 15 3 3 3" xfId="1063" xr:uid="{00000000-0005-0000-0000-000060010000}"/>
    <cellStyle name="Comma 15 3 4" xfId="1064" xr:uid="{00000000-0005-0000-0000-000061010000}"/>
    <cellStyle name="Comma 15 3 4 2" xfId="1065" xr:uid="{00000000-0005-0000-0000-000062010000}"/>
    <cellStyle name="Comma 15 3 4 3" xfId="1066" xr:uid="{00000000-0005-0000-0000-000063010000}"/>
    <cellStyle name="Comma 15 3 5" xfId="1067" xr:uid="{00000000-0005-0000-0000-000064010000}"/>
    <cellStyle name="Comma 15 3 5 2" xfId="1068" xr:uid="{00000000-0005-0000-0000-000065010000}"/>
    <cellStyle name="Comma 15 3 5 2 2" xfId="1069" xr:uid="{00000000-0005-0000-0000-000066010000}"/>
    <cellStyle name="Comma 15 3 5 3" xfId="1070" xr:uid="{00000000-0005-0000-0000-000067010000}"/>
    <cellStyle name="Comma 15 3 6" xfId="1071" xr:uid="{00000000-0005-0000-0000-000068010000}"/>
    <cellStyle name="Comma 15 3 6 2" xfId="1072" xr:uid="{00000000-0005-0000-0000-000069010000}"/>
    <cellStyle name="Comma 15 3 6 2 2" xfId="1073" xr:uid="{00000000-0005-0000-0000-00006A010000}"/>
    <cellStyle name="Comma 15 3 6 3" xfId="1074" xr:uid="{00000000-0005-0000-0000-00006B010000}"/>
    <cellStyle name="Comma 15 3 7" xfId="1075" xr:uid="{00000000-0005-0000-0000-00006C010000}"/>
    <cellStyle name="Comma 15 3 7 2" xfId="1076" xr:uid="{00000000-0005-0000-0000-00006D010000}"/>
    <cellStyle name="Comma 15 3 7 2 2" xfId="1077" xr:uid="{00000000-0005-0000-0000-00006E010000}"/>
    <cellStyle name="Comma 15 3 7 3" xfId="1078" xr:uid="{00000000-0005-0000-0000-00006F010000}"/>
    <cellStyle name="Comma 15 3 8" xfId="1079" xr:uid="{00000000-0005-0000-0000-000070010000}"/>
    <cellStyle name="Comma 15 3 8 2" xfId="1080" xr:uid="{00000000-0005-0000-0000-000071010000}"/>
    <cellStyle name="Comma 15 3 9" xfId="1081" xr:uid="{00000000-0005-0000-0000-000072010000}"/>
    <cellStyle name="Comma 15 3 9 2" xfId="1082" xr:uid="{00000000-0005-0000-0000-000073010000}"/>
    <cellStyle name="Comma 15 4" xfId="1083" xr:uid="{00000000-0005-0000-0000-000074010000}"/>
    <cellStyle name="Comma 15 4 10" xfId="1084" xr:uid="{00000000-0005-0000-0000-000075010000}"/>
    <cellStyle name="Comma 15 4 2" xfId="1085" xr:uid="{00000000-0005-0000-0000-000076010000}"/>
    <cellStyle name="Comma 15 4 2 2" xfId="1086" xr:uid="{00000000-0005-0000-0000-000077010000}"/>
    <cellStyle name="Comma 15 4 2 3" xfId="1087" xr:uid="{00000000-0005-0000-0000-000078010000}"/>
    <cellStyle name="Comma 15 4 3" xfId="1088" xr:uid="{00000000-0005-0000-0000-000079010000}"/>
    <cellStyle name="Comma 15 4 3 2" xfId="1089" xr:uid="{00000000-0005-0000-0000-00007A010000}"/>
    <cellStyle name="Comma 15 4 3 3" xfId="1090" xr:uid="{00000000-0005-0000-0000-00007B010000}"/>
    <cellStyle name="Comma 15 4 4" xfId="1091" xr:uid="{00000000-0005-0000-0000-00007C010000}"/>
    <cellStyle name="Comma 15 4 4 2" xfId="1092" xr:uid="{00000000-0005-0000-0000-00007D010000}"/>
    <cellStyle name="Comma 15 4 4 2 2" xfId="1093" xr:uid="{00000000-0005-0000-0000-00007E010000}"/>
    <cellStyle name="Comma 15 4 4 3" xfId="1094" xr:uid="{00000000-0005-0000-0000-00007F010000}"/>
    <cellStyle name="Comma 15 4 5" xfId="1095" xr:uid="{00000000-0005-0000-0000-000080010000}"/>
    <cellStyle name="Comma 15 4 5 2" xfId="1096" xr:uid="{00000000-0005-0000-0000-000081010000}"/>
    <cellStyle name="Comma 15 4 5 2 2" xfId="1097" xr:uid="{00000000-0005-0000-0000-000082010000}"/>
    <cellStyle name="Comma 15 4 5 3" xfId="1098" xr:uid="{00000000-0005-0000-0000-000083010000}"/>
    <cellStyle name="Comma 15 4 6" xfId="1099" xr:uid="{00000000-0005-0000-0000-000084010000}"/>
    <cellStyle name="Comma 15 4 6 2" xfId="1100" xr:uid="{00000000-0005-0000-0000-000085010000}"/>
    <cellStyle name="Comma 15 4 6 2 2" xfId="1101" xr:uid="{00000000-0005-0000-0000-000086010000}"/>
    <cellStyle name="Comma 15 4 6 3" xfId="1102" xr:uid="{00000000-0005-0000-0000-000087010000}"/>
    <cellStyle name="Comma 15 4 7" xfId="1103" xr:uid="{00000000-0005-0000-0000-000088010000}"/>
    <cellStyle name="Comma 15 4 7 2" xfId="1104" xr:uid="{00000000-0005-0000-0000-000089010000}"/>
    <cellStyle name="Comma 15 4 8" xfId="1105" xr:uid="{00000000-0005-0000-0000-00008A010000}"/>
    <cellStyle name="Comma 15 4 8 2" xfId="1106" xr:uid="{00000000-0005-0000-0000-00008B010000}"/>
    <cellStyle name="Comma 15 4 9" xfId="1107" xr:uid="{00000000-0005-0000-0000-00008C010000}"/>
    <cellStyle name="Comma 15 5" xfId="1108" xr:uid="{00000000-0005-0000-0000-00008D010000}"/>
    <cellStyle name="Comma 15 5 10" xfId="1109" xr:uid="{00000000-0005-0000-0000-00008E010000}"/>
    <cellStyle name="Comma 15 5 2" xfId="1110" xr:uid="{00000000-0005-0000-0000-00008F010000}"/>
    <cellStyle name="Comma 15 5 2 2" xfId="1111" xr:uid="{00000000-0005-0000-0000-000090010000}"/>
    <cellStyle name="Comma 15 5 2 3" xfId="1112" xr:uid="{00000000-0005-0000-0000-000091010000}"/>
    <cellStyle name="Comma 15 5 3" xfId="1113" xr:uid="{00000000-0005-0000-0000-000092010000}"/>
    <cellStyle name="Comma 15 5 3 2" xfId="1114" xr:uid="{00000000-0005-0000-0000-000093010000}"/>
    <cellStyle name="Comma 15 5 3 3" xfId="1115" xr:uid="{00000000-0005-0000-0000-000094010000}"/>
    <cellStyle name="Comma 15 5 4" xfId="1116" xr:uid="{00000000-0005-0000-0000-000095010000}"/>
    <cellStyle name="Comma 15 5 4 2" xfId="1117" xr:uid="{00000000-0005-0000-0000-000096010000}"/>
    <cellStyle name="Comma 15 5 4 2 2" xfId="1118" xr:uid="{00000000-0005-0000-0000-000097010000}"/>
    <cellStyle name="Comma 15 5 4 3" xfId="1119" xr:uid="{00000000-0005-0000-0000-000098010000}"/>
    <cellStyle name="Comma 15 5 5" xfId="1120" xr:uid="{00000000-0005-0000-0000-000099010000}"/>
    <cellStyle name="Comma 15 5 5 2" xfId="1121" xr:uid="{00000000-0005-0000-0000-00009A010000}"/>
    <cellStyle name="Comma 15 5 5 2 2" xfId="1122" xr:uid="{00000000-0005-0000-0000-00009B010000}"/>
    <cellStyle name="Comma 15 5 5 3" xfId="1123" xr:uid="{00000000-0005-0000-0000-00009C010000}"/>
    <cellStyle name="Comma 15 5 6" xfId="1124" xr:uid="{00000000-0005-0000-0000-00009D010000}"/>
    <cellStyle name="Comma 15 5 6 2" xfId="1125" xr:uid="{00000000-0005-0000-0000-00009E010000}"/>
    <cellStyle name="Comma 15 5 6 2 2" xfId="1126" xr:uid="{00000000-0005-0000-0000-00009F010000}"/>
    <cellStyle name="Comma 15 5 6 3" xfId="1127" xr:uid="{00000000-0005-0000-0000-0000A0010000}"/>
    <cellStyle name="Comma 15 5 7" xfId="1128" xr:uid="{00000000-0005-0000-0000-0000A1010000}"/>
    <cellStyle name="Comma 15 5 7 2" xfId="1129" xr:uid="{00000000-0005-0000-0000-0000A2010000}"/>
    <cellStyle name="Comma 15 5 8" xfId="1130" xr:uid="{00000000-0005-0000-0000-0000A3010000}"/>
    <cellStyle name="Comma 15 5 8 2" xfId="1131" xr:uid="{00000000-0005-0000-0000-0000A4010000}"/>
    <cellStyle name="Comma 15 5 9" xfId="1132" xr:uid="{00000000-0005-0000-0000-0000A5010000}"/>
    <cellStyle name="Comma 15 6" xfId="1133" xr:uid="{00000000-0005-0000-0000-0000A6010000}"/>
    <cellStyle name="Comma 15 6 10" xfId="1134" xr:uid="{00000000-0005-0000-0000-0000A7010000}"/>
    <cellStyle name="Comma 15 6 2" xfId="1135" xr:uid="{00000000-0005-0000-0000-0000A8010000}"/>
    <cellStyle name="Comma 15 6 2 2" xfId="1136" xr:uid="{00000000-0005-0000-0000-0000A9010000}"/>
    <cellStyle name="Comma 15 6 2 3" xfId="1137" xr:uid="{00000000-0005-0000-0000-0000AA010000}"/>
    <cellStyle name="Comma 15 6 3" xfId="1138" xr:uid="{00000000-0005-0000-0000-0000AB010000}"/>
    <cellStyle name="Comma 15 6 3 2" xfId="1139" xr:uid="{00000000-0005-0000-0000-0000AC010000}"/>
    <cellStyle name="Comma 15 6 3 3" xfId="1140" xr:uid="{00000000-0005-0000-0000-0000AD010000}"/>
    <cellStyle name="Comma 15 6 4" xfId="1141" xr:uid="{00000000-0005-0000-0000-0000AE010000}"/>
    <cellStyle name="Comma 15 6 4 2" xfId="1142" xr:uid="{00000000-0005-0000-0000-0000AF010000}"/>
    <cellStyle name="Comma 15 6 4 2 2" xfId="1143" xr:uid="{00000000-0005-0000-0000-0000B0010000}"/>
    <cellStyle name="Comma 15 6 4 3" xfId="1144" xr:uid="{00000000-0005-0000-0000-0000B1010000}"/>
    <cellStyle name="Comma 15 6 5" xfId="1145" xr:uid="{00000000-0005-0000-0000-0000B2010000}"/>
    <cellStyle name="Comma 15 6 5 2" xfId="1146" xr:uid="{00000000-0005-0000-0000-0000B3010000}"/>
    <cellStyle name="Comma 15 6 5 2 2" xfId="1147" xr:uid="{00000000-0005-0000-0000-0000B4010000}"/>
    <cellStyle name="Comma 15 6 5 3" xfId="1148" xr:uid="{00000000-0005-0000-0000-0000B5010000}"/>
    <cellStyle name="Comma 15 6 6" xfId="1149" xr:uid="{00000000-0005-0000-0000-0000B6010000}"/>
    <cellStyle name="Comma 15 6 6 2" xfId="1150" xr:uid="{00000000-0005-0000-0000-0000B7010000}"/>
    <cellStyle name="Comma 15 6 6 2 2" xfId="1151" xr:uid="{00000000-0005-0000-0000-0000B8010000}"/>
    <cellStyle name="Comma 15 6 6 3" xfId="1152" xr:uid="{00000000-0005-0000-0000-0000B9010000}"/>
    <cellStyle name="Comma 15 6 7" xfId="1153" xr:uid="{00000000-0005-0000-0000-0000BA010000}"/>
    <cellStyle name="Comma 15 6 7 2" xfId="1154" xr:uid="{00000000-0005-0000-0000-0000BB010000}"/>
    <cellStyle name="Comma 15 6 8" xfId="1155" xr:uid="{00000000-0005-0000-0000-0000BC010000}"/>
    <cellStyle name="Comma 15 6 8 2" xfId="1156" xr:uid="{00000000-0005-0000-0000-0000BD010000}"/>
    <cellStyle name="Comma 15 6 9" xfId="1157" xr:uid="{00000000-0005-0000-0000-0000BE010000}"/>
    <cellStyle name="Comma 15 7" xfId="1158" xr:uid="{00000000-0005-0000-0000-0000BF010000}"/>
    <cellStyle name="Comma 15 7 2" xfId="1159" xr:uid="{00000000-0005-0000-0000-0000C0010000}"/>
    <cellStyle name="Comma 15 7 2 2" xfId="1160" xr:uid="{00000000-0005-0000-0000-0000C1010000}"/>
    <cellStyle name="Comma 15 7 2 3" xfId="1161" xr:uid="{00000000-0005-0000-0000-0000C2010000}"/>
    <cellStyle name="Comma 15 7 3" xfId="1162" xr:uid="{00000000-0005-0000-0000-0000C3010000}"/>
    <cellStyle name="Comma 15 7 3 2" xfId="1163" xr:uid="{00000000-0005-0000-0000-0000C4010000}"/>
    <cellStyle name="Comma 15 7 3 3" xfId="1164" xr:uid="{00000000-0005-0000-0000-0000C5010000}"/>
    <cellStyle name="Comma 15 7 4" xfId="1165" xr:uid="{00000000-0005-0000-0000-0000C6010000}"/>
    <cellStyle name="Comma 15 7 5" xfId="1166" xr:uid="{00000000-0005-0000-0000-0000C7010000}"/>
    <cellStyle name="Comma 15 8" xfId="1167" xr:uid="{00000000-0005-0000-0000-0000C8010000}"/>
    <cellStyle name="Comma 15 8 10" xfId="1168" xr:uid="{00000000-0005-0000-0000-0000C9010000}"/>
    <cellStyle name="Comma 15 8 2" xfId="1169" xr:uid="{00000000-0005-0000-0000-0000CA010000}"/>
    <cellStyle name="Comma 15 8 3" xfId="1170" xr:uid="{00000000-0005-0000-0000-0000CB010000}"/>
    <cellStyle name="Comma 15 8 3 2" xfId="1171" xr:uid="{00000000-0005-0000-0000-0000CC010000}"/>
    <cellStyle name="Comma 15 8 3 2 2" xfId="1172" xr:uid="{00000000-0005-0000-0000-0000CD010000}"/>
    <cellStyle name="Comma 15 8 3 3" xfId="1173" xr:uid="{00000000-0005-0000-0000-0000CE010000}"/>
    <cellStyle name="Comma 15 8 4" xfId="1174" xr:uid="{00000000-0005-0000-0000-0000CF010000}"/>
    <cellStyle name="Comma 15 8 4 2" xfId="1175" xr:uid="{00000000-0005-0000-0000-0000D0010000}"/>
    <cellStyle name="Comma 15 8 4 2 2" xfId="1176" xr:uid="{00000000-0005-0000-0000-0000D1010000}"/>
    <cellStyle name="Comma 15 8 4 3" xfId="1177" xr:uid="{00000000-0005-0000-0000-0000D2010000}"/>
    <cellStyle name="Comma 15 8 5" xfId="1178" xr:uid="{00000000-0005-0000-0000-0000D3010000}"/>
    <cellStyle name="Comma 15 8 5 2" xfId="1179" xr:uid="{00000000-0005-0000-0000-0000D4010000}"/>
    <cellStyle name="Comma 15 8 5 2 2" xfId="1180" xr:uid="{00000000-0005-0000-0000-0000D5010000}"/>
    <cellStyle name="Comma 15 8 5 3" xfId="1181" xr:uid="{00000000-0005-0000-0000-0000D6010000}"/>
    <cellStyle name="Comma 15 8 6" xfId="1182" xr:uid="{00000000-0005-0000-0000-0000D7010000}"/>
    <cellStyle name="Comma 15 8 6 2" xfId="1183" xr:uid="{00000000-0005-0000-0000-0000D8010000}"/>
    <cellStyle name="Comma 15 8 7" xfId="1184" xr:uid="{00000000-0005-0000-0000-0000D9010000}"/>
    <cellStyle name="Comma 15 8 7 2" xfId="1185" xr:uid="{00000000-0005-0000-0000-0000DA010000}"/>
    <cellStyle name="Comma 15 8 8" xfId="1186" xr:uid="{00000000-0005-0000-0000-0000DB010000}"/>
    <cellStyle name="Comma 15 8 9" xfId="1187" xr:uid="{00000000-0005-0000-0000-0000DC010000}"/>
    <cellStyle name="Comma 15 9" xfId="1188" xr:uid="{00000000-0005-0000-0000-0000DD010000}"/>
    <cellStyle name="Comma 15 9 2" xfId="1189" xr:uid="{00000000-0005-0000-0000-0000DE010000}"/>
    <cellStyle name="Comma 15 9 3" xfId="1190" xr:uid="{00000000-0005-0000-0000-0000DF010000}"/>
    <cellStyle name="Comma 16" xfId="19" xr:uid="{00000000-0005-0000-0000-0000E0010000}"/>
    <cellStyle name="Comma 16 2" xfId="768" xr:uid="{00000000-0005-0000-0000-0000E1010000}"/>
    <cellStyle name="Comma 16 2 2" xfId="1191" xr:uid="{00000000-0005-0000-0000-0000E2010000}"/>
    <cellStyle name="Comma 16 2 2 2" xfId="1192" xr:uid="{00000000-0005-0000-0000-0000E3010000}"/>
    <cellStyle name="Comma 16 2 2 3" xfId="1193" xr:uid="{00000000-0005-0000-0000-0000E4010000}"/>
    <cellStyle name="Comma 16 2 3" xfId="1194" xr:uid="{00000000-0005-0000-0000-0000E5010000}"/>
    <cellStyle name="Comma 16 2 3 2" xfId="1195" xr:uid="{00000000-0005-0000-0000-0000E6010000}"/>
    <cellStyle name="Comma 16 2 3 3" xfId="1196" xr:uid="{00000000-0005-0000-0000-0000E7010000}"/>
    <cellStyle name="Comma 16 2 4" xfId="1197" xr:uid="{00000000-0005-0000-0000-0000E8010000}"/>
    <cellStyle name="Comma 16 2 5" xfId="1198" xr:uid="{00000000-0005-0000-0000-0000E9010000}"/>
    <cellStyle name="Comma 16 3" xfId="1199" xr:uid="{00000000-0005-0000-0000-0000EA010000}"/>
    <cellStyle name="Comma 16 3 2" xfId="1200" xr:uid="{00000000-0005-0000-0000-0000EB010000}"/>
    <cellStyle name="Comma 16 3 3" xfId="1201" xr:uid="{00000000-0005-0000-0000-0000EC010000}"/>
    <cellStyle name="Comma 16 4" xfId="1202" xr:uid="{00000000-0005-0000-0000-0000ED010000}"/>
    <cellStyle name="Comma 16 4 2" xfId="1203" xr:uid="{00000000-0005-0000-0000-0000EE010000}"/>
    <cellStyle name="Comma 16 4 3" xfId="1204" xr:uid="{00000000-0005-0000-0000-0000EF010000}"/>
    <cellStyle name="Comma 16 5" xfId="1205" xr:uid="{00000000-0005-0000-0000-0000F0010000}"/>
    <cellStyle name="Comma 16 5 2" xfId="25476" xr:uid="{00000000-0005-0000-0000-0000F1010000}"/>
    <cellStyle name="Comma 16 5 3" xfId="25602" xr:uid="{00000000-0005-0000-0000-0000F2010000}"/>
    <cellStyle name="Comma 17" xfId="20" xr:uid="{00000000-0005-0000-0000-0000F3010000}"/>
    <cellStyle name="Comma 17 2" xfId="1206" xr:uid="{00000000-0005-0000-0000-0000F4010000}"/>
    <cellStyle name="Comma 17 2 2" xfId="1207" xr:uid="{00000000-0005-0000-0000-0000F5010000}"/>
    <cellStyle name="Comma 17 2 3" xfId="1208" xr:uid="{00000000-0005-0000-0000-0000F6010000}"/>
    <cellStyle name="Comma 17 2 4" xfId="25477" xr:uid="{00000000-0005-0000-0000-0000F7010000}"/>
    <cellStyle name="Comma 18" xfId="21" xr:uid="{00000000-0005-0000-0000-0000F8010000}"/>
    <cellStyle name="Comma 18 10" xfId="1209" xr:uid="{00000000-0005-0000-0000-0000F9010000}"/>
    <cellStyle name="Comma 18 11" xfId="1210" xr:uid="{00000000-0005-0000-0000-0000FA010000}"/>
    <cellStyle name="Comma 18 12" xfId="1211" xr:uid="{00000000-0005-0000-0000-0000FB010000}"/>
    <cellStyle name="Comma 18 2" xfId="22" xr:uid="{00000000-0005-0000-0000-0000FC010000}"/>
    <cellStyle name="Comma 18 2 2" xfId="1212" xr:uid="{00000000-0005-0000-0000-0000FD010000}"/>
    <cellStyle name="Comma 18 2 2 2" xfId="25479" xr:uid="{00000000-0005-0000-0000-0000FE010000}"/>
    <cellStyle name="Comma 18 2 2 3" xfId="25603" xr:uid="{00000000-0005-0000-0000-0000FF010000}"/>
    <cellStyle name="Comma 18 2 3" xfId="1213" xr:uid="{00000000-0005-0000-0000-000000020000}"/>
    <cellStyle name="Comma 18 3" xfId="23" xr:uid="{00000000-0005-0000-0000-000001020000}"/>
    <cellStyle name="Comma 18 4" xfId="1214" xr:uid="{00000000-0005-0000-0000-000002020000}"/>
    <cellStyle name="Comma 18 4 2" xfId="1215" xr:uid="{00000000-0005-0000-0000-000003020000}"/>
    <cellStyle name="Comma 18 4 2 2" xfId="1216" xr:uid="{00000000-0005-0000-0000-000004020000}"/>
    <cellStyle name="Comma 18 4 3" xfId="1217" xr:uid="{00000000-0005-0000-0000-000005020000}"/>
    <cellStyle name="Comma 18 4 4" xfId="25478" xr:uid="{00000000-0005-0000-0000-000006020000}"/>
    <cellStyle name="Comma 18 5" xfId="1218" xr:uid="{00000000-0005-0000-0000-000007020000}"/>
    <cellStyle name="Comma 18 5 2" xfId="1219" xr:uid="{00000000-0005-0000-0000-000008020000}"/>
    <cellStyle name="Comma 18 5 2 2" xfId="1220" xr:uid="{00000000-0005-0000-0000-000009020000}"/>
    <cellStyle name="Comma 18 5 3" xfId="1221" xr:uid="{00000000-0005-0000-0000-00000A020000}"/>
    <cellStyle name="Comma 18 6" xfId="1222" xr:uid="{00000000-0005-0000-0000-00000B020000}"/>
    <cellStyle name="Comma 18 6 2" xfId="1223" xr:uid="{00000000-0005-0000-0000-00000C020000}"/>
    <cellStyle name="Comma 18 6 2 2" xfId="1224" xr:uid="{00000000-0005-0000-0000-00000D020000}"/>
    <cellStyle name="Comma 18 6 3" xfId="1225" xr:uid="{00000000-0005-0000-0000-00000E020000}"/>
    <cellStyle name="Comma 18 7" xfId="1226" xr:uid="{00000000-0005-0000-0000-00000F020000}"/>
    <cellStyle name="Comma 18 7 2" xfId="1227" xr:uid="{00000000-0005-0000-0000-000010020000}"/>
    <cellStyle name="Comma 18 8" xfId="1228" xr:uid="{00000000-0005-0000-0000-000011020000}"/>
    <cellStyle name="Comma 18 8 2" xfId="1229" xr:uid="{00000000-0005-0000-0000-000012020000}"/>
    <cellStyle name="Comma 18 9" xfId="1230" xr:uid="{00000000-0005-0000-0000-000013020000}"/>
    <cellStyle name="Comma 19" xfId="24" xr:uid="{00000000-0005-0000-0000-000014020000}"/>
    <cellStyle name="Comma 19 2" xfId="25" xr:uid="{00000000-0005-0000-0000-000015020000}"/>
    <cellStyle name="Comma 19 3" xfId="26" xr:uid="{00000000-0005-0000-0000-000016020000}"/>
    <cellStyle name="Comma 19 4" xfId="25480" xr:uid="{00000000-0005-0000-0000-000017020000}"/>
    <cellStyle name="Comma 2" xfId="27" xr:uid="{00000000-0005-0000-0000-000018020000}"/>
    <cellStyle name="Comma 2 10" xfId="1231" xr:uid="{00000000-0005-0000-0000-000019020000}"/>
    <cellStyle name="Comma 2 11" xfId="1232" xr:uid="{00000000-0005-0000-0000-00001A020000}"/>
    <cellStyle name="Comma 2 2" xfId="28" xr:uid="{00000000-0005-0000-0000-00001B020000}"/>
    <cellStyle name="Comma 2 2 2" xfId="29" xr:uid="{00000000-0005-0000-0000-00001C020000}"/>
    <cellStyle name="Comma 2 2 2 2" xfId="1233" xr:uid="{00000000-0005-0000-0000-00001D020000}"/>
    <cellStyle name="Comma 2 2 3" xfId="1234" xr:uid="{00000000-0005-0000-0000-00001E020000}"/>
    <cellStyle name="Comma 2 2 4" xfId="1235" xr:uid="{00000000-0005-0000-0000-00001F020000}"/>
    <cellStyle name="Comma 2 2 4 2" xfId="1236" xr:uid="{00000000-0005-0000-0000-000020020000}"/>
    <cellStyle name="Comma 2 2 4 2 2" xfId="1237" xr:uid="{00000000-0005-0000-0000-000021020000}"/>
    <cellStyle name="Comma 2 2 4 3" xfId="1238" xr:uid="{00000000-0005-0000-0000-000022020000}"/>
    <cellStyle name="Comma 2 2 5" xfId="1239" xr:uid="{00000000-0005-0000-0000-000023020000}"/>
    <cellStyle name="Comma 2 2 5 2" xfId="1240" xr:uid="{00000000-0005-0000-0000-000024020000}"/>
    <cellStyle name="Comma 2 2 6" xfId="1241" xr:uid="{00000000-0005-0000-0000-000025020000}"/>
    <cellStyle name="Comma 2 2 6 2" xfId="1242" xr:uid="{00000000-0005-0000-0000-000026020000}"/>
    <cellStyle name="Comma 2 2 7" xfId="1243" xr:uid="{00000000-0005-0000-0000-000027020000}"/>
    <cellStyle name="Comma 2 2 8" xfId="1244" xr:uid="{00000000-0005-0000-0000-000028020000}"/>
    <cellStyle name="Comma 2 3" xfId="30" xr:uid="{00000000-0005-0000-0000-000029020000}"/>
    <cellStyle name="Comma 2 3 2" xfId="31" xr:uid="{00000000-0005-0000-0000-00002A020000}"/>
    <cellStyle name="Comma 2 3 2 2" xfId="1245" xr:uid="{00000000-0005-0000-0000-00002B020000}"/>
    <cellStyle name="Comma 2 3 3" xfId="1246" xr:uid="{00000000-0005-0000-0000-00002C020000}"/>
    <cellStyle name="Comma 2 3 3 2" xfId="1247" xr:uid="{00000000-0005-0000-0000-00002D020000}"/>
    <cellStyle name="Comma 2 3 3 3" xfId="1248" xr:uid="{00000000-0005-0000-0000-00002E020000}"/>
    <cellStyle name="Comma 2 4" xfId="32" xr:uid="{00000000-0005-0000-0000-00002F020000}"/>
    <cellStyle name="Comma 2 4 2" xfId="1249" xr:uid="{00000000-0005-0000-0000-000030020000}"/>
    <cellStyle name="Comma 2 4 2 2" xfId="1250" xr:uid="{00000000-0005-0000-0000-000031020000}"/>
    <cellStyle name="Comma 2 4 2 2 2" xfId="1251" xr:uid="{00000000-0005-0000-0000-000032020000}"/>
    <cellStyle name="Comma 2 4 2 3" xfId="1252" xr:uid="{00000000-0005-0000-0000-000033020000}"/>
    <cellStyle name="Comma 2 4 2 4" xfId="1253" xr:uid="{00000000-0005-0000-0000-000034020000}"/>
    <cellStyle name="Comma 2 4 2 5" xfId="1254" xr:uid="{00000000-0005-0000-0000-000035020000}"/>
    <cellStyle name="Comma 2 5" xfId="1255" xr:uid="{00000000-0005-0000-0000-000036020000}"/>
    <cellStyle name="Comma 2 5 2" xfId="1256" xr:uid="{00000000-0005-0000-0000-000037020000}"/>
    <cellStyle name="Comma 2 5 2 2" xfId="1257" xr:uid="{00000000-0005-0000-0000-000038020000}"/>
    <cellStyle name="Comma 2 5 2 3" xfId="1258" xr:uid="{00000000-0005-0000-0000-000039020000}"/>
    <cellStyle name="Comma 2 5 3" xfId="1259" xr:uid="{00000000-0005-0000-0000-00003A020000}"/>
    <cellStyle name="Comma 2 6" xfId="1260" xr:uid="{00000000-0005-0000-0000-00003B020000}"/>
    <cellStyle name="Comma 2 6 2" xfId="1261" xr:uid="{00000000-0005-0000-0000-00003C020000}"/>
    <cellStyle name="Comma 2 6 3" xfId="1262" xr:uid="{00000000-0005-0000-0000-00003D020000}"/>
    <cellStyle name="Comma 2 7" xfId="1263" xr:uid="{00000000-0005-0000-0000-00003E020000}"/>
    <cellStyle name="Comma 2 7 2" xfId="1264" xr:uid="{00000000-0005-0000-0000-00003F020000}"/>
    <cellStyle name="Comma 2 8" xfId="1265" xr:uid="{00000000-0005-0000-0000-000040020000}"/>
    <cellStyle name="Comma 2 8 2" xfId="1266" xr:uid="{00000000-0005-0000-0000-000041020000}"/>
    <cellStyle name="Comma 2 9" xfId="1267" xr:uid="{00000000-0005-0000-0000-000042020000}"/>
    <cellStyle name="Comma 20" xfId="1268" xr:uid="{00000000-0005-0000-0000-000043020000}"/>
    <cellStyle name="Comma 20 2" xfId="1269" xr:uid="{00000000-0005-0000-0000-000044020000}"/>
    <cellStyle name="Comma 20 2 2" xfId="1270" xr:uid="{00000000-0005-0000-0000-000045020000}"/>
    <cellStyle name="Comma 20 2 2 2" xfId="1271" xr:uid="{00000000-0005-0000-0000-000046020000}"/>
    <cellStyle name="Comma 20 2 3" xfId="1272" xr:uid="{00000000-0005-0000-0000-000047020000}"/>
    <cellStyle name="Comma 20 3" xfId="1273" xr:uid="{00000000-0005-0000-0000-000048020000}"/>
    <cellStyle name="Comma 20 3 2" xfId="1274" xr:uid="{00000000-0005-0000-0000-000049020000}"/>
    <cellStyle name="Comma 20 3 2 2" xfId="1275" xr:uid="{00000000-0005-0000-0000-00004A020000}"/>
    <cellStyle name="Comma 20 3 3" xfId="1276" xr:uid="{00000000-0005-0000-0000-00004B020000}"/>
    <cellStyle name="Comma 20 4" xfId="1277" xr:uid="{00000000-0005-0000-0000-00004C020000}"/>
    <cellStyle name="Comma 20 4 2" xfId="1278" xr:uid="{00000000-0005-0000-0000-00004D020000}"/>
    <cellStyle name="Comma 20 4 2 2" xfId="1279" xr:uid="{00000000-0005-0000-0000-00004E020000}"/>
    <cellStyle name="Comma 20 4 3" xfId="1280" xr:uid="{00000000-0005-0000-0000-00004F020000}"/>
    <cellStyle name="Comma 20 5" xfId="1281" xr:uid="{00000000-0005-0000-0000-000050020000}"/>
    <cellStyle name="Comma 20 5 2" xfId="1282" xr:uid="{00000000-0005-0000-0000-000051020000}"/>
    <cellStyle name="Comma 20 5 2 2" xfId="1283" xr:uid="{00000000-0005-0000-0000-000052020000}"/>
    <cellStyle name="Comma 20 5 3" xfId="1284" xr:uid="{00000000-0005-0000-0000-000053020000}"/>
    <cellStyle name="Comma 20 6" xfId="1285" xr:uid="{00000000-0005-0000-0000-000054020000}"/>
    <cellStyle name="Comma 20 6 2" xfId="1286" xr:uid="{00000000-0005-0000-0000-000055020000}"/>
    <cellStyle name="Comma 20 7" xfId="1287" xr:uid="{00000000-0005-0000-0000-000056020000}"/>
    <cellStyle name="Comma 20 7 2" xfId="1288" xr:uid="{00000000-0005-0000-0000-000057020000}"/>
    <cellStyle name="Comma 20 8" xfId="1289" xr:uid="{00000000-0005-0000-0000-000058020000}"/>
    <cellStyle name="Comma 21" xfId="1290" xr:uid="{00000000-0005-0000-0000-000059020000}"/>
    <cellStyle name="Comma 21 2" xfId="1291" xr:uid="{00000000-0005-0000-0000-00005A020000}"/>
    <cellStyle name="Comma 21 2 2" xfId="1292" xr:uid="{00000000-0005-0000-0000-00005B020000}"/>
    <cellStyle name="Comma 21 3" xfId="1293" xr:uid="{00000000-0005-0000-0000-00005C020000}"/>
    <cellStyle name="Comma 21 4" xfId="1294" xr:uid="{00000000-0005-0000-0000-00005D020000}"/>
    <cellStyle name="Comma 21 5" xfId="1295" xr:uid="{00000000-0005-0000-0000-00005E020000}"/>
    <cellStyle name="Comma 21 6" xfId="25595" xr:uid="{00000000-0005-0000-0000-00005F020000}"/>
    <cellStyle name="Comma 22" xfId="1296" xr:uid="{00000000-0005-0000-0000-000060020000}"/>
    <cellStyle name="Comma 22 2" xfId="1297" xr:uid="{00000000-0005-0000-0000-000061020000}"/>
    <cellStyle name="Comma 22 2 2" xfId="1298" xr:uid="{00000000-0005-0000-0000-000062020000}"/>
    <cellStyle name="Comma 22 3" xfId="1299" xr:uid="{00000000-0005-0000-0000-000063020000}"/>
    <cellStyle name="Comma 23" xfId="1300" xr:uid="{00000000-0005-0000-0000-000064020000}"/>
    <cellStyle name="Comma 23 2" xfId="1301" xr:uid="{00000000-0005-0000-0000-000065020000}"/>
    <cellStyle name="Comma 23 2 2" xfId="1302" xr:uid="{00000000-0005-0000-0000-000066020000}"/>
    <cellStyle name="Comma 23 3" xfId="1303" xr:uid="{00000000-0005-0000-0000-000067020000}"/>
    <cellStyle name="Comma 24" xfId="1304" xr:uid="{00000000-0005-0000-0000-000068020000}"/>
    <cellStyle name="Comma 24 2" xfId="1305" xr:uid="{00000000-0005-0000-0000-000069020000}"/>
    <cellStyle name="Comma 24 2 2" xfId="1306" xr:uid="{00000000-0005-0000-0000-00006A020000}"/>
    <cellStyle name="Comma 24 3" xfId="1307" xr:uid="{00000000-0005-0000-0000-00006B020000}"/>
    <cellStyle name="Comma 25" xfId="1308" xr:uid="{00000000-0005-0000-0000-00006C020000}"/>
    <cellStyle name="Comma 25 2" xfId="1309" xr:uid="{00000000-0005-0000-0000-00006D020000}"/>
    <cellStyle name="Comma 26" xfId="1310" xr:uid="{00000000-0005-0000-0000-00006E020000}"/>
    <cellStyle name="Comma 26 2" xfId="1311" xr:uid="{00000000-0005-0000-0000-00006F020000}"/>
    <cellStyle name="Comma 27" xfId="1312" xr:uid="{00000000-0005-0000-0000-000070020000}"/>
    <cellStyle name="Comma 28" xfId="25593" xr:uid="{00000000-0005-0000-0000-000071020000}"/>
    <cellStyle name="Comma 29" xfId="25596" xr:uid="{00000000-0005-0000-0000-000072020000}"/>
    <cellStyle name="Comma 3" xfId="33" xr:uid="{00000000-0005-0000-0000-000073020000}"/>
    <cellStyle name="Comma 3 2" xfId="34" xr:uid="{00000000-0005-0000-0000-000074020000}"/>
    <cellStyle name="Comma 3 2 2" xfId="35" xr:uid="{00000000-0005-0000-0000-000075020000}"/>
    <cellStyle name="Comma 3 2 2 2" xfId="1313" xr:uid="{00000000-0005-0000-0000-000076020000}"/>
    <cellStyle name="Comma 3 2 3" xfId="1314" xr:uid="{00000000-0005-0000-0000-000077020000}"/>
    <cellStyle name="Comma 3 3" xfId="36" xr:uid="{00000000-0005-0000-0000-000078020000}"/>
    <cellStyle name="Comma 3 3 2" xfId="1315" xr:uid="{00000000-0005-0000-0000-000079020000}"/>
    <cellStyle name="Comma 3 4" xfId="1316" xr:uid="{00000000-0005-0000-0000-00007A020000}"/>
    <cellStyle name="Comma 3 5" xfId="1317" xr:uid="{00000000-0005-0000-0000-00007B020000}"/>
    <cellStyle name="Comma 3 6" xfId="1318" xr:uid="{00000000-0005-0000-0000-00007C020000}"/>
    <cellStyle name="Comma 3 6 2" xfId="1319" xr:uid="{00000000-0005-0000-0000-00007D020000}"/>
    <cellStyle name="Comma 3 6 2 2" xfId="1320" xr:uid="{00000000-0005-0000-0000-00007E020000}"/>
    <cellStyle name="Comma 3 6 3" xfId="1321" xr:uid="{00000000-0005-0000-0000-00007F020000}"/>
    <cellStyle name="Comma 3 7" xfId="1322" xr:uid="{00000000-0005-0000-0000-000080020000}"/>
    <cellStyle name="Comma 3_Preliminary financial statement_June 11_updated Aug  24_11" xfId="37" xr:uid="{00000000-0005-0000-0000-000081020000}"/>
    <cellStyle name="Comma 30" xfId="25699" xr:uid="{00000000-0005-0000-0000-000082020000}"/>
    <cellStyle name="Comma 31" xfId="25701" xr:uid="{00000000-0005-0000-0000-000083020000}"/>
    <cellStyle name="Comma 32" xfId="25703" xr:uid="{00000000-0005-0000-0000-000084020000}"/>
    <cellStyle name="Comma 33" xfId="25704" xr:uid="{00000000-0005-0000-0000-000085020000}"/>
    <cellStyle name="Comma 34" xfId="25702" xr:uid="{00000000-0005-0000-0000-000086020000}"/>
    <cellStyle name="Comma 4" xfId="38" xr:uid="{00000000-0005-0000-0000-000087020000}"/>
    <cellStyle name="Comma 4 2" xfId="39" xr:uid="{00000000-0005-0000-0000-000088020000}"/>
    <cellStyle name="Comma 4 2 2" xfId="1323" xr:uid="{00000000-0005-0000-0000-000089020000}"/>
    <cellStyle name="Comma 4 3" xfId="1324" xr:uid="{00000000-0005-0000-0000-00008A020000}"/>
    <cellStyle name="Comma 4 3 2" xfId="1325" xr:uid="{00000000-0005-0000-0000-00008B020000}"/>
    <cellStyle name="Comma 4 3 2 2" xfId="1326" xr:uid="{00000000-0005-0000-0000-00008C020000}"/>
    <cellStyle name="Comma 4 3 3" xfId="1327" xr:uid="{00000000-0005-0000-0000-00008D020000}"/>
    <cellStyle name="Comma 4 3 4" xfId="1328" xr:uid="{00000000-0005-0000-0000-00008E020000}"/>
    <cellStyle name="Comma 4 3 5" xfId="1329" xr:uid="{00000000-0005-0000-0000-00008F020000}"/>
    <cellStyle name="Comma 5" xfId="40" xr:uid="{00000000-0005-0000-0000-000090020000}"/>
    <cellStyle name="Comma 5 2" xfId="41" xr:uid="{00000000-0005-0000-0000-000091020000}"/>
    <cellStyle name="Comma 5 2 2" xfId="1330" xr:uid="{00000000-0005-0000-0000-000092020000}"/>
    <cellStyle name="Comma 5 3" xfId="1331" xr:uid="{00000000-0005-0000-0000-000093020000}"/>
    <cellStyle name="Comma 6" xfId="42" xr:uid="{00000000-0005-0000-0000-000094020000}"/>
    <cellStyle name="Comma 6 2" xfId="43" xr:uid="{00000000-0005-0000-0000-000095020000}"/>
    <cellStyle name="Comma 6 2 2" xfId="1332" xr:uid="{00000000-0005-0000-0000-000096020000}"/>
    <cellStyle name="Comma 6 3" xfId="1333" xr:uid="{00000000-0005-0000-0000-000097020000}"/>
    <cellStyle name="Comma 6 4" xfId="1334" xr:uid="{00000000-0005-0000-0000-000098020000}"/>
    <cellStyle name="Comma 6_Preliminary financial statement_June 11_updated Aug  24_11" xfId="44" xr:uid="{00000000-0005-0000-0000-000099020000}"/>
    <cellStyle name="Comma 7" xfId="45" xr:uid="{00000000-0005-0000-0000-00009A020000}"/>
    <cellStyle name="Comma 7 2" xfId="46" xr:uid="{00000000-0005-0000-0000-00009B020000}"/>
    <cellStyle name="Comma 7 2 2" xfId="1335" xr:uid="{00000000-0005-0000-0000-00009C020000}"/>
    <cellStyle name="Comma 7 3" xfId="1336" xr:uid="{00000000-0005-0000-0000-00009D020000}"/>
    <cellStyle name="Comma 7 4" xfId="1337" xr:uid="{00000000-0005-0000-0000-00009E020000}"/>
    <cellStyle name="Comma 8" xfId="47" xr:uid="{00000000-0005-0000-0000-00009F020000}"/>
    <cellStyle name="Comma 8 2" xfId="48" xr:uid="{00000000-0005-0000-0000-0000A0020000}"/>
    <cellStyle name="Comma 8 2 2" xfId="1338" xr:uid="{00000000-0005-0000-0000-0000A1020000}"/>
    <cellStyle name="Comma 8 3" xfId="1339" xr:uid="{00000000-0005-0000-0000-0000A2020000}"/>
    <cellStyle name="Comma 8 4" xfId="1340" xr:uid="{00000000-0005-0000-0000-0000A3020000}"/>
    <cellStyle name="Comma 9" xfId="49" xr:uid="{00000000-0005-0000-0000-0000A4020000}"/>
    <cellStyle name="Comma 9 2" xfId="50" xr:uid="{00000000-0005-0000-0000-0000A5020000}"/>
    <cellStyle name="Comma 9 2 2" xfId="51" xr:uid="{00000000-0005-0000-0000-0000A6020000}"/>
    <cellStyle name="Comma 9 2 2 2" xfId="1341" xr:uid="{00000000-0005-0000-0000-0000A7020000}"/>
    <cellStyle name="Comma 9 2 2 2 2" xfId="25483" xr:uid="{00000000-0005-0000-0000-0000A8020000}"/>
    <cellStyle name="Comma 9 2 2 2 3" xfId="25604" xr:uid="{00000000-0005-0000-0000-0000A9020000}"/>
    <cellStyle name="Comma 9 2 2 3" xfId="1342" xr:uid="{00000000-0005-0000-0000-0000AA020000}"/>
    <cellStyle name="Comma 9 2 2 4" xfId="1343" xr:uid="{00000000-0005-0000-0000-0000AB020000}"/>
    <cellStyle name="Comma 9 2 3" xfId="1344" xr:uid="{00000000-0005-0000-0000-0000AC020000}"/>
    <cellStyle name="Comma 9 2 3 2" xfId="25482" xr:uid="{00000000-0005-0000-0000-0000AD020000}"/>
    <cellStyle name="Comma 9 2 3 3" xfId="25605" xr:uid="{00000000-0005-0000-0000-0000AE020000}"/>
    <cellStyle name="Comma 9 2 4" xfId="1345" xr:uid="{00000000-0005-0000-0000-0000AF020000}"/>
    <cellStyle name="Comma 9 2 5" xfId="1346" xr:uid="{00000000-0005-0000-0000-0000B0020000}"/>
    <cellStyle name="Comma 9 3" xfId="1347" xr:uid="{00000000-0005-0000-0000-0000B1020000}"/>
    <cellStyle name="Comma 9 3 2" xfId="25481" xr:uid="{00000000-0005-0000-0000-0000B2020000}"/>
    <cellStyle name="Comma 9 3 3" xfId="25606" xr:uid="{00000000-0005-0000-0000-0000B3020000}"/>
    <cellStyle name="Comma 9 4" xfId="1348" xr:uid="{00000000-0005-0000-0000-0000B4020000}"/>
    <cellStyle name="Comma 9 5" xfId="1349" xr:uid="{00000000-0005-0000-0000-0000B5020000}"/>
    <cellStyle name="Currency 10" xfId="52" xr:uid="{00000000-0005-0000-0000-0000B7020000}"/>
    <cellStyle name="Currency 10 2" xfId="1350" xr:uid="{00000000-0005-0000-0000-0000B8020000}"/>
    <cellStyle name="Currency 11" xfId="53" xr:uid="{00000000-0005-0000-0000-0000B9020000}"/>
    <cellStyle name="Currency 11 2" xfId="54" xr:uid="{00000000-0005-0000-0000-0000BA020000}"/>
    <cellStyle name="Currency 11 2 2" xfId="55" xr:uid="{00000000-0005-0000-0000-0000BB020000}"/>
    <cellStyle name="Currency 11 2 2 2" xfId="1351" xr:uid="{00000000-0005-0000-0000-0000BC020000}"/>
    <cellStyle name="Currency 11 2 2 2 2" xfId="1352" xr:uid="{00000000-0005-0000-0000-0000BD020000}"/>
    <cellStyle name="Currency 11 2 2 2 2 2" xfId="1353" xr:uid="{00000000-0005-0000-0000-0000BE020000}"/>
    <cellStyle name="Currency 11 2 2 2 2 3" xfId="1354" xr:uid="{00000000-0005-0000-0000-0000BF020000}"/>
    <cellStyle name="Currency 11 2 2 2 3" xfId="1355" xr:uid="{00000000-0005-0000-0000-0000C0020000}"/>
    <cellStyle name="Currency 11 2 2 2 4" xfId="1356" xr:uid="{00000000-0005-0000-0000-0000C1020000}"/>
    <cellStyle name="Currency 11 2 2 3" xfId="1357" xr:uid="{00000000-0005-0000-0000-0000C2020000}"/>
    <cellStyle name="Currency 11 2 2 3 2" xfId="1358" xr:uid="{00000000-0005-0000-0000-0000C3020000}"/>
    <cellStyle name="Currency 11 2 2 3 3" xfId="1359" xr:uid="{00000000-0005-0000-0000-0000C4020000}"/>
    <cellStyle name="Currency 11 2 2 4" xfId="1360" xr:uid="{00000000-0005-0000-0000-0000C5020000}"/>
    <cellStyle name="Currency 11 2 2 4 2" xfId="1361" xr:uid="{00000000-0005-0000-0000-0000C6020000}"/>
    <cellStyle name="Currency 11 2 2 4 3" xfId="1362" xr:uid="{00000000-0005-0000-0000-0000C7020000}"/>
    <cellStyle name="Currency 11 2 2 4 4" xfId="25484" xr:uid="{00000000-0005-0000-0000-0000C8020000}"/>
    <cellStyle name="Currency 11 2 3" xfId="56" xr:uid="{00000000-0005-0000-0000-0000C9020000}"/>
    <cellStyle name="Currency 11 2 3 2" xfId="57" xr:uid="{00000000-0005-0000-0000-0000CA020000}"/>
    <cellStyle name="Currency 11 2 3 2 2" xfId="1363" xr:uid="{00000000-0005-0000-0000-0000CB020000}"/>
    <cellStyle name="Currency 11 2 3 2 2 2" xfId="25486" xr:uid="{00000000-0005-0000-0000-0000CC020000}"/>
    <cellStyle name="Currency 11 2 3 2 2 3" xfId="25607" xr:uid="{00000000-0005-0000-0000-0000CD020000}"/>
    <cellStyle name="Currency 11 2 3 2 3" xfId="1364" xr:uid="{00000000-0005-0000-0000-0000CE020000}"/>
    <cellStyle name="Currency 11 2 3 3" xfId="58" xr:uid="{00000000-0005-0000-0000-0000CF020000}"/>
    <cellStyle name="Currency 11 2 3 3 2" xfId="1365" xr:uid="{00000000-0005-0000-0000-0000D0020000}"/>
    <cellStyle name="Currency 11 2 3 3 2 2" xfId="1366" xr:uid="{00000000-0005-0000-0000-0000D1020000}"/>
    <cellStyle name="Currency 11 2 3 3 2 3" xfId="1367" xr:uid="{00000000-0005-0000-0000-0000D2020000}"/>
    <cellStyle name="Currency 11 2 3 3 3" xfId="1368" xr:uid="{00000000-0005-0000-0000-0000D3020000}"/>
    <cellStyle name="Currency 11 2 3 3 3 2" xfId="25487" xr:uid="{00000000-0005-0000-0000-0000D4020000}"/>
    <cellStyle name="Currency 11 2 3 3 3 3" xfId="25608" xr:uid="{00000000-0005-0000-0000-0000D5020000}"/>
    <cellStyle name="Currency 11 2 3 3 4" xfId="1369" xr:uid="{00000000-0005-0000-0000-0000D6020000}"/>
    <cellStyle name="Currency 11 2 3 4" xfId="1370" xr:uid="{00000000-0005-0000-0000-0000D7020000}"/>
    <cellStyle name="Currency 11 2 3 4 2" xfId="1371" xr:uid="{00000000-0005-0000-0000-0000D8020000}"/>
    <cellStyle name="Currency 11 2 3 4 3" xfId="1372" xr:uid="{00000000-0005-0000-0000-0000D9020000}"/>
    <cellStyle name="Currency 11 2 3 5" xfId="1373" xr:uid="{00000000-0005-0000-0000-0000DA020000}"/>
    <cellStyle name="Currency 11 2 3 5 2" xfId="25485" xr:uid="{00000000-0005-0000-0000-0000DB020000}"/>
    <cellStyle name="Currency 11 2 3 5 3" xfId="25609" xr:uid="{00000000-0005-0000-0000-0000DC020000}"/>
    <cellStyle name="Currency 11 2 3 6" xfId="1374" xr:uid="{00000000-0005-0000-0000-0000DD020000}"/>
    <cellStyle name="Currency 11 2 3 7" xfId="1375" xr:uid="{00000000-0005-0000-0000-0000DE020000}"/>
    <cellStyle name="Currency 11 2 3 8" xfId="1376" xr:uid="{00000000-0005-0000-0000-0000DF020000}"/>
    <cellStyle name="Currency 11 2 4" xfId="59" xr:uid="{00000000-0005-0000-0000-0000E0020000}"/>
    <cellStyle name="Currency 11 2 4 2" xfId="60" xr:uid="{00000000-0005-0000-0000-0000E1020000}"/>
    <cellStyle name="Currency 11 2 4 2 2" xfId="1377" xr:uid="{00000000-0005-0000-0000-0000E2020000}"/>
    <cellStyle name="Currency 11 2 4 2 2 2" xfId="25488" xr:uid="{00000000-0005-0000-0000-0000E3020000}"/>
    <cellStyle name="Currency 11 2 4 2 2 3" xfId="25610" xr:uid="{00000000-0005-0000-0000-0000E4020000}"/>
    <cellStyle name="Currency 11 2 4 2 3" xfId="1378" xr:uid="{00000000-0005-0000-0000-0000E5020000}"/>
    <cellStyle name="Currency 11 2 4 3" xfId="61" xr:uid="{00000000-0005-0000-0000-0000E6020000}"/>
    <cellStyle name="Currency 11 2 4 4" xfId="1379" xr:uid="{00000000-0005-0000-0000-0000E7020000}"/>
    <cellStyle name="Currency 11 2 5" xfId="1380" xr:uid="{00000000-0005-0000-0000-0000E8020000}"/>
    <cellStyle name="Currency 11 2 5 2" xfId="1381" xr:uid="{00000000-0005-0000-0000-0000E9020000}"/>
    <cellStyle name="Currency 11 2 5 3" xfId="1382" xr:uid="{00000000-0005-0000-0000-0000EA020000}"/>
    <cellStyle name="Currency 11 2 5 4" xfId="1383" xr:uid="{00000000-0005-0000-0000-0000EB020000}"/>
    <cellStyle name="Currency 11 2 6" xfId="1384" xr:uid="{00000000-0005-0000-0000-0000EC020000}"/>
    <cellStyle name="Currency 11 2 7" xfId="1385" xr:uid="{00000000-0005-0000-0000-0000ED020000}"/>
    <cellStyle name="Currency 11 2 8" xfId="1386" xr:uid="{00000000-0005-0000-0000-0000EE020000}"/>
    <cellStyle name="Currency 11 3" xfId="62" xr:uid="{00000000-0005-0000-0000-0000EF020000}"/>
    <cellStyle name="Currency 11 3 2" xfId="1387" xr:uid="{00000000-0005-0000-0000-0000F0020000}"/>
    <cellStyle name="Currency 11 3 2 2" xfId="1388" xr:uid="{00000000-0005-0000-0000-0000F1020000}"/>
    <cellStyle name="Currency 11 3 2 2 2" xfId="1389" xr:uid="{00000000-0005-0000-0000-0000F2020000}"/>
    <cellStyle name="Currency 11 3 2 2 3" xfId="1390" xr:uid="{00000000-0005-0000-0000-0000F3020000}"/>
    <cellStyle name="Currency 11 3 2 3" xfId="1391" xr:uid="{00000000-0005-0000-0000-0000F4020000}"/>
    <cellStyle name="Currency 11 3 2 4" xfId="1392" xr:uid="{00000000-0005-0000-0000-0000F5020000}"/>
    <cellStyle name="Currency 11 3 3" xfId="1393" xr:uid="{00000000-0005-0000-0000-0000F6020000}"/>
    <cellStyle name="Currency 11 3 3 2" xfId="1394" xr:uid="{00000000-0005-0000-0000-0000F7020000}"/>
    <cellStyle name="Currency 11 3 3 3" xfId="1395" xr:uid="{00000000-0005-0000-0000-0000F8020000}"/>
    <cellStyle name="Currency 11 3 4" xfId="1396" xr:uid="{00000000-0005-0000-0000-0000F9020000}"/>
    <cellStyle name="Currency 11 3 4 2" xfId="1397" xr:uid="{00000000-0005-0000-0000-0000FA020000}"/>
    <cellStyle name="Currency 11 3 4 3" xfId="1398" xr:uid="{00000000-0005-0000-0000-0000FB020000}"/>
    <cellStyle name="Currency 11 3 4 4" xfId="25489" xr:uid="{00000000-0005-0000-0000-0000FC020000}"/>
    <cellStyle name="Currency 11 4" xfId="63" xr:uid="{00000000-0005-0000-0000-0000FD020000}"/>
    <cellStyle name="Currency 11 4 2" xfId="64" xr:uid="{00000000-0005-0000-0000-0000FE020000}"/>
    <cellStyle name="Currency 11 4 2 2" xfId="1399" xr:uid="{00000000-0005-0000-0000-0000FF020000}"/>
    <cellStyle name="Currency 11 4 2 2 2" xfId="25491" xr:uid="{00000000-0005-0000-0000-000000030000}"/>
    <cellStyle name="Currency 11 4 2 2 3" xfId="25611" xr:uid="{00000000-0005-0000-0000-000001030000}"/>
    <cellStyle name="Currency 11 4 2 3" xfId="1400" xr:uid="{00000000-0005-0000-0000-000002030000}"/>
    <cellStyle name="Currency 11 4 3" xfId="65" xr:uid="{00000000-0005-0000-0000-000003030000}"/>
    <cellStyle name="Currency 11 4 3 2" xfId="1401" xr:uid="{00000000-0005-0000-0000-000004030000}"/>
    <cellStyle name="Currency 11 4 3 2 2" xfId="1402" xr:uid="{00000000-0005-0000-0000-000005030000}"/>
    <cellStyle name="Currency 11 4 3 2 3" xfId="1403" xr:uid="{00000000-0005-0000-0000-000006030000}"/>
    <cellStyle name="Currency 11 4 3 3" xfId="1404" xr:uid="{00000000-0005-0000-0000-000007030000}"/>
    <cellStyle name="Currency 11 4 3 3 2" xfId="25492" xr:uid="{00000000-0005-0000-0000-000008030000}"/>
    <cellStyle name="Currency 11 4 3 3 3" xfId="25612" xr:uid="{00000000-0005-0000-0000-000009030000}"/>
    <cellStyle name="Currency 11 4 3 4" xfId="1405" xr:uid="{00000000-0005-0000-0000-00000A030000}"/>
    <cellStyle name="Currency 11 4 4" xfId="1406" xr:uid="{00000000-0005-0000-0000-00000B030000}"/>
    <cellStyle name="Currency 11 4 4 2" xfId="1407" xr:uid="{00000000-0005-0000-0000-00000C030000}"/>
    <cellStyle name="Currency 11 4 4 3" xfId="1408" xr:uid="{00000000-0005-0000-0000-00000D030000}"/>
    <cellStyle name="Currency 11 4 5" xfId="1409" xr:uid="{00000000-0005-0000-0000-00000E030000}"/>
    <cellStyle name="Currency 11 4 5 2" xfId="25490" xr:uid="{00000000-0005-0000-0000-00000F030000}"/>
    <cellStyle name="Currency 11 4 5 3" xfId="25613" xr:uid="{00000000-0005-0000-0000-000010030000}"/>
    <cellStyle name="Currency 11 4 6" xfId="1410" xr:uid="{00000000-0005-0000-0000-000011030000}"/>
    <cellStyle name="Currency 11 4 7" xfId="1411" xr:uid="{00000000-0005-0000-0000-000012030000}"/>
    <cellStyle name="Currency 11 4 8" xfId="1412" xr:uid="{00000000-0005-0000-0000-000013030000}"/>
    <cellStyle name="Currency 11 5" xfId="66" xr:uid="{00000000-0005-0000-0000-000014030000}"/>
    <cellStyle name="Currency 11 5 2" xfId="67" xr:uid="{00000000-0005-0000-0000-000015030000}"/>
    <cellStyle name="Currency 11 5 2 2" xfId="1413" xr:uid="{00000000-0005-0000-0000-000016030000}"/>
    <cellStyle name="Currency 11 5 2 2 2" xfId="25493" xr:uid="{00000000-0005-0000-0000-000017030000}"/>
    <cellStyle name="Currency 11 5 2 2 3" xfId="25614" xr:uid="{00000000-0005-0000-0000-000018030000}"/>
    <cellStyle name="Currency 11 5 2 3" xfId="1414" xr:uid="{00000000-0005-0000-0000-000019030000}"/>
    <cellStyle name="Currency 11 5 3" xfId="68" xr:uid="{00000000-0005-0000-0000-00001A030000}"/>
    <cellStyle name="Currency 11 5 4" xfId="1415" xr:uid="{00000000-0005-0000-0000-00001B030000}"/>
    <cellStyle name="Currency 11 6" xfId="1416" xr:uid="{00000000-0005-0000-0000-00001C030000}"/>
    <cellStyle name="Currency 11 6 2" xfId="1417" xr:uid="{00000000-0005-0000-0000-00001D030000}"/>
    <cellStyle name="Currency 11 6 3" xfId="1418" xr:uid="{00000000-0005-0000-0000-00001E030000}"/>
    <cellStyle name="Currency 11 6 4" xfId="1419" xr:uid="{00000000-0005-0000-0000-00001F030000}"/>
    <cellStyle name="Currency 11 7" xfId="1420" xr:uid="{00000000-0005-0000-0000-000020030000}"/>
    <cellStyle name="Currency 11 8" xfId="1421" xr:uid="{00000000-0005-0000-0000-000021030000}"/>
    <cellStyle name="Currency 11 9" xfId="1422" xr:uid="{00000000-0005-0000-0000-000022030000}"/>
    <cellStyle name="Currency 12" xfId="69" xr:uid="{00000000-0005-0000-0000-000023030000}"/>
    <cellStyle name="Currency 12 2" xfId="70" xr:uid="{00000000-0005-0000-0000-000024030000}"/>
    <cellStyle name="Currency 12 2 2" xfId="1423" xr:uid="{00000000-0005-0000-0000-000025030000}"/>
    <cellStyle name="Currency 12 2 2 2" xfId="1424" xr:uid="{00000000-0005-0000-0000-000026030000}"/>
    <cellStyle name="Currency 12 2 2 2 2" xfId="1425" xr:uid="{00000000-0005-0000-0000-000027030000}"/>
    <cellStyle name="Currency 12 2 2 2 3" xfId="1426" xr:uid="{00000000-0005-0000-0000-000028030000}"/>
    <cellStyle name="Currency 12 2 2 3" xfId="1427" xr:uid="{00000000-0005-0000-0000-000029030000}"/>
    <cellStyle name="Currency 12 2 2 4" xfId="1428" xr:uid="{00000000-0005-0000-0000-00002A030000}"/>
    <cellStyle name="Currency 12 2 3" xfId="1429" xr:uid="{00000000-0005-0000-0000-00002B030000}"/>
    <cellStyle name="Currency 12 2 3 2" xfId="1430" xr:uid="{00000000-0005-0000-0000-00002C030000}"/>
    <cellStyle name="Currency 12 2 3 3" xfId="1431" xr:uid="{00000000-0005-0000-0000-00002D030000}"/>
    <cellStyle name="Currency 12 2 4" xfId="1432" xr:uid="{00000000-0005-0000-0000-00002E030000}"/>
    <cellStyle name="Currency 12 2 4 2" xfId="1433" xr:uid="{00000000-0005-0000-0000-00002F030000}"/>
    <cellStyle name="Currency 12 2 4 3" xfId="1434" xr:uid="{00000000-0005-0000-0000-000030030000}"/>
    <cellStyle name="Currency 12 2 4 4" xfId="25494" xr:uid="{00000000-0005-0000-0000-000031030000}"/>
    <cellStyle name="Currency 12 3" xfId="71" xr:uid="{00000000-0005-0000-0000-000032030000}"/>
    <cellStyle name="Currency 12 3 2" xfId="72" xr:uid="{00000000-0005-0000-0000-000033030000}"/>
    <cellStyle name="Currency 12 3 2 2" xfId="1435" xr:uid="{00000000-0005-0000-0000-000034030000}"/>
    <cellStyle name="Currency 12 3 2 2 2" xfId="25496" xr:uid="{00000000-0005-0000-0000-000035030000}"/>
    <cellStyle name="Currency 12 3 2 2 3" xfId="25615" xr:uid="{00000000-0005-0000-0000-000036030000}"/>
    <cellStyle name="Currency 12 3 2 3" xfId="1436" xr:uid="{00000000-0005-0000-0000-000037030000}"/>
    <cellStyle name="Currency 12 3 3" xfId="73" xr:uid="{00000000-0005-0000-0000-000038030000}"/>
    <cellStyle name="Currency 12 3 3 2" xfId="1437" xr:uid="{00000000-0005-0000-0000-000039030000}"/>
    <cellStyle name="Currency 12 3 3 2 2" xfId="1438" xr:uid="{00000000-0005-0000-0000-00003A030000}"/>
    <cellStyle name="Currency 12 3 3 2 3" xfId="1439" xr:uid="{00000000-0005-0000-0000-00003B030000}"/>
    <cellStyle name="Currency 12 3 3 3" xfId="1440" xr:uid="{00000000-0005-0000-0000-00003C030000}"/>
    <cellStyle name="Currency 12 3 3 3 2" xfId="25497" xr:uid="{00000000-0005-0000-0000-00003D030000}"/>
    <cellStyle name="Currency 12 3 3 3 3" xfId="25616" xr:uid="{00000000-0005-0000-0000-00003E030000}"/>
    <cellStyle name="Currency 12 3 3 4" xfId="1441" xr:uid="{00000000-0005-0000-0000-00003F030000}"/>
    <cellStyle name="Currency 12 3 4" xfId="1442" xr:uid="{00000000-0005-0000-0000-000040030000}"/>
    <cellStyle name="Currency 12 3 4 2" xfId="1443" xr:uid="{00000000-0005-0000-0000-000041030000}"/>
    <cellStyle name="Currency 12 3 4 3" xfId="1444" xr:uid="{00000000-0005-0000-0000-000042030000}"/>
    <cellStyle name="Currency 12 3 5" xfId="1445" xr:uid="{00000000-0005-0000-0000-000043030000}"/>
    <cellStyle name="Currency 12 3 5 2" xfId="25495" xr:uid="{00000000-0005-0000-0000-000044030000}"/>
    <cellStyle name="Currency 12 3 5 3" xfId="25617" xr:uid="{00000000-0005-0000-0000-000045030000}"/>
    <cellStyle name="Currency 12 3 6" xfId="1446" xr:uid="{00000000-0005-0000-0000-000046030000}"/>
    <cellStyle name="Currency 12 3 7" xfId="1447" xr:uid="{00000000-0005-0000-0000-000047030000}"/>
    <cellStyle name="Currency 12 3 8" xfId="1448" xr:uid="{00000000-0005-0000-0000-000048030000}"/>
    <cellStyle name="Currency 12 4" xfId="74" xr:uid="{00000000-0005-0000-0000-000049030000}"/>
    <cellStyle name="Currency 12 4 2" xfId="75" xr:uid="{00000000-0005-0000-0000-00004A030000}"/>
    <cellStyle name="Currency 12 4 2 2" xfId="1449" xr:uid="{00000000-0005-0000-0000-00004B030000}"/>
    <cellStyle name="Currency 12 4 2 2 2" xfId="25498" xr:uid="{00000000-0005-0000-0000-00004C030000}"/>
    <cellStyle name="Currency 12 4 2 2 3" xfId="25618" xr:uid="{00000000-0005-0000-0000-00004D030000}"/>
    <cellStyle name="Currency 12 4 2 3" xfId="1450" xr:uid="{00000000-0005-0000-0000-00004E030000}"/>
    <cellStyle name="Currency 12 4 3" xfId="76" xr:uid="{00000000-0005-0000-0000-00004F030000}"/>
    <cellStyle name="Currency 12 4 4" xfId="1451" xr:uid="{00000000-0005-0000-0000-000050030000}"/>
    <cellStyle name="Currency 12 5" xfId="1452" xr:uid="{00000000-0005-0000-0000-000051030000}"/>
    <cellStyle name="Currency 12 5 2" xfId="1453" xr:uid="{00000000-0005-0000-0000-000052030000}"/>
    <cellStyle name="Currency 12 5 3" xfId="1454" xr:uid="{00000000-0005-0000-0000-000053030000}"/>
    <cellStyle name="Currency 12 5 4" xfId="1455" xr:uid="{00000000-0005-0000-0000-000054030000}"/>
    <cellStyle name="Currency 12 6" xfId="1456" xr:uid="{00000000-0005-0000-0000-000055030000}"/>
    <cellStyle name="Currency 12 7" xfId="1457" xr:uid="{00000000-0005-0000-0000-000056030000}"/>
    <cellStyle name="Currency 12 8" xfId="1458" xr:uid="{00000000-0005-0000-0000-000057030000}"/>
    <cellStyle name="Currency 13" xfId="77" xr:uid="{00000000-0005-0000-0000-000058030000}"/>
    <cellStyle name="Currency 13 2" xfId="78" xr:uid="{00000000-0005-0000-0000-000059030000}"/>
    <cellStyle name="Currency 13 2 2" xfId="1459" xr:uid="{00000000-0005-0000-0000-00005A030000}"/>
    <cellStyle name="Currency 13 2 2 2" xfId="1460" xr:uid="{00000000-0005-0000-0000-00005B030000}"/>
    <cellStyle name="Currency 13 2 3" xfId="1461" xr:uid="{00000000-0005-0000-0000-00005C030000}"/>
    <cellStyle name="Currency 13 2 4" xfId="1462" xr:uid="{00000000-0005-0000-0000-00005D030000}"/>
    <cellStyle name="Currency 13 3" xfId="79" xr:uid="{00000000-0005-0000-0000-00005E030000}"/>
    <cellStyle name="Currency 13 3 2" xfId="80" xr:uid="{00000000-0005-0000-0000-00005F030000}"/>
    <cellStyle name="Currency 13 3 2 2" xfId="25499" xr:uid="{00000000-0005-0000-0000-000060030000}"/>
    <cellStyle name="Currency 13 3 3" xfId="81" xr:uid="{00000000-0005-0000-0000-000061030000}"/>
    <cellStyle name="Currency 13 3 3 2" xfId="1463" xr:uid="{00000000-0005-0000-0000-000062030000}"/>
    <cellStyle name="Currency 13 3 4" xfId="1464" xr:uid="{00000000-0005-0000-0000-000063030000}"/>
    <cellStyle name="Currency 13 3 5" xfId="1465" xr:uid="{00000000-0005-0000-0000-000064030000}"/>
    <cellStyle name="Currency 13 4" xfId="82" xr:uid="{00000000-0005-0000-0000-000065030000}"/>
    <cellStyle name="Currency 13 4 2" xfId="83" xr:uid="{00000000-0005-0000-0000-000066030000}"/>
    <cellStyle name="Currency 13 4 3" xfId="84" xr:uid="{00000000-0005-0000-0000-000067030000}"/>
    <cellStyle name="Currency 13 5" xfId="1466" xr:uid="{00000000-0005-0000-0000-000068030000}"/>
    <cellStyle name="Currency 13 5 2" xfId="1467" xr:uid="{00000000-0005-0000-0000-000069030000}"/>
    <cellStyle name="Currency 13 6" xfId="1468" xr:uid="{00000000-0005-0000-0000-00006A030000}"/>
    <cellStyle name="Currency 13 6 2" xfId="1469" xr:uid="{00000000-0005-0000-0000-00006B030000}"/>
    <cellStyle name="Currency 14" xfId="85" xr:uid="{00000000-0005-0000-0000-00006C030000}"/>
    <cellStyle name="Currency 14 2" xfId="1470" xr:uid="{00000000-0005-0000-0000-00006D030000}"/>
    <cellStyle name="Currency 14 2 2" xfId="1471" xr:uid="{00000000-0005-0000-0000-00006E030000}"/>
    <cellStyle name="Currency 14 2 3" xfId="1472" xr:uid="{00000000-0005-0000-0000-00006F030000}"/>
    <cellStyle name="Currency 14 3" xfId="1473" xr:uid="{00000000-0005-0000-0000-000070030000}"/>
    <cellStyle name="Currency 14 3 2" xfId="1474" xr:uid="{00000000-0005-0000-0000-000071030000}"/>
    <cellStyle name="Currency 14 3 3" xfId="1475" xr:uid="{00000000-0005-0000-0000-000072030000}"/>
    <cellStyle name="Currency 14 4" xfId="1476" xr:uid="{00000000-0005-0000-0000-000073030000}"/>
    <cellStyle name="Currency 14 4 2" xfId="1477" xr:uid="{00000000-0005-0000-0000-000074030000}"/>
    <cellStyle name="Currency 14 4 3" xfId="1478" xr:uid="{00000000-0005-0000-0000-000075030000}"/>
    <cellStyle name="Currency 14 5" xfId="1479" xr:uid="{00000000-0005-0000-0000-000076030000}"/>
    <cellStyle name="Currency 14 6" xfId="1480" xr:uid="{00000000-0005-0000-0000-000077030000}"/>
    <cellStyle name="Currency 14 7" xfId="1481" xr:uid="{00000000-0005-0000-0000-000078030000}"/>
    <cellStyle name="Currency 15" xfId="86" xr:uid="{00000000-0005-0000-0000-000079030000}"/>
    <cellStyle name="Currency 15 2" xfId="87" xr:uid="{00000000-0005-0000-0000-00007A030000}"/>
    <cellStyle name="Currency 15 2 2" xfId="1482" xr:uid="{00000000-0005-0000-0000-00007B030000}"/>
    <cellStyle name="Currency 15 2 2 2" xfId="1483" xr:uid="{00000000-0005-0000-0000-00007C030000}"/>
    <cellStyle name="Currency 15 2 2 2 2" xfId="1484" xr:uid="{00000000-0005-0000-0000-00007D030000}"/>
    <cellStyle name="Currency 15 2 2 2 3" xfId="1485" xr:uid="{00000000-0005-0000-0000-00007E030000}"/>
    <cellStyle name="Currency 15 2 2 3" xfId="1486" xr:uid="{00000000-0005-0000-0000-00007F030000}"/>
    <cellStyle name="Currency 15 2 2 4" xfId="1487" xr:uid="{00000000-0005-0000-0000-000080030000}"/>
    <cellStyle name="Currency 15 2 3" xfId="1488" xr:uid="{00000000-0005-0000-0000-000081030000}"/>
    <cellStyle name="Currency 15 2 3 2" xfId="1489" xr:uid="{00000000-0005-0000-0000-000082030000}"/>
    <cellStyle name="Currency 15 2 3 3" xfId="1490" xr:uid="{00000000-0005-0000-0000-000083030000}"/>
    <cellStyle name="Currency 15 2 4" xfId="1491" xr:uid="{00000000-0005-0000-0000-000084030000}"/>
    <cellStyle name="Currency 15 2 4 2" xfId="1492" xr:uid="{00000000-0005-0000-0000-000085030000}"/>
    <cellStyle name="Currency 15 2 4 3" xfId="1493" xr:uid="{00000000-0005-0000-0000-000086030000}"/>
    <cellStyle name="Currency 15 2 4 4" xfId="25500" xr:uid="{00000000-0005-0000-0000-000087030000}"/>
    <cellStyle name="Currency 15 3" xfId="88" xr:uid="{00000000-0005-0000-0000-000088030000}"/>
    <cellStyle name="Currency 15 3 2" xfId="89" xr:uid="{00000000-0005-0000-0000-000089030000}"/>
    <cellStyle name="Currency 15 3 2 2" xfId="1494" xr:uid="{00000000-0005-0000-0000-00008A030000}"/>
    <cellStyle name="Currency 15 3 2 2 2" xfId="25502" xr:uid="{00000000-0005-0000-0000-00008B030000}"/>
    <cellStyle name="Currency 15 3 2 2 3" xfId="25619" xr:uid="{00000000-0005-0000-0000-00008C030000}"/>
    <cellStyle name="Currency 15 3 2 3" xfId="1495" xr:uid="{00000000-0005-0000-0000-00008D030000}"/>
    <cellStyle name="Currency 15 3 3" xfId="90" xr:uid="{00000000-0005-0000-0000-00008E030000}"/>
    <cellStyle name="Currency 15 3 3 2" xfId="1496" xr:uid="{00000000-0005-0000-0000-00008F030000}"/>
    <cellStyle name="Currency 15 3 3 2 2" xfId="1497" xr:uid="{00000000-0005-0000-0000-000090030000}"/>
    <cellStyle name="Currency 15 3 3 2 3" xfId="1498" xr:uid="{00000000-0005-0000-0000-000091030000}"/>
    <cellStyle name="Currency 15 3 3 3" xfId="1499" xr:uid="{00000000-0005-0000-0000-000092030000}"/>
    <cellStyle name="Currency 15 3 3 3 2" xfId="25503" xr:uid="{00000000-0005-0000-0000-000093030000}"/>
    <cellStyle name="Currency 15 3 3 3 3" xfId="25620" xr:uid="{00000000-0005-0000-0000-000094030000}"/>
    <cellStyle name="Currency 15 3 3 4" xfId="1500" xr:uid="{00000000-0005-0000-0000-000095030000}"/>
    <cellStyle name="Currency 15 3 4" xfId="1501" xr:uid="{00000000-0005-0000-0000-000096030000}"/>
    <cellStyle name="Currency 15 3 4 2" xfId="1502" xr:uid="{00000000-0005-0000-0000-000097030000}"/>
    <cellStyle name="Currency 15 3 4 3" xfId="1503" xr:uid="{00000000-0005-0000-0000-000098030000}"/>
    <cellStyle name="Currency 15 3 5" xfId="1504" xr:uid="{00000000-0005-0000-0000-000099030000}"/>
    <cellStyle name="Currency 15 3 5 2" xfId="25501" xr:uid="{00000000-0005-0000-0000-00009A030000}"/>
    <cellStyle name="Currency 15 3 5 3" xfId="25621" xr:uid="{00000000-0005-0000-0000-00009B030000}"/>
    <cellStyle name="Currency 15 3 6" xfId="1505" xr:uid="{00000000-0005-0000-0000-00009C030000}"/>
    <cellStyle name="Currency 15 3 7" xfId="1506" xr:uid="{00000000-0005-0000-0000-00009D030000}"/>
    <cellStyle name="Currency 15 3 8" xfId="1507" xr:uid="{00000000-0005-0000-0000-00009E030000}"/>
    <cellStyle name="Currency 15 4" xfId="91" xr:uid="{00000000-0005-0000-0000-00009F030000}"/>
    <cellStyle name="Currency 15 4 2" xfId="92" xr:uid="{00000000-0005-0000-0000-0000A0030000}"/>
    <cellStyle name="Currency 15 4 2 2" xfId="1508" xr:uid="{00000000-0005-0000-0000-0000A1030000}"/>
    <cellStyle name="Currency 15 4 2 2 2" xfId="25504" xr:uid="{00000000-0005-0000-0000-0000A2030000}"/>
    <cellStyle name="Currency 15 4 2 2 3" xfId="25622" xr:uid="{00000000-0005-0000-0000-0000A3030000}"/>
    <cellStyle name="Currency 15 4 2 3" xfId="1509" xr:uid="{00000000-0005-0000-0000-0000A4030000}"/>
    <cellStyle name="Currency 15 4 3" xfId="93" xr:uid="{00000000-0005-0000-0000-0000A5030000}"/>
    <cellStyle name="Currency 15 4 4" xfId="1510" xr:uid="{00000000-0005-0000-0000-0000A6030000}"/>
    <cellStyle name="Currency 15 5" xfId="1511" xr:uid="{00000000-0005-0000-0000-0000A7030000}"/>
    <cellStyle name="Currency 15 5 2" xfId="1512" xr:uid="{00000000-0005-0000-0000-0000A8030000}"/>
    <cellStyle name="Currency 15 5 3" xfId="1513" xr:uid="{00000000-0005-0000-0000-0000A9030000}"/>
    <cellStyle name="Currency 15 5 4" xfId="1514" xr:uid="{00000000-0005-0000-0000-0000AA030000}"/>
    <cellStyle name="Currency 15 6" xfId="1515" xr:uid="{00000000-0005-0000-0000-0000AB030000}"/>
    <cellStyle name="Currency 15 7" xfId="1516" xr:uid="{00000000-0005-0000-0000-0000AC030000}"/>
    <cellStyle name="Currency 15 8" xfId="1517" xr:uid="{00000000-0005-0000-0000-0000AD030000}"/>
    <cellStyle name="Currency 16" xfId="1518" xr:uid="{00000000-0005-0000-0000-0000AE030000}"/>
    <cellStyle name="Currency 2" xfId="94" xr:uid="{00000000-0005-0000-0000-0000AF030000}"/>
    <cellStyle name="Currency 2 10" xfId="95" xr:uid="{00000000-0005-0000-0000-0000B0030000}"/>
    <cellStyle name="Currency 2 10 10" xfId="1519" xr:uid="{00000000-0005-0000-0000-0000B1030000}"/>
    <cellStyle name="Currency 2 10 10 2" xfId="1520" xr:uid="{00000000-0005-0000-0000-0000B2030000}"/>
    <cellStyle name="Currency 2 10 10 2 2" xfId="1521" xr:uid="{00000000-0005-0000-0000-0000B3030000}"/>
    <cellStyle name="Currency 2 10 10 3" xfId="1522" xr:uid="{00000000-0005-0000-0000-0000B4030000}"/>
    <cellStyle name="Currency 2 10 11" xfId="1523" xr:uid="{00000000-0005-0000-0000-0000B5030000}"/>
    <cellStyle name="Currency 2 10 11 2" xfId="1524" xr:uid="{00000000-0005-0000-0000-0000B6030000}"/>
    <cellStyle name="Currency 2 10 12" xfId="1525" xr:uid="{00000000-0005-0000-0000-0000B7030000}"/>
    <cellStyle name="Currency 2 10 12 2" xfId="1526" xr:uid="{00000000-0005-0000-0000-0000B8030000}"/>
    <cellStyle name="Currency 2 10 13" xfId="1527" xr:uid="{00000000-0005-0000-0000-0000B9030000}"/>
    <cellStyle name="Currency 2 10 14" xfId="1528" xr:uid="{00000000-0005-0000-0000-0000BA030000}"/>
    <cellStyle name="Currency 2 10 15" xfId="1529" xr:uid="{00000000-0005-0000-0000-0000BB030000}"/>
    <cellStyle name="Currency 2 10 2" xfId="96" xr:uid="{00000000-0005-0000-0000-0000BC030000}"/>
    <cellStyle name="Currency 2 10 2 2" xfId="1530" xr:uid="{00000000-0005-0000-0000-0000BD030000}"/>
    <cellStyle name="Currency 2 10 2 2 2" xfId="1531" xr:uid="{00000000-0005-0000-0000-0000BE030000}"/>
    <cellStyle name="Currency 2 10 2 2 3" xfId="1532" xr:uid="{00000000-0005-0000-0000-0000BF030000}"/>
    <cellStyle name="Currency 2 10 2 2 3 2" xfId="1533" xr:uid="{00000000-0005-0000-0000-0000C0030000}"/>
    <cellStyle name="Currency 2 10 2 2 3 3" xfId="1534" xr:uid="{00000000-0005-0000-0000-0000C1030000}"/>
    <cellStyle name="Currency 2 10 2 2 4" xfId="1535" xr:uid="{00000000-0005-0000-0000-0000C2030000}"/>
    <cellStyle name="Currency 2 10 2 2 4 2" xfId="1536" xr:uid="{00000000-0005-0000-0000-0000C3030000}"/>
    <cellStyle name="Currency 2 10 2 2 4 2 2" xfId="1537" xr:uid="{00000000-0005-0000-0000-0000C4030000}"/>
    <cellStyle name="Currency 2 10 2 2 4 3" xfId="1538" xr:uid="{00000000-0005-0000-0000-0000C5030000}"/>
    <cellStyle name="Currency 2 10 2 2 5" xfId="1539" xr:uid="{00000000-0005-0000-0000-0000C6030000}"/>
    <cellStyle name="Currency 2 10 2 2 5 2" xfId="1540" xr:uid="{00000000-0005-0000-0000-0000C7030000}"/>
    <cellStyle name="Currency 2 10 2 2 5 2 2" xfId="1541" xr:uid="{00000000-0005-0000-0000-0000C8030000}"/>
    <cellStyle name="Currency 2 10 2 2 5 3" xfId="1542" xr:uid="{00000000-0005-0000-0000-0000C9030000}"/>
    <cellStyle name="Currency 2 10 2 2 6" xfId="1543" xr:uid="{00000000-0005-0000-0000-0000CA030000}"/>
    <cellStyle name="Currency 2 10 2 2 6 2" xfId="1544" xr:uid="{00000000-0005-0000-0000-0000CB030000}"/>
    <cellStyle name="Currency 2 10 2 2 6 2 2" xfId="1545" xr:uid="{00000000-0005-0000-0000-0000CC030000}"/>
    <cellStyle name="Currency 2 10 2 2 6 3" xfId="1546" xr:uid="{00000000-0005-0000-0000-0000CD030000}"/>
    <cellStyle name="Currency 2 10 2 2 7" xfId="1547" xr:uid="{00000000-0005-0000-0000-0000CE030000}"/>
    <cellStyle name="Currency 2 10 2 2 7 2" xfId="1548" xr:uid="{00000000-0005-0000-0000-0000CF030000}"/>
    <cellStyle name="Currency 2 10 2 2 8" xfId="1549" xr:uid="{00000000-0005-0000-0000-0000D0030000}"/>
    <cellStyle name="Currency 2 10 2 2 8 2" xfId="1550" xr:uid="{00000000-0005-0000-0000-0000D1030000}"/>
    <cellStyle name="Currency 2 10 2 2 9" xfId="1551" xr:uid="{00000000-0005-0000-0000-0000D2030000}"/>
    <cellStyle name="Currency 2 10 2 3" xfId="1552" xr:uid="{00000000-0005-0000-0000-0000D3030000}"/>
    <cellStyle name="Currency 2 10 2 3 2" xfId="1553" xr:uid="{00000000-0005-0000-0000-0000D4030000}"/>
    <cellStyle name="Currency 2 10 2 3 3" xfId="1554" xr:uid="{00000000-0005-0000-0000-0000D5030000}"/>
    <cellStyle name="Currency 2 10 2 3 3 2" xfId="1555" xr:uid="{00000000-0005-0000-0000-0000D6030000}"/>
    <cellStyle name="Currency 2 10 2 3 3 3" xfId="1556" xr:uid="{00000000-0005-0000-0000-0000D7030000}"/>
    <cellStyle name="Currency 2 10 2 3 4" xfId="1557" xr:uid="{00000000-0005-0000-0000-0000D8030000}"/>
    <cellStyle name="Currency 2 10 2 3 4 2" xfId="1558" xr:uid="{00000000-0005-0000-0000-0000D9030000}"/>
    <cellStyle name="Currency 2 10 2 3 4 2 2" xfId="1559" xr:uid="{00000000-0005-0000-0000-0000DA030000}"/>
    <cellStyle name="Currency 2 10 2 3 4 3" xfId="1560" xr:uid="{00000000-0005-0000-0000-0000DB030000}"/>
    <cellStyle name="Currency 2 10 2 3 5" xfId="1561" xr:uid="{00000000-0005-0000-0000-0000DC030000}"/>
    <cellStyle name="Currency 2 10 2 3 5 2" xfId="1562" xr:uid="{00000000-0005-0000-0000-0000DD030000}"/>
    <cellStyle name="Currency 2 10 2 3 5 2 2" xfId="1563" xr:uid="{00000000-0005-0000-0000-0000DE030000}"/>
    <cellStyle name="Currency 2 10 2 3 5 3" xfId="1564" xr:uid="{00000000-0005-0000-0000-0000DF030000}"/>
    <cellStyle name="Currency 2 10 2 3 6" xfId="1565" xr:uid="{00000000-0005-0000-0000-0000E0030000}"/>
    <cellStyle name="Currency 2 10 2 3 6 2" xfId="1566" xr:uid="{00000000-0005-0000-0000-0000E1030000}"/>
    <cellStyle name="Currency 2 10 2 3 6 2 2" xfId="1567" xr:uid="{00000000-0005-0000-0000-0000E2030000}"/>
    <cellStyle name="Currency 2 10 2 3 6 3" xfId="1568" xr:uid="{00000000-0005-0000-0000-0000E3030000}"/>
    <cellStyle name="Currency 2 10 2 3 7" xfId="1569" xr:uid="{00000000-0005-0000-0000-0000E4030000}"/>
    <cellStyle name="Currency 2 10 2 3 7 2" xfId="1570" xr:uid="{00000000-0005-0000-0000-0000E5030000}"/>
    <cellStyle name="Currency 2 10 2 3 8" xfId="1571" xr:uid="{00000000-0005-0000-0000-0000E6030000}"/>
    <cellStyle name="Currency 2 10 2 3 8 2" xfId="1572" xr:uid="{00000000-0005-0000-0000-0000E7030000}"/>
    <cellStyle name="Currency 2 10 2 3 9" xfId="1573" xr:uid="{00000000-0005-0000-0000-0000E8030000}"/>
    <cellStyle name="Currency 2 10 2 4" xfId="1574" xr:uid="{00000000-0005-0000-0000-0000E9030000}"/>
    <cellStyle name="Currency 2 10 2 4 2" xfId="1575" xr:uid="{00000000-0005-0000-0000-0000EA030000}"/>
    <cellStyle name="Currency 2 10 2 4 3" xfId="1576" xr:uid="{00000000-0005-0000-0000-0000EB030000}"/>
    <cellStyle name="Currency 2 10 2 4 3 2" xfId="1577" xr:uid="{00000000-0005-0000-0000-0000EC030000}"/>
    <cellStyle name="Currency 2 10 2 4 3 2 2" xfId="1578" xr:uid="{00000000-0005-0000-0000-0000ED030000}"/>
    <cellStyle name="Currency 2 10 2 4 3 3" xfId="1579" xr:uid="{00000000-0005-0000-0000-0000EE030000}"/>
    <cellStyle name="Currency 2 10 2 4 4" xfId="1580" xr:uid="{00000000-0005-0000-0000-0000EF030000}"/>
    <cellStyle name="Currency 2 10 2 4 4 2" xfId="1581" xr:uid="{00000000-0005-0000-0000-0000F0030000}"/>
    <cellStyle name="Currency 2 10 2 4 4 2 2" xfId="1582" xr:uid="{00000000-0005-0000-0000-0000F1030000}"/>
    <cellStyle name="Currency 2 10 2 4 4 3" xfId="1583" xr:uid="{00000000-0005-0000-0000-0000F2030000}"/>
    <cellStyle name="Currency 2 10 2 4 5" xfId="1584" xr:uid="{00000000-0005-0000-0000-0000F3030000}"/>
    <cellStyle name="Currency 2 10 2 4 5 2" xfId="1585" xr:uid="{00000000-0005-0000-0000-0000F4030000}"/>
    <cellStyle name="Currency 2 10 2 4 5 2 2" xfId="1586" xr:uid="{00000000-0005-0000-0000-0000F5030000}"/>
    <cellStyle name="Currency 2 10 2 4 5 3" xfId="1587" xr:uid="{00000000-0005-0000-0000-0000F6030000}"/>
    <cellStyle name="Currency 2 10 2 4 6" xfId="1588" xr:uid="{00000000-0005-0000-0000-0000F7030000}"/>
    <cellStyle name="Currency 2 10 2 4 6 2" xfId="1589" xr:uid="{00000000-0005-0000-0000-0000F8030000}"/>
    <cellStyle name="Currency 2 10 2 4 7" xfId="1590" xr:uid="{00000000-0005-0000-0000-0000F9030000}"/>
    <cellStyle name="Currency 2 10 2 4 7 2" xfId="1591" xr:uid="{00000000-0005-0000-0000-0000FA030000}"/>
    <cellStyle name="Currency 2 10 2 4 8" xfId="1592" xr:uid="{00000000-0005-0000-0000-0000FB030000}"/>
    <cellStyle name="Currency 2 10 2 4 9" xfId="1593" xr:uid="{00000000-0005-0000-0000-0000FC030000}"/>
    <cellStyle name="Currency 2 10 2 5" xfId="1594" xr:uid="{00000000-0005-0000-0000-0000FD030000}"/>
    <cellStyle name="Currency 2 10 2 5 2" xfId="1595" xr:uid="{00000000-0005-0000-0000-0000FE030000}"/>
    <cellStyle name="Currency 2 10 2 5 3" xfId="1596" xr:uid="{00000000-0005-0000-0000-0000FF030000}"/>
    <cellStyle name="Currency 2 10 2 6" xfId="1597" xr:uid="{00000000-0005-0000-0000-000000040000}"/>
    <cellStyle name="Currency 2 10 2 6 2" xfId="1598" xr:uid="{00000000-0005-0000-0000-000001040000}"/>
    <cellStyle name="Currency 2 10 2 6 2 2" xfId="1599" xr:uid="{00000000-0005-0000-0000-000002040000}"/>
    <cellStyle name="Currency 2 10 2 6 2 2 2" xfId="1600" xr:uid="{00000000-0005-0000-0000-000003040000}"/>
    <cellStyle name="Currency 2 10 2 6 2 3" xfId="1601" xr:uid="{00000000-0005-0000-0000-000004040000}"/>
    <cellStyle name="Currency 2 10 2 6 3" xfId="1602" xr:uid="{00000000-0005-0000-0000-000005040000}"/>
    <cellStyle name="Currency 2 10 2 6 3 2" xfId="1603" xr:uid="{00000000-0005-0000-0000-000006040000}"/>
    <cellStyle name="Currency 2 10 2 6 3 2 2" xfId="1604" xr:uid="{00000000-0005-0000-0000-000007040000}"/>
    <cellStyle name="Currency 2 10 2 6 3 3" xfId="1605" xr:uid="{00000000-0005-0000-0000-000008040000}"/>
    <cellStyle name="Currency 2 10 2 6 4" xfId="1606" xr:uid="{00000000-0005-0000-0000-000009040000}"/>
    <cellStyle name="Currency 2 10 2 6 4 2" xfId="1607" xr:uid="{00000000-0005-0000-0000-00000A040000}"/>
    <cellStyle name="Currency 2 10 2 6 4 2 2" xfId="1608" xr:uid="{00000000-0005-0000-0000-00000B040000}"/>
    <cellStyle name="Currency 2 10 2 6 4 3" xfId="1609" xr:uid="{00000000-0005-0000-0000-00000C040000}"/>
    <cellStyle name="Currency 2 10 2 6 5" xfId="1610" xr:uid="{00000000-0005-0000-0000-00000D040000}"/>
    <cellStyle name="Currency 2 10 2 6 5 2" xfId="1611" xr:uid="{00000000-0005-0000-0000-00000E040000}"/>
    <cellStyle name="Currency 2 10 2 6 6" xfId="1612" xr:uid="{00000000-0005-0000-0000-00000F040000}"/>
    <cellStyle name="Currency 2 10 2 6 6 2" xfId="1613" xr:uid="{00000000-0005-0000-0000-000010040000}"/>
    <cellStyle name="Currency 2 10 2 6 7" xfId="1614" xr:uid="{00000000-0005-0000-0000-000011040000}"/>
    <cellStyle name="Currency 2 10 2 7" xfId="1615" xr:uid="{00000000-0005-0000-0000-000012040000}"/>
    <cellStyle name="Currency 2 10 2 7 2" xfId="1616" xr:uid="{00000000-0005-0000-0000-000013040000}"/>
    <cellStyle name="Currency 2 10 2 7 2 2" xfId="1617" xr:uid="{00000000-0005-0000-0000-000014040000}"/>
    <cellStyle name="Currency 2 10 2 7 3" xfId="1618" xr:uid="{00000000-0005-0000-0000-000015040000}"/>
    <cellStyle name="Currency 2 10 2 8" xfId="1619" xr:uid="{00000000-0005-0000-0000-000016040000}"/>
    <cellStyle name="Currency 2 10 2 8 2" xfId="1620" xr:uid="{00000000-0005-0000-0000-000017040000}"/>
    <cellStyle name="Currency 2 10 2 8 2 2" xfId="1621" xr:uid="{00000000-0005-0000-0000-000018040000}"/>
    <cellStyle name="Currency 2 10 2 8 3" xfId="1622" xr:uid="{00000000-0005-0000-0000-000019040000}"/>
    <cellStyle name="Currency 2 10 3" xfId="97" xr:uid="{00000000-0005-0000-0000-00001A040000}"/>
    <cellStyle name="Currency 2 10 3 10" xfId="1623" xr:uid="{00000000-0005-0000-0000-00001B040000}"/>
    <cellStyle name="Currency 2 10 3 2" xfId="98" xr:uid="{00000000-0005-0000-0000-00001C040000}"/>
    <cellStyle name="Currency 2 10 3 2 2" xfId="1624" xr:uid="{00000000-0005-0000-0000-00001D040000}"/>
    <cellStyle name="Currency 2 10 3 2 3" xfId="1625" xr:uid="{00000000-0005-0000-0000-00001E040000}"/>
    <cellStyle name="Currency 2 10 3 2 3 2" xfId="1626" xr:uid="{00000000-0005-0000-0000-00001F040000}"/>
    <cellStyle name="Currency 2 10 3 2 3 3" xfId="1627" xr:uid="{00000000-0005-0000-0000-000020040000}"/>
    <cellStyle name="Currency 2 10 3 2 4" xfId="1628" xr:uid="{00000000-0005-0000-0000-000021040000}"/>
    <cellStyle name="Currency 2 10 3 2 4 2" xfId="1629" xr:uid="{00000000-0005-0000-0000-000022040000}"/>
    <cellStyle name="Currency 2 10 3 2 4 2 2" xfId="1630" xr:uid="{00000000-0005-0000-0000-000023040000}"/>
    <cellStyle name="Currency 2 10 3 2 4 3" xfId="1631" xr:uid="{00000000-0005-0000-0000-000024040000}"/>
    <cellStyle name="Currency 2 10 3 2 5" xfId="1632" xr:uid="{00000000-0005-0000-0000-000025040000}"/>
    <cellStyle name="Currency 2 10 3 2 5 2" xfId="1633" xr:uid="{00000000-0005-0000-0000-000026040000}"/>
    <cellStyle name="Currency 2 10 3 2 5 2 2" xfId="1634" xr:uid="{00000000-0005-0000-0000-000027040000}"/>
    <cellStyle name="Currency 2 10 3 2 5 3" xfId="1635" xr:uid="{00000000-0005-0000-0000-000028040000}"/>
    <cellStyle name="Currency 2 10 3 2 6" xfId="1636" xr:uid="{00000000-0005-0000-0000-000029040000}"/>
    <cellStyle name="Currency 2 10 3 2 6 2" xfId="1637" xr:uid="{00000000-0005-0000-0000-00002A040000}"/>
    <cellStyle name="Currency 2 10 3 2 6 2 2" xfId="1638" xr:uid="{00000000-0005-0000-0000-00002B040000}"/>
    <cellStyle name="Currency 2 10 3 2 6 3" xfId="1639" xr:uid="{00000000-0005-0000-0000-00002C040000}"/>
    <cellStyle name="Currency 2 10 3 2 7" xfId="1640" xr:uid="{00000000-0005-0000-0000-00002D040000}"/>
    <cellStyle name="Currency 2 10 3 2 7 2" xfId="1641" xr:uid="{00000000-0005-0000-0000-00002E040000}"/>
    <cellStyle name="Currency 2 10 3 2 8" xfId="1642" xr:uid="{00000000-0005-0000-0000-00002F040000}"/>
    <cellStyle name="Currency 2 10 3 2 8 2" xfId="1643" xr:uid="{00000000-0005-0000-0000-000030040000}"/>
    <cellStyle name="Currency 2 10 3 2 9" xfId="1644" xr:uid="{00000000-0005-0000-0000-000031040000}"/>
    <cellStyle name="Currency 2 10 3 3" xfId="99" xr:uid="{00000000-0005-0000-0000-000032040000}"/>
    <cellStyle name="Currency 2 10 3 4" xfId="1645" xr:uid="{00000000-0005-0000-0000-000033040000}"/>
    <cellStyle name="Currency 2 10 3 4 2" xfId="1646" xr:uid="{00000000-0005-0000-0000-000034040000}"/>
    <cellStyle name="Currency 2 10 3 4 3" xfId="1647" xr:uid="{00000000-0005-0000-0000-000035040000}"/>
    <cellStyle name="Currency 2 10 3 5" xfId="1648" xr:uid="{00000000-0005-0000-0000-000036040000}"/>
    <cellStyle name="Currency 2 10 3 5 2" xfId="1649" xr:uid="{00000000-0005-0000-0000-000037040000}"/>
    <cellStyle name="Currency 2 10 3 5 2 2" xfId="1650" xr:uid="{00000000-0005-0000-0000-000038040000}"/>
    <cellStyle name="Currency 2 10 3 5 3" xfId="1651" xr:uid="{00000000-0005-0000-0000-000039040000}"/>
    <cellStyle name="Currency 2 10 3 6" xfId="1652" xr:uid="{00000000-0005-0000-0000-00003A040000}"/>
    <cellStyle name="Currency 2 10 3 6 2" xfId="1653" xr:uid="{00000000-0005-0000-0000-00003B040000}"/>
    <cellStyle name="Currency 2 10 3 6 2 2" xfId="1654" xr:uid="{00000000-0005-0000-0000-00003C040000}"/>
    <cellStyle name="Currency 2 10 3 6 3" xfId="1655" xr:uid="{00000000-0005-0000-0000-00003D040000}"/>
    <cellStyle name="Currency 2 10 3 7" xfId="1656" xr:uid="{00000000-0005-0000-0000-00003E040000}"/>
    <cellStyle name="Currency 2 10 3 7 2" xfId="1657" xr:uid="{00000000-0005-0000-0000-00003F040000}"/>
    <cellStyle name="Currency 2 10 3 7 2 2" xfId="1658" xr:uid="{00000000-0005-0000-0000-000040040000}"/>
    <cellStyle name="Currency 2 10 3 7 3" xfId="1659" xr:uid="{00000000-0005-0000-0000-000041040000}"/>
    <cellStyle name="Currency 2 10 3 8" xfId="1660" xr:uid="{00000000-0005-0000-0000-000042040000}"/>
    <cellStyle name="Currency 2 10 3 8 2" xfId="1661" xr:uid="{00000000-0005-0000-0000-000043040000}"/>
    <cellStyle name="Currency 2 10 3 9" xfId="1662" xr:uid="{00000000-0005-0000-0000-000044040000}"/>
    <cellStyle name="Currency 2 10 3 9 2" xfId="1663" xr:uid="{00000000-0005-0000-0000-000045040000}"/>
    <cellStyle name="Currency 2 10 4" xfId="100" xr:uid="{00000000-0005-0000-0000-000046040000}"/>
    <cellStyle name="Currency 2 10 4 2" xfId="101" xr:uid="{00000000-0005-0000-0000-000047040000}"/>
    <cellStyle name="Currency 2 10 4 2 10" xfId="1664" xr:uid="{00000000-0005-0000-0000-000048040000}"/>
    <cellStyle name="Currency 2 10 4 2 2" xfId="1665" xr:uid="{00000000-0005-0000-0000-000049040000}"/>
    <cellStyle name="Currency 2 10 4 2 3" xfId="1666" xr:uid="{00000000-0005-0000-0000-00004A040000}"/>
    <cellStyle name="Currency 2 10 4 2 4" xfId="1667" xr:uid="{00000000-0005-0000-0000-00004B040000}"/>
    <cellStyle name="Currency 2 10 4 2 4 2" xfId="1668" xr:uid="{00000000-0005-0000-0000-00004C040000}"/>
    <cellStyle name="Currency 2 10 4 2 4 2 2" xfId="1669" xr:uid="{00000000-0005-0000-0000-00004D040000}"/>
    <cellStyle name="Currency 2 10 4 2 4 3" xfId="1670" xr:uid="{00000000-0005-0000-0000-00004E040000}"/>
    <cellStyle name="Currency 2 10 4 2 5" xfId="1671" xr:uid="{00000000-0005-0000-0000-00004F040000}"/>
    <cellStyle name="Currency 2 10 4 2 5 2" xfId="1672" xr:uid="{00000000-0005-0000-0000-000050040000}"/>
    <cellStyle name="Currency 2 10 4 2 5 2 2" xfId="1673" xr:uid="{00000000-0005-0000-0000-000051040000}"/>
    <cellStyle name="Currency 2 10 4 2 5 3" xfId="1674" xr:uid="{00000000-0005-0000-0000-000052040000}"/>
    <cellStyle name="Currency 2 10 4 2 6" xfId="1675" xr:uid="{00000000-0005-0000-0000-000053040000}"/>
    <cellStyle name="Currency 2 10 4 2 6 2" xfId="1676" xr:uid="{00000000-0005-0000-0000-000054040000}"/>
    <cellStyle name="Currency 2 10 4 2 6 2 2" xfId="1677" xr:uid="{00000000-0005-0000-0000-000055040000}"/>
    <cellStyle name="Currency 2 10 4 2 6 3" xfId="1678" xr:uid="{00000000-0005-0000-0000-000056040000}"/>
    <cellStyle name="Currency 2 10 4 2 7" xfId="1679" xr:uid="{00000000-0005-0000-0000-000057040000}"/>
    <cellStyle name="Currency 2 10 4 2 7 2" xfId="1680" xr:uid="{00000000-0005-0000-0000-000058040000}"/>
    <cellStyle name="Currency 2 10 4 2 8" xfId="1681" xr:uid="{00000000-0005-0000-0000-000059040000}"/>
    <cellStyle name="Currency 2 10 4 2 8 2" xfId="1682" xr:uid="{00000000-0005-0000-0000-00005A040000}"/>
    <cellStyle name="Currency 2 10 4 2 9" xfId="1683" xr:uid="{00000000-0005-0000-0000-00005B040000}"/>
    <cellStyle name="Currency 2 10 4 3" xfId="102" xr:uid="{00000000-0005-0000-0000-00005C040000}"/>
    <cellStyle name="Currency 2 10 4 4" xfId="1684" xr:uid="{00000000-0005-0000-0000-00005D040000}"/>
    <cellStyle name="Currency 2 10 4 4 2" xfId="1685" xr:uid="{00000000-0005-0000-0000-00005E040000}"/>
    <cellStyle name="Currency 2 10 4 4 2 2" xfId="1686" xr:uid="{00000000-0005-0000-0000-00005F040000}"/>
    <cellStyle name="Currency 2 10 4 4 3" xfId="1687" xr:uid="{00000000-0005-0000-0000-000060040000}"/>
    <cellStyle name="Currency 2 10 4 5" xfId="1688" xr:uid="{00000000-0005-0000-0000-000061040000}"/>
    <cellStyle name="Currency 2 10 4 5 2" xfId="1689" xr:uid="{00000000-0005-0000-0000-000062040000}"/>
    <cellStyle name="Currency 2 10 4 5 2 2" xfId="1690" xr:uid="{00000000-0005-0000-0000-000063040000}"/>
    <cellStyle name="Currency 2 10 4 5 3" xfId="1691" xr:uid="{00000000-0005-0000-0000-000064040000}"/>
    <cellStyle name="Currency 2 10 5" xfId="1692" xr:uid="{00000000-0005-0000-0000-000065040000}"/>
    <cellStyle name="Currency 2 10 5 2" xfId="1693" xr:uid="{00000000-0005-0000-0000-000066040000}"/>
    <cellStyle name="Currency 2 10 5 3" xfId="1694" xr:uid="{00000000-0005-0000-0000-000067040000}"/>
    <cellStyle name="Currency 2 10 5 3 2" xfId="1695" xr:uid="{00000000-0005-0000-0000-000068040000}"/>
    <cellStyle name="Currency 2 10 5 3 3" xfId="1696" xr:uid="{00000000-0005-0000-0000-000069040000}"/>
    <cellStyle name="Currency 2 10 5 4" xfId="1697" xr:uid="{00000000-0005-0000-0000-00006A040000}"/>
    <cellStyle name="Currency 2 10 5 4 2" xfId="1698" xr:uid="{00000000-0005-0000-0000-00006B040000}"/>
    <cellStyle name="Currency 2 10 5 4 2 2" xfId="1699" xr:uid="{00000000-0005-0000-0000-00006C040000}"/>
    <cellStyle name="Currency 2 10 5 4 3" xfId="1700" xr:uid="{00000000-0005-0000-0000-00006D040000}"/>
    <cellStyle name="Currency 2 10 5 5" xfId="1701" xr:uid="{00000000-0005-0000-0000-00006E040000}"/>
    <cellStyle name="Currency 2 10 5 5 2" xfId="1702" xr:uid="{00000000-0005-0000-0000-00006F040000}"/>
    <cellStyle name="Currency 2 10 5 5 2 2" xfId="1703" xr:uid="{00000000-0005-0000-0000-000070040000}"/>
    <cellStyle name="Currency 2 10 5 5 3" xfId="1704" xr:uid="{00000000-0005-0000-0000-000071040000}"/>
    <cellStyle name="Currency 2 10 5 6" xfId="1705" xr:uid="{00000000-0005-0000-0000-000072040000}"/>
    <cellStyle name="Currency 2 10 5 6 2" xfId="1706" xr:uid="{00000000-0005-0000-0000-000073040000}"/>
    <cellStyle name="Currency 2 10 5 6 2 2" xfId="1707" xr:uid="{00000000-0005-0000-0000-000074040000}"/>
    <cellStyle name="Currency 2 10 5 6 3" xfId="1708" xr:uid="{00000000-0005-0000-0000-000075040000}"/>
    <cellStyle name="Currency 2 10 5 7" xfId="1709" xr:uid="{00000000-0005-0000-0000-000076040000}"/>
    <cellStyle name="Currency 2 10 5 7 2" xfId="1710" xr:uid="{00000000-0005-0000-0000-000077040000}"/>
    <cellStyle name="Currency 2 10 5 8" xfId="1711" xr:uid="{00000000-0005-0000-0000-000078040000}"/>
    <cellStyle name="Currency 2 10 5 8 2" xfId="1712" xr:uid="{00000000-0005-0000-0000-000079040000}"/>
    <cellStyle name="Currency 2 10 5 9" xfId="1713" xr:uid="{00000000-0005-0000-0000-00007A040000}"/>
    <cellStyle name="Currency 2 10 6" xfId="1714" xr:uid="{00000000-0005-0000-0000-00007B040000}"/>
    <cellStyle name="Currency 2 10 6 2" xfId="1715" xr:uid="{00000000-0005-0000-0000-00007C040000}"/>
    <cellStyle name="Currency 2 10 6 3" xfId="1716" xr:uid="{00000000-0005-0000-0000-00007D040000}"/>
    <cellStyle name="Currency 2 10 7" xfId="1717" xr:uid="{00000000-0005-0000-0000-00007E040000}"/>
    <cellStyle name="Currency 2 10 8" xfId="1718" xr:uid="{00000000-0005-0000-0000-00007F040000}"/>
    <cellStyle name="Currency 2 10 8 2" xfId="1719" xr:uid="{00000000-0005-0000-0000-000080040000}"/>
    <cellStyle name="Currency 2 10 8 2 2" xfId="1720" xr:uid="{00000000-0005-0000-0000-000081040000}"/>
    <cellStyle name="Currency 2 10 8 3" xfId="1721" xr:uid="{00000000-0005-0000-0000-000082040000}"/>
    <cellStyle name="Currency 2 10 8 4" xfId="1722" xr:uid="{00000000-0005-0000-0000-000083040000}"/>
    <cellStyle name="Currency 2 10 9" xfId="1723" xr:uid="{00000000-0005-0000-0000-000084040000}"/>
    <cellStyle name="Currency 2 10 9 2" xfId="1724" xr:uid="{00000000-0005-0000-0000-000085040000}"/>
    <cellStyle name="Currency 2 10 9 2 2" xfId="1725" xr:uid="{00000000-0005-0000-0000-000086040000}"/>
    <cellStyle name="Currency 2 10 9 3" xfId="1726" xr:uid="{00000000-0005-0000-0000-000087040000}"/>
    <cellStyle name="Currency 2 11" xfId="103" xr:uid="{00000000-0005-0000-0000-000088040000}"/>
    <cellStyle name="Currency 2 11 2" xfId="1727" xr:uid="{00000000-0005-0000-0000-000089040000}"/>
    <cellStyle name="Currency 2 11 2 2" xfId="1728" xr:uid="{00000000-0005-0000-0000-00008A040000}"/>
    <cellStyle name="Currency 2 11 2 3" xfId="1729" xr:uid="{00000000-0005-0000-0000-00008B040000}"/>
    <cellStyle name="Currency 2 11 2 3 2" xfId="1730" xr:uid="{00000000-0005-0000-0000-00008C040000}"/>
    <cellStyle name="Currency 2 11 2 3 3" xfId="1731" xr:uid="{00000000-0005-0000-0000-00008D040000}"/>
    <cellStyle name="Currency 2 11 2 4" xfId="1732" xr:uid="{00000000-0005-0000-0000-00008E040000}"/>
    <cellStyle name="Currency 2 11 2 4 2" xfId="1733" xr:uid="{00000000-0005-0000-0000-00008F040000}"/>
    <cellStyle name="Currency 2 11 2 4 2 2" xfId="1734" xr:uid="{00000000-0005-0000-0000-000090040000}"/>
    <cellStyle name="Currency 2 11 2 4 3" xfId="1735" xr:uid="{00000000-0005-0000-0000-000091040000}"/>
    <cellStyle name="Currency 2 11 2 5" xfId="1736" xr:uid="{00000000-0005-0000-0000-000092040000}"/>
    <cellStyle name="Currency 2 11 2 5 2" xfId="1737" xr:uid="{00000000-0005-0000-0000-000093040000}"/>
    <cellStyle name="Currency 2 11 2 5 2 2" xfId="1738" xr:uid="{00000000-0005-0000-0000-000094040000}"/>
    <cellStyle name="Currency 2 11 2 5 3" xfId="1739" xr:uid="{00000000-0005-0000-0000-000095040000}"/>
    <cellStyle name="Currency 2 11 2 6" xfId="1740" xr:uid="{00000000-0005-0000-0000-000096040000}"/>
    <cellStyle name="Currency 2 11 2 6 2" xfId="1741" xr:uid="{00000000-0005-0000-0000-000097040000}"/>
    <cellStyle name="Currency 2 11 2 6 2 2" xfId="1742" xr:uid="{00000000-0005-0000-0000-000098040000}"/>
    <cellStyle name="Currency 2 11 2 6 3" xfId="1743" xr:uid="{00000000-0005-0000-0000-000099040000}"/>
    <cellStyle name="Currency 2 11 2 7" xfId="1744" xr:uid="{00000000-0005-0000-0000-00009A040000}"/>
    <cellStyle name="Currency 2 11 2 7 2" xfId="1745" xr:uid="{00000000-0005-0000-0000-00009B040000}"/>
    <cellStyle name="Currency 2 11 2 8" xfId="1746" xr:uid="{00000000-0005-0000-0000-00009C040000}"/>
    <cellStyle name="Currency 2 11 2 8 2" xfId="1747" xr:uid="{00000000-0005-0000-0000-00009D040000}"/>
    <cellStyle name="Currency 2 11 2 9" xfId="1748" xr:uid="{00000000-0005-0000-0000-00009E040000}"/>
    <cellStyle name="Currency 2 11 3" xfId="1749" xr:uid="{00000000-0005-0000-0000-00009F040000}"/>
    <cellStyle name="Currency 2 11 3 2" xfId="1750" xr:uid="{00000000-0005-0000-0000-0000A0040000}"/>
    <cellStyle name="Currency 2 11 3 3" xfId="1751" xr:uid="{00000000-0005-0000-0000-0000A1040000}"/>
    <cellStyle name="Currency 2 11 3 3 2" xfId="1752" xr:uid="{00000000-0005-0000-0000-0000A2040000}"/>
    <cellStyle name="Currency 2 11 3 3 3" xfId="1753" xr:uid="{00000000-0005-0000-0000-0000A3040000}"/>
    <cellStyle name="Currency 2 11 3 4" xfId="1754" xr:uid="{00000000-0005-0000-0000-0000A4040000}"/>
    <cellStyle name="Currency 2 11 3 4 2" xfId="1755" xr:uid="{00000000-0005-0000-0000-0000A5040000}"/>
    <cellStyle name="Currency 2 11 3 4 2 2" xfId="1756" xr:uid="{00000000-0005-0000-0000-0000A6040000}"/>
    <cellStyle name="Currency 2 11 3 4 3" xfId="1757" xr:uid="{00000000-0005-0000-0000-0000A7040000}"/>
    <cellStyle name="Currency 2 11 3 5" xfId="1758" xr:uid="{00000000-0005-0000-0000-0000A8040000}"/>
    <cellStyle name="Currency 2 11 3 5 2" xfId="1759" xr:uid="{00000000-0005-0000-0000-0000A9040000}"/>
    <cellStyle name="Currency 2 11 3 5 2 2" xfId="1760" xr:uid="{00000000-0005-0000-0000-0000AA040000}"/>
    <cellStyle name="Currency 2 11 3 5 3" xfId="1761" xr:uid="{00000000-0005-0000-0000-0000AB040000}"/>
    <cellStyle name="Currency 2 11 3 6" xfId="1762" xr:uid="{00000000-0005-0000-0000-0000AC040000}"/>
    <cellStyle name="Currency 2 11 3 6 2" xfId="1763" xr:uid="{00000000-0005-0000-0000-0000AD040000}"/>
    <cellStyle name="Currency 2 11 3 6 2 2" xfId="1764" xr:uid="{00000000-0005-0000-0000-0000AE040000}"/>
    <cellStyle name="Currency 2 11 3 6 3" xfId="1765" xr:uid="{00000000-0005-0000-0000-0000AF040000}"/>
    <cellStyle name="Currency 2 11 3 7" xfId="1766" xr:uid="{00000000-0005-0000-0000-0000B0040000}"/>
    <cellStyle name="Currency 2 11 3 7 2" xfId="1767" xr:uid="{00000000-0005-0000-0000-0000B1040000}"/>
    <cellStyle name="Currency 2 11 3 8" xfId="1768" xr:uid="{00000000-0005-0000-0000-0000B2040000}"/>
    <cellStyle name="Currency 2 11 3 8 2" xfId="1769" xr:uid="{00000000-0005-0000-0000-0000B3040000}"/>
    <cellStyle name="Currency 2 11 3 9" xfId="1770" xr:uid="{00000000-0005-0000-0000-0000B4040000}"/>
    <cellStyle name="Currency 2 11 4" xfId="1771" xr:uid="{00000000-0005-0000-0000-0000B5040000}"/>
    <cellStyle name="Currency 2 11 4 2" xfId="1772" xr:uid="{00000000-0005-0000-0000-0000B6040000}"/>
    <cellStyle name="Currency 2 11 4 3" xfId="1773" xr:uid="{00000000-0005-0000-0000-0000B7040000}"/>
    <cellStyle name="Currency 2 11 4 3 2" xfId="1774" xr:uid="{00000000-0005-0000-0000-0000B8040000}"/>
    <cellStyle name="Currency 2 11 4 3 2 2" xfId="1775" xr:uid="{00000000-0005-0000-0000-0000B9040000}"/>
    <cellStyle name="Currency 2 11 4 3 3" xfId="1776" xr:uid="{00000000-0005-0000-0000-0000BA040000}"/>
    <cellStyle name="Currency 2 11 4 4" xfId="1777" xr:uid="{00000000-0005-0000-0000-0000BB040000}"/>
    <cellStyle name="Currency 2 11 4 4 2" xfId="1778" xr:uid="{00000000-0005-0000-0000-0000BC040000}"/>
    <cellStyle name="Currency 2 11 4 4 2 2" xfId="1779" xr:uid="{00000000-0005-0000-0000-0000BD040000}"/>
    <cellStyle name="Currency 2 11 4 4 3" xfId="1780" xr:uid="{00000000-0005-0000-0000-0000BE040000}"/>
    <cellStyle name="Currency 2 11 4 5" xfId="1781" xr:uid="{00000000-0005-0000-0000-0000BF040000}"/>
    <cellStyle name="Currency 2 11 4 5 2" xfId="1782" xr:uid="{00000000-0005-0000-0000-0000C0040000}"/>
    <cellStyle name="Currency 2 11 4 5 2 2" xfId="1783" xr:uid="{00000000-0005-0000-0000-0000C1040000}"/>
    <cellStyle name="Currency 2 11 4 5 3" xfId="1784" xr:uid="{00000000-0005-0000-0000-0000C2040000}"/>
    <cellStyle name="Currency 2 11 4 6" xfId="1785" xr:uid="{00000000-0005-0000-0000-0000C3040000}"/>
    <cellStyle name="Currency 2 11 4 6 2" xfId="1786" xr:uid="{00000000-0005-0000-0000-0000C4040000}"/>
    <cellStyle name="Currency 2 11 4 7" xfId="1787" xr:uid="{00000000-0005-0000-0000-0000C5040000}"/>
    <cellStyle name="Currency 2 11 4 7 2" xfId="1788" xr:uid="{00000000-0005-0000-0000-0000C6040000}"/>
    <cellStyle name="Currency 2 11 4 8" xfId="1789" xr:uid="{00000000-0005-0000-0000-0000C7040000}"/>
    <cellStyle name="Currency 2 11 4 9" xfId="1790" xr:uid="{00000000-0005-0000-0000-0000C8040000}"/>
    <cellStyle name="Currency 2 11 5" xfId="1791" xr:uid="{00000000-0005-0000-0000-0000C9040000}"/>
    <cellStyle name="Currency 2 11 5 2" xfId="1792" xr:uid="{00000000-0005-0000-0000-0000CA040000}"/>
    <cellStyle name="Currency 2 11 5 3" xfId="1793" xr:uid="{00000000-0005-0000-0000-0000CB040000}"/>
    <cellStyle name="Currency 2 11 6" xfId="1794" xr:uid="{00000000-0005-0000-0000-0000CC040000}"/>
    <cellStyle name="Currency 2 11 6 2" xfId="1795" xr:uid="{00000000-0005-0000-0000-0000CD040000}"/>
    <cellStyle name="Currency 2 11 6 2 2" xfId="1796" xr:uid="{00000000-0005-0000-0000-0000CE040000}"/>
    <cellStyle name="Currency 2 11 6 2 2 2" xfId="1797" xr:uid="{00000000-0005-0000-0000-0000CF040000}"/>
    <cellStyle name="Currency 2 11 6 2 3" xfId="1798" xr:uid="{00000000-0005-0000-0000-0000D0040000}"/>
    <cellStyle name="Currency 2 11 6 3" xfId="1799" xr:uid="{00000000-0005-0000-0000-0000D1040000}"/>
    <cellStyle name="Currency 2 11 6 3 2" xfId="1800" xr:uid="{00000000-0005-0000-0000-0000D2040000}"/>
    <cellStyle name="Currency 2 11 6 3 2 2" xfId="1801" xr:uid="{00000000-0005-0000-0000-0000D3040000}"/>
    <cellStyle name="Currency 2 11 6 3 3" xfId="1802" xr:uid="{00000000-0005-0000-0000-0000D4040000}"/>
    <cellStyle name="Currency 2 11 6 4" xfId="1803" xr:uid="{00000000-0005-0000-0000-0000D5040000}"/>
    <cellStyle name="Currency 2 11 6 4 2" xfId="1804" xr:uid="{00000000-0005-0000-0000-0000D6040000}"/>
    <cellStyle name="Currency 2 11 6 4 2 2" xfId="1805" xr:uid="{00000000-0005-0000-0000-0000D7040000}"/>
    <cellStyle name="Currency 2 11 6 4 3" xfId="1806" xr:uid="{00000000-0005-0000-0000-0000D8040000}"/>
    <cellStyle name="Currency 2 11 6 5" xfId="1807" xr:uid="{00000000-0005-0000-0000-0000D9040000}"/>
    <cellStyle name="Currency 2 11 6 5 2" xfId="1808" xr:uid="{00000000-0005-0000-0000-0000DA040000}"/>
    <cellStyle name="Currency 2 11 6 6" xfId="1809" xr:uid="{00000000-0005-0000-0000-0000DB040000}"/>
    <cellStyle name="Currency 2 11 6 6 2" xfId="1810" xr:uid="{00000000-0005-0000-0000-0000DC040000}"/>
    <cellStyle name="Currency 2 11 6 7" xfId="1811" xr:uid="{00000000-0005-0000-0000-0000DD040000}"/>
    <cellStyle name="Currency 2 11 7" xfId="1812" xr:uid="{00000000-0005-0000-0000-0000DE040000}"/>
    <cellStyle name="Currency 2 11 7 2" xfId="1813" xr:uid="{00000000-0005-0000-0000-0000DF040000}"/>
    <cellStyle name="Currency 2 11 7 2 2" xfId="1814" xr:uid="{00000000-0005-0000-0000-0000E0040000}"/>
    <cellStyle name="Currency 2 11 7 3" xfId="1815" xr:uid="{00000000-0005-0000-0000-0000E1040000}"/>
    <cellStyle name="Currency 2 11 8" xfId="1816" xr:uid="{00000000-0005-0000-0000-0000E2040000}"/>
    <cellStyle name="Currency 2 11 8 2" xfId="1817" xr:uid="{00000000-0005-0000-0000-0000E3040000}"/>
    <cellStyle name="Currency 2 11 8 2 2" xfId="1818" xr:uid="{00000000-0005-0000-0000-0000E4040000}"/>
    <cellStyle name="Currency 2 11 8 3" xfId="1819" xr:uid="{00000000-0005-0000-0000-0000E5040000}"/>
    <cellStyle name="Currency 2 12" xfId="104" xr:uid="{00000000-0005-0000-0000-0000E6040000}"/>
    <cellStyle name="Currency 2 12 10" xfId="1820" xr:uid="{00000000-0005-0000-0000-0000E7040000}"/>
    <cellStyle name="Currency 2 12 2" xfId="105" xr:uid="{00000000-0005-0000-0000-0000E8040000}"/>
    <cellStyle name="Currency 2 12 2 2" xfId="1821" xr:uid="{00000000-0005-0000-0000-0000E9040000}"/>
    <cellStyle name="Currency 2 12 2 3" xfId="1822" xr:uid="{00000000-0005-0000-0000-0000EA040000}"/>
    <cellStyle name="Currency 2 12 2 3 2" xfId="1823" xr:uid="{00000000-0005-0000-0000-0000EB040000}"/>
    <cellStyle name="Currency 2 12 2 3 3" xfId="1824" xr:uid="{00000000-0005-0000-0000-0000EC040000}"/>
    <cellStyle name="Currency 2 12 2 4" xfId="1825" xr:uid="{00000000-0005-0000-0000-0000ED040000}"/>
    <cellStyle name="Currency 2 12 2 4 2" xfId="1826" xr:uid="{00000000-0005-0000-0000-0000EE040000}"/>
    <cellStyle name="Currency 2 12 2 4 2 2" xfId="1827" xr:uid="{00000000-0005-0000-0000-0000EF040000}"/>
    <cellStyle name="Currency 2 12 2 4 3" xfId="1828" xr:uid="{00000000-0005-0000-0000-0000F0040000}"/>
    <cellStyle name="Currency 2 12 2 5" xfId="1829" xr:uid="{00000000-0005-0000-0000-0000F1040000}"/>
    <cellStyle name="Currency 2 12 2 5 2" xfId="1830" xr:uid="{00000000-0005-0000-0000-0000F2040000}"/>
    <cellStyle name="Currency 2 12 2 5 2 2" xfId="1831" xr:uid="{00000000-0005-0000-0000-0000F3040000}"/>
    <cellStyle name="Currency 2 12 2 5 3" xfId="1832" xr:uid="{00000000-0005-0000-0000-0000F4040000}"/>
    <cellStyle name="Currency 2 12 2 6" xfId="1833" xr:uid="{00000000-0005-0000-0000-0000F5040000}"/>
    <cellStyle name="Currency 2 12 2 6 2" xfId="1834" xr:uid="{00000000-0005-0000-0000-0000F6040000}"/>
    <cellStyle name="Currency 2 12 2 6 2 2" xfId="1835" xr:uid="{00000000-0005-0000-0000-0000F7040000}"/>
    <cellStyle name="Currency 2 12 2 6 3" xfId="1836" xr:uid="{00000000-0005-0000-0000-0000F8040000}"/>
    <cellStyle name="Currency 2 12 2 7" xfId="1837" xr:uid="{00000000-0005-0000-0000-0000F9040000}"/>
    <cellStyle name="Currency 2 12 2 7 2" xfId="1838" xr:uid="{00000000-0005-0000-0000-0000FA040000}"/>
    <cellStyle name="Currency 2 12 2 8" xfId="1839" xr:uid="{00000000-0005-0000-0000-0000FB040000}"/>
    <cellStyle name="Currency 2 12 2 8 2" xfId="1840" xr:uid="{00000000-0005-0000-0000-0000FC040000}"/>
    <cellStyle name="Currency 2 12 2 9" xfId="1841" xr:uid="{00000000-0005-0000-0000-0000FD040000}"/>
    <cellStyle name="Currency 2 12 3" xfId="106" xr:uid="{00000000-0005-0000-0000-0000FE040000}"/>
    <cellStyle name="Currency 2 12 4" xfId="1842" xr:uid="{00000000-0005-0000-0000-0000FF040000}"/>
    <cellStyle name="Currency 2 12 4 2" xfId="1843" xr:uid="{00000000-0005-0000-0000-000000050000}"/>
    <cellStyle name="Currency 2 12 4 3" xfId="1844" xr:uid="{00000000-0005-0000-0000-000001050000}"/>
    <cellStyle name="Currency 2 12 5" xfId="1845" xr:uid="{00000000-0005-0000-0000-000002050000}"/>
    <cellStyle name="Currency 2 12 5 2" xfId="1846" xr:uid="{00000000-0005-0000-0000-000003050000}"/>
    <cellStyle name="Currency 2 12 5 2 2" xfId="1847" xr:uid="{00000000-0005-0000-0000-000004050000}"/>
    <cellStyle name="Currency 2 12 5 3" xfId="1848" xr:uid="{00000000-0005-0000-0000-000005050000}"/>
    <cellStyle name="Currency 2 12 6" xfId="1849" xr:uid="{00000000-0005-0000-0000-000006050000}"/>
    <cellStyle name="Currency 2 12 6 2" xfId="1850" xr:uid="{00000000-0005-0000-0000-000007050000}"/>
    <cellStyle name="Currency 2 12 6 2 2" xfId="1851" xr:uid="{00000000-0005-0000-0000-000008050000}"/>
    <cellStyle name="Currency 2 12 6 3" xfId="1852" xr:uid="{00000000-0005-0000-0000-000009050000}"/>
    <cellStyle name="Currency 2 12 7" xfId="1853" xr:uid="{00000000-0005-0000-0000-00000A050000}"/>
    <cellStyle name="Currency 2 12 7 2" xfId="1854" xr:uid="{00000000-0005-0000-0000-00000B050000}"/>
    <cellStyle name="Currency 2 12 7 2 2" xfId="1855" xr:uid="{00000000-0005-0000-0000-00000C050000}"/>
    <cellStyle name="Currency 2 12 7 3" xfId="1856" xr:uid="{00000000-0005-0000-0000-00000D050000}"/>
    <cellStyle name="Currency 2 12 8" xfId="1857" xr:uid="{00000000-0005-0000-0000-00000E050000}"/>
    <cellStyle name="Currency 2 12 8 2" xfId="1858" xr:uid="{00000000-0005-0000-0000-00000F050000}"/>
    <cellStyle name="Currency 2 12 9" xfId="1859" xr:uid="{00000000-0005-0000-0000-000010050000}"/>
    <cellStyle name="Currency 2 12 9 2" xfId="1860" xr:uid="{00000000-0005-0000-0000-000011050000}"/>
    <cellStyle name="Currency 2 13" xfId="107" xr:uid="{00000000-0005-0000-0000-000012050000}"/>
    <cellStyle name="Currency 2 13 2" xfId="108" xr:uid="{00000000-0005-0000-0000-000013050000}"/>
    <cellStyle name="Currency 2 13 2 10" xfId="1861" xr:uid="{00000000-0005-0000-0000-000014050000}"/>
    <cellStyle name="Currency 2 13 2 2" xfId="1862" xr:uid="{00000000-0005-0000-0000-000015050000}"/>
    <cellStyle name="Currency 2 13 2 3" xfId="1863" xr:uid="{00000000-0005-0000-0000-000016050000}"/>
    <cellStyle name="Currency 2 13 2 4" xfId="1864" xr:uid="{00000000-0005-0000-0000-000017050000}"/>
    <cellStyle name="Currency 2 13 2 4 2" xfId="1865" xr:uid="{00000000-0005-0000-0000-000018050000}"/>
    <cellStyle name="Currency 2 13 2 4 2 2" xfId="1866" xr:uid="{00000000-0005-0000-0000-000019050000}"/>
    <cellStyle name="Currency 2 13 2 4 3" xfId="1867" xr:uid="{00000000-0005-0000-0000-00001A050000}"/>
    <cellStyle name="Currency 2 13 2 5" xfId="1868" xr:uid="{00000000-0005-0000-0000-00001B050000}"/>
    <cellStyle name="Currency 2 13 2 5 2" xfId="1869" xr:uid="{00000000-0005-0000-0000-00001C050000}"/>
    <cellStyle name="Currency 2 13 2 5 2 2" xfId="1870" xr:uid="{00000000-0005-0000-0000-00001D050000}"/>
    <cellStyle name="Currency 2 13 2 5 3" xfId="1871" xr:uid="{00000000-0005-0000-0000-00001E050000}"/>
    <cellStyle name="Currency 2 13 2 6" xfId="1872" xr:uid="{00000000-0005-0000-0000-00001F050000}"/>
    <cellStyle name="Currency 2 13 2 6 2" xfId="1873" xr:uid="{00000000-0005-0000-0000-000020050000}"/>
    <cellStyle name="Currency 2 13 2 6 2 2" xfId="1874" xr:uid="{00000000-0005-0000-0000-000021050000}"/>
    <cellStyle name="Currency 2 13 2 6 3" xfId="1875" xr:uid="{00000000-0005-0000-0000-000022050000}"/>
    <cellStyle name="Currency 2 13 2 7" xfId="1876" xr:uid="{00000000-0005-0000-0000-000023050000}"/>
    <cellStyle name="Currency 2 13 2 7 2" xfId="1877" xr:uid="{00000000-0005-0000-0000-000024050000}"/>
    <cellStyle name="Currency 2 13 2 8" xfId="1878" xr:uid="{00000000-0005-0000-0000-000025050000}"/>
    <cellStyle name="Currency 2 13 2 8 2" xfId="1879" xr:uid="{00000000-0005-0000-0000-000026050000}"/>
    <cellStyle name="Currency 2 13 2 9" xfId="1880" xr:uid="{00000000-0005-0000-0000-000027050000}"/>
    <cellStyle name="Currency 2 13 3" xfId="109" xr:uid="{00000000-0005-0000-0000-000028050000}"/>
    <cellStyle name="Currency 2 13 4" xfId="1881" xr:uid="{00000000-0005-0000-0000-000029050000}"/>
    <cellStyle name="Currency 2 13 4 2" xfId="1882" xr:uid="{00000000-0005-0000-0000-00002A050000}"/>
    <cellStyle name="Currency 2 13 4 2 2" xfId="1883" xr:uid="{00000000-0005-0000-0000-00002B050000}"/>
    <cellStyle name="Currency 2 13 4 3" xfId="1884" xr:uid="{00000000-0005-0000-0000-00002C050000}"/>
    <cellStyle name="Currency 2 13 5" xfId="1885" xr:uid="{00000000-0005-0000-0000-00002D050000}"/>
    <cellStyle name="Currency 2 13 5 2" xfId="1886" xr:uid="{00000000-0005-0000-0000-00002E050000}"/>
    <cellStyle name="Currency 2 13 5 2 2" xfId="1887" xr:uid="{00000000-0005-0000-0000-00002F050000}"/>
    <cellStyle name="Currency 2 13 5 3" xfId="1888" xr:uid="{00000000-0005-0000-0000-000030050000}"/>
    <cellStyle name="Currency 2 14" xfId="1889" xr:uid="{00000000-0005-0000-0000-000031050000}"/>
    <cellStyle name="Currency 2 14 2" xfId="1890" xr:uid="{00000000-0005-0000-0000-000032050000}"/>
    <cellStyle name="Currency 2 14 3" xfId="1891" xr:uid="{00000000-0005-0000-0000-000033050000}"/>
    <cellStyle name="Currency 2 14 3 2" xfId="1892" xr:uid="{00000000-0005-0000-0000-000034050000}"/>
    <cellStyle name="Currency 2 14 3 3" xfId="1893" xr:uid="{00000000-0005-0000-0000-000035050000}"/>
    <cellStyle name="Currency 2 14 4" xfId="1894" xr:uid="{00000000-0005-0000-0000-000036050000}"/>
    <cellStyle name="Currency 2 14 4 2" xfId="1895" xr:uid="{00000000-0005-0000-0000-000037050000}"/>
    <cellStyle name="Currency 2 14 4 2 2" xfId="1896" xr:uid="{00000000-0005-0000-0000-000038050000}"/>
    <cellStyle name="Currency 2 14 4 3" xfId="1897" xr:uid="{00000000-0005-0000-0000-000039050000}"/>
    <cellStyle name="Currency 2 14 5" xfId="1898" xr:uid="{00000000-0005-0000-0000-00003A050000}"/>
    <cellStyle name="Currency 2 14 5 2" xfId="1899" xr:uid="{00000000-0005-0000-0000-00003B050000}"/>
    <cellStyle name="Currency 2 14 5 2 2" xfId="1900" xr:uid="{00000000-0005-0000-0000-00003C050000}"/>
    <cellStyle name="Currency 2 14 5 3" xfId="1901" xr:uid="{00000000-0005-0000-0000-00003D050000}"/>
    <cellStyle name="Currency 2 14 6" xfId="1902" xr:uid="{00000000-0005-0000-0000-00003E050000}"/>
    <cellStyle name="Currency 2 14 6 2" xfId="1903" xr:uid="{00000000-0005-0000-0000-00003F050000}"/>
    <cellStyle name="Currency 2 14 6 2 2" xfId="1904" xr:uid="{00000000-0005-0000-0000-000040050000}"/>
    <cellStyle name="Currency 2 14 6 3" xfId="1905" xr:uid="{00000000-0005-0000-0000-000041050000}"/>
    <cellStyle name="Currency 2 14 7" xfId="1906" xr:uid="{00000000-0005-0000-0000-000042050000}"/>
    <cellStyle name="Currency 2 14 7 2" xfId="1907" xr:uid="{00000000-0005-0000-0000-000043050000}"/>
    <cellStyle name="Currency 2 14 8" xfId="1908" xr:uid="{00000000-0005-0000-0000-000044050000}"/>
    <cellStyle name="Currency 2 14 8 2" xfId="1909" xr:uid="{00000000-0005-0000-0000-000045050000}"/>
    <cellStyle name="Currency 2 14 9" xfId="1910" xr:uid="{00000000-0005-0000-0000-000046050000}"/>
    <cellStyle name="Currency 2 15" xfId="1911" xr:uid="{00000000-0005-0000-0000-000047050000}"/>
    <cellStyle name="Currency 2 15 2" xfId="1912" xr:uid="{00000000-0005-0000-0000-000048050000}"/>
    <cellStyle name="Currency 2 15 3" xfId="1913" xr:uid="{00000000-0005-0000-0000-000049050000}"/>
    <cellStyle name="Currency 2 16" xfId="1914" xr:uid="{00000000-0005-0000-0000-00004A050000}"/>
    <cellStyle name="Currency 2 17" xfId="1915" xr:uid="{00000000-0005-0000-0000-00004B050000}"/>
    <cellStyle name="Currency 2 17 2" xfId="1916" xr:uid="{00000000-0005-0000-0000-00004C050000}"/>
    <cellStyle name="Currency 2 17 3" xfId="1917" xr:uid="{00000000-0005-0000-0000-00004D050000}"/>
    <cellStyle name="Currency 2 18" xfId="1918" xr:uid="{00000000-0005-0000-0000-00004E050000}"/>
    <cellStyle name="Currency 2 18 2" xfId="1919" xr:uid="{00000000-0005-0000-0000-00004F050000}"/>
    <cellStyle name="Currency 2 18 2 2" xfId="1920" xr:uid="{00000000-0005-0000-0000-000050050000}"/>
    <cellStyle name="Currency 2 18 3" xfId="1921" xr:uid="{00000000-0005-0000-0000-000051050000}"/>
    <cellStyle name="Currency 2 18 4" xfId="1922" xr:uid="{00000000-0005-0000-0000-000052050000}"/>
    <cellStyle name="Currency 2 18 5" xfId="1923" xr:uid="{00000000-0005-0000-0000-000053050000}"/>
    <cellStyle name="Currency 2 19" xfId="1924" xr:uid="{00000000-0005-0000-0000-000054050000}"/>
    <cellStyle name="Currency 2 19 2" xfId="1925" xr:uid="{00000000-0005-0000-0000-000055050000}"/>
    <cellStyle name="Currency 2 19 2 2" xfId="1926" xr:uid="{00000000-0005-0000-0000-000056050000}"/>
    <cellStyle name="Currency 2 19 3" xfId="1927" xr:uid="{00000000-0005-0000-0000-000057050000}"/>
    <cellStyle name="Currency 2 2" xfId="110" xr:uid="{00000000-0005-0000-0000-000058050000}"/>
    <cellStyle name="Currency 2 2 2" xfId="111" xr:uid="{00000000-0005-0000-0000-000059050000}"/>
    <cellStyle name="Currency 2 2 2 10" xfId="1928" xr:uid="{00000000-0005-0000-0000-00005A050000}"/>
    <cellStyle name="Currency 2 2 2 10 2" xfId="1929" xr:uid="{00000000-0005-0000-0000-00005B050000}"/>
    <cellStyle name="Currency 2 2 2 10 2 2" xfId="1930" xr:uid="{00000000-0005-0000-0000-00005C050000}"/>
    <cellStyle name="Currency 2 2 2 10 3" xfId="1931" xr:uid="{00000000-0005-0000-0000-00005D050000}"/>
    <cellStyle name="Currency 2 2 2 10 4" xfId="1932" xr:uid="{00000000-0005-0000-0000-00005E050000}"/>
    <cellStyle name="Currency 2 2 2 11" xfId="1933" xr:uid="{00000000-0005-0000-0000-00005F050000}"/>
    <cellStyle name="Currency 2 2 2 11 2" xfId="1934" xr:uid="{00000000-0005-0000-0000-000060050000}"/>
    <cellStyle name="Currency 2 2 2 11 2 2" xfId="1935" xr:uid="{00000000-0005-0000-0000-000061050000}"/>
    <cellStyle name="Currency 2 2 2 11 3" xfId="1936" xr:uid="{00000000-0005-0000-0000-000062050000}"/>
    <cellStyle name="Currency 2 2 2 12" xfId="1937" xr:uid="{00000000-0005-0000-0000-000063050000}"/>
    <cellStyle name="Currency 2 2 2 12 2" xfId="1938" xr:uid="{00000000-0005-0000-0000-000064050000}"/>
    <cellStyle name="Currency 2 2 2 12 2 2" xfId="1939" xr:uid="{00000000-0005-0000-0000-000065050000}"/>
    <cellStyle name="Currency 2 2 2 12 3" xfId="1940" xr:uid="{00000000-0005-0000-0000-000066050000}"/>
    <cellStyle name="Currency 2 2 2 13" xfId="1941" xr:uid="{00000000-0005-0000-0000-000067050000}"/>
    <cellStyle name="Currency 2 2 2 13 2" xfId="1942" xr:uid="{00000000-0005-0000-0000-000068050000}"/>
    <cellStyle name="Currency 2 2 2 14" xfId="1943" xr:uid="{00000000-0005-0000-0000-000069050000}"/>
    <cellStyle name="Currency 2 2 2 14 2" xfId="1944" xr:uid="{00000000-0005-0000-0000-00006A050000}"/>
    <cellStyle name="Currency 2 2 2 15" xfId="1945" xr:uid="{00000000-0005-0000-0000-00006B050000}"/>
    <cellStyle name="Currency 2 2 2 16" xfId="1946" xr:uid="{00000000-0005-0000-0000-00006C050000}"/>
    <cellStyle name="Currency 2 2 2 17" xfId="1947" xr:uid="{00000000-0005-0000-0000-00006D050000}"/>
    <cellStyle name="Currency 2 2 2 2" xfId="112" xr:uid="{00000000-0005-0000-0000-00006E050000}"/>
    <cellStyle name="Currency 2 2 2 2 10" xfId="1948" xr:uid="{00000000-0005-0000-0000-00006F050000}"/>
    <cellStyle name="Currency 2 2 2 2 10 2" xfId="1949" xr:uid="{00000000-0005-0000-0000-000070050000}"/>
    <cellStyle name="Currency 2 2 2 2 10 2 2" xfId="1950" xr:uid="{00000000-0005-0000-0000-000071050000}"/>
    <cellStyle name="Currency 2 2 2 2 10 3" xfId="1951" xr:uid="{00000000-0005-0000-0000-000072050000}"/>
    <cellStyle name="Currency 2 2 2 2 11" xfId="1952" xr:uid="{00000000-0005-0000-0000-000073050000}"/>
    <cellStyle name="Currency 2 2 2 2 11 2" xfId="1953" xr:uid="{00000000-0005-0000-0000-000074050000}"/>
    <cellStyle name="Currency 2 2 2 2 12" xfId="1954" xr:uid="{00000000-0005-0000-0000-000075050000}"/>
    <cellStyle name="Currency 2 2 2 2 12 2" xfId="1955" xr:uid="{00000000-0005-0000-0000-000076050000}"/>
    <cellStyle name="Currency 2 2 2 2 13" xfId="1956" xr:uid="{00000000-0005-0000-0000-000077050000}"/>
    <cellStyle name="Currency 2 2 2 2 14" xfId="1957" xr:uid="{00000000-0005-0000-0000-000078050000}"/>
    <cellStyle name="Currency 2 2 2 2 15" xfId="1958" xr:uid="{00000000-0005-0000-0000-000079050000}"/>
    <cellStyle name="Currency 2 2 2 2 2" xfId="113" xr:uid="{00000000-0005-0000-0000-00007A050000}"/>
    <cellStyle name="Currency 2 2 2 2 2 2" xfId="1959" xr:uid="{00000000-0005-0000-0000-00007B050000}"/>
    <cellStyle name="Currency 2 2 2 2 2 2 2" xfId="1960" xr:uid="{00000000-0005-0000-0000-00007C050000}"/>
    <cellStyle name="Currency 2 2 2 2 2 2 3" xfId="1961" xr:uid="{00000000-0005-0000-0000-00007D050000}"/>
    <cellStyle name="Currency 2 2 2 2 2 2 3 2" xfId="1962" xr:uid="{00000000-0005-0000-0000-00007E050000}"/>
    <cellStyle name="Currency 2 2 2 2 2 2 3 3" xfId="1963" xr:uid="{00000000-0005-0000-0000-00007F050000}"/>
    <cellStyle name="Currency 2 2 2 2 2 2 4" xfId="1964" xr:uid="{00000000-0005-0000-0000-000080050000}"/>
    <cellStyle name="Currency 2 2 2 2 2 2 4 2" xfId="1965" xr:uid="{00000000-0005-0000-0000-000081050000}"/>
    <cellStyle name="Currency 2 2 2 2 2 2 4 2 2" xfId="1966" xr:uid="{00000000-0005-0000-0000-000082050000}"/>
    <cellStyle name="Currency 2 2 2 2 2 2 4 3" xfId="1967" xr:uid="{00000000-0005-0000-0000-000083050000}"/>
    <cellStyle name="Currency 2 2 2 2 2 2 5" xfId="1968" xr:uid="{00000000-0005-0000-0000-000084050000}"/>
    <cellStyle name="Currency 2 2 2 2 2 2 5 2" xfId="1969" xr:uid="{00000000-0005-0000-0000-000085050000}"/>
    <cellStyle name="Currency 2 2 2 2 2 2 5 2 2" xfId="1970" xr:uid="{00000000-0005-0000-0000-000086050000}"/>
    <cellStyle name="Currency 2 2 2 2 2 2 5 3" xfId="1971" xr:uid="{00000000-0005-0000-0000-000087050000}"/>
    <cellStyle name="Currency 2 2 2 2 2 2 6" xfId="1972" xr:uid="{00000000-0005-0000-0000-000088050000}"/>
    <cellStyle name="Currency 2 2 2 2 2 2 6 2" xfId="1973" xr:uid="{00000000-0005-0000-0000-000089050000}"/>
    <cellStyle name="Currency 2 2 2 2 2 2 6 2 2" xfId="1974" xr:uid="{00000000-0005-0000-0000-00008A050000}"/>
    <cellStyle name="Currency 2 2 2 2 2 2 6 3" xfId="1975" xr:uid="{00000000-0005-0000-0000-00008B050000}"/>
    <cellStyle name="Currency 2 2 2 2 2 2 7" xfId="1976" xr:uid="{00000000-0005-0000-0000-00008C050000}"/>
    <cellStyle name="Currency 2 2 2 2 2 2 7 2" xfId="1977" xr:uid="{00000000-0005-0000-0000-00008D050000}"/>
    <cellStyle name="Currency 2 2 2 2 2 2 8" xfId="1978" xr:uid="{00000000-0005-0000-0000-00008E050000}"/>
    <cellStyle name="Currency 2 2 2 2 2 2 8 2" xfId="1979" xr:uid="{00000000-0005-0000-0000-00008F050000}"/>
    <cellStyle name="Currency 2 2 2 2 2 2 9" xfId="1980" xr:uid="{00000000-0005-0000-0000-000090050000}"/>
    <cellStyle name="Currency 2 2 2 2 2 3" xfId="1981" xr:uid="{00000000-0005-0000-0000-000091050000}"/>
    <cellStyle name="Currency 2 2 2 2 2 3 2" xfId="1982" xr:uid="{00000000-0005-0000-0000-000092050000}"/>
    <cellStyle name="Currency 2 2 2 2 2 3 3" xfId="1983" xr:uid="{00000000-0005-0000-0000-000093050000}"/>
    <cellStyle name="Currency 2 2 2 2 2 3 3 2" xfId="1984" xr:uid="{00000000-0005-0000-0000-000094050000}"/>
    <cellStyle name="Currency 2 2 2 2 2 3 3 3" xfId="1985" xr:uid="{00000000-0005-0000-0000-000095050000}"/>
    <cellStyle name="Currency 2 2 2 2 2 3 4" xfId="1986" xr:uid="{00000000-0005-0000-0000-000096050000}"/>
    <cellStyle name="Currency 2 2 2 2 2 3 4 2" xfId="1987" xr:uid="{00000000-0005-0000-0000-000097050000}"/>
    <cellStyle name="Currency 2 2 2 2 2 3 4 2 2" xfId="1988" xr:uid="{00000000-0005-0000-0000-000098050000}"/>
    <cellStyle name="Currency 2 2 2 2 2 3 4 3" xfId="1989" xr:uid="{00000000-0005-0000-0000-000099050000}"/>
    <cellStyle name="Currency 2 2 2 2 2 3 5" xfId="1990" xr:uid="{00000000-0005-0000-0000-00009A050000}"/>
    <cellStyle name="Currency 2 2 2 2 2 3 5 2" xfId="1991" xr:uid="{00000000-0005-0000-0000-00009B050000}"/>
    <cellStyle name="Currency 2 2 2 2 2 3 5 2 2" xfId="1992" xr:uid="{00000000-0005-0000-0000-00009C050000}"/>
    <cellStyle name="Currency 2 2 2 2 2 3 5 3" xfId="1993" xr:uid="{00000000-0005-0000-0000-00009D050000}"/>
    <cellStyle name="Currency 2 2 2 2 2 3 6" xfId="1994" xr:uid="{00000000-0005-0000-0000-00009E050000}"/>
    <cellStyle name="Currency 2 2 2 2 2 3 6 2" xfId="1995" xr:uid="{00000000-0005-0000-0000-00009F050000}"/>
    <cellStyle name="Currency 2 2 2 2 2 3 6 2 2" xfId="1996" xr:uid="{00000000-0005-0000-0000-0000A0050000}"/>
    <cellStyle name="Currency 2 2 2 2 2 3 6 3" xfId="1997" xr:uid="{00000000-0005-0000-0000-0000A1050000}"/>
    <cellStyle name="Currency 2 2 2 2 2 3 7" xfId="1998" xr:uid="{00000000-0005-0000-0000-0000A2050000}"/>
    <cellStyle name="Currency 2 2 2 2 2 3 7 2" xfId="1999" xr:uid="{00000000-0005-0000-0000-0000A3050000}"/>
    <cellStyle name="Currency 2 2 2 2 2 3 8" xfId="2000" xr:uid="{00000000-0005-0000-0000-0000A4050000}"/>
    <cellStyle name="Currency 2 2 2 2 2 3 8 2" xfId="2001" xr:uid="{00000000-0005-0000-0000-0000A5050000}"/>
    <cellStyle name="Currency 2 2 2 2 2 3 9" xfId="2002" xr:uid="{00000000-0005-0000-0000-0000A6050000}"/>
    <cellStyle name="Currency 2 2 2 2 2 4" xfId="2003" xr:uid="{00000000-0005-0000-0000-0000A7050000}"/>
    <cellStyle name="Currency 2 2 2 2 2 4 2" xfId="2004" xr:uid="{00000000-0005-0000-0000-0000A8050000}"/>
    <cellStyle name="Currency 2 2 2 2 2 4 3" xfId="2005" xr:uid="{00000000-0005-0000-0000-0000A9050000}"/>
    <cellStyle name="Currency 2 2 2 2 2 4 3 2" xfId="2006" xr:uid="{00000000-0005-0000-0000-0000AA050000}"/>
    <cellStyle name="Currency 2 2 2 2 2 4 3 2 2" xfId="2007" xr:uid="{00000000-0005-0000-0000-0000AB050000}"/>
    <cellStyle name="Currency 2 2 2 2 2 4 3 3" xfId="2008" xr:uid="{00000000-0005-0000-0000-0000AC050000}"/>
    <cellStyle name="Currency 2 2 2 2 2 4 4" xfId="2009" xr:uid="{00000000-0005-0000-0000-0000AD050000}"/>
    <cellStyle name="Currency 2 2 2 2 2 4 4 2" xfId="2010" xr:uid="{00000000-0005-0000-0000-0000AE050000}"/>
    <cellStyle name="Currency 2 2 2 2 2 4 4 2 2" xfId="2011" xr:uid="{00000000-0005-0000-0000-0000AF050000}"/>
    <cellStyle name="Currency 2 2 2 2 2 4 4 3" xfId="2012" xr:uid="{00000000-0005-0000-0000-0000B0050000}"/>
    <cellStyle name="Currency 2 2 2 2 2 4 5" xfId="2013" xr:uid="{00000000-0005-0000-0000-0000B1050000}"/>
    <cellStyle name="Currency 2 2 2 2 2 4 5 2" xfId="2014" xr:uid="{00000000-0005-0000-0000-0000B2050000}"/>
    <cellStyle name="Currency 2 2 2 2 2 4 5 2 2" xfId="2015" xr:uid="{00000000-0005-0000-0000-0000B3050000}"/>
    <cellStyle name="Currency 2 2 2 2 2 4 5 3" xfId="2016" xr:uid="{00000000-0005-0000-0000-0000B4050000}"/>
    <cellStyle name="Currency 2 2 2 2 2 4 6" xfId="2017" xr:uid="{00000000-0005-0000-0000-0000B5050000}"/>
    <cellStyle name="Currency 2 2 2 2 2 4 6 2" xfId="2018" xr:uid="{00000000-0005-0000-0000-0000B6050000}"/>
    <cellStyle name="Currency 2 2 2 2 2 4 7" xfId="2019" xr:uid="{00000000-0005-0000-0000-0000B7050000}"/>
    <cellStyle name="Currency 2 2 2 2 2 4 7 2" xfId="2020" xr:uid="{00000000-0005-0000-0000-0000B8050000}"/>
    <cellStyle name="Currency 2 2 2 2 2 4 8" xfId="2021" xr:uid="{00000000-0005-0000-0000-0000B9050000}"/>
    <cellStyle name="Currency 2 2 2 2 2 4 9" xfId="2022" xr:uid="{00000000-0005-0000-0000-0000BA050000}"/>
    <cellStyle name="Currency 2 2 2 2 2 5" xfId="2023" xr:uid="{00000000-0005-0000-0000-0000BB050000}"/>
    <cellStyle name="Currency 2 2 2 2 2 5 2" xfId="2024" xr:uid="{00000000-0005-0000-0000-0000BC050000}"/>
    <cellStyle name="Currency 2 2 2 2 2 5 3" xfId="2025" xr:uid="{00000000-0005-0000-0000-0000BD050000}"/>
    <cellStyle name="Currency 2 2 2 2 2 6" xfId="2026" xr:uid="{00000000-0005-0000-0000-0000BE050000}"/>
    <cellStyle name="Currency 2 2 2 2 2 6 2" xfId="2027" xr:uid="{00000000-0005-0000-0000-0000BF050000}"/>
    <cellStyle name="Currency 2 2 2 2 2 6 2 2" xfId="2028" xr:uid="{00000000-0005-0000-0000-0000C0050000}"/>
    <cellStyle name="Currency 2 2 2 2 2 6 2 2 2" xfId="2029" xr:uid="{00000000-0005-0000-0000-0000C1050000}"/>
    <cellStyle name="Currency 2 2 2 2 2 6 2 3" xfId="2030" xr:uid="{00000000-0005-0000-0000-0000C2050000}"/>
    <cellStyle name="Currency 2 2 2 2 2 6 3" xfId="2031" xr:uid="{00000000-0005-0000-0000-0000C3050000}"/>
    <cellStyle name="Currency 2 2 2 2 2 6 3 2" xfId="2032" xr:uid="{00000000-0005-0000-0000-0000C4050000}"/>
    <cellStyle name="Currency 2 2 2 2 2 6 3 2 2" xfId="2033" xr:uid="{00000000-0005-0000-0000-0000C5050000}"/>
    <cellStyle name="Currency 2 2 2 2 2 6 3 3" xfId="2034" xr:uid="{00000000-0005-0000-0000-0000C6050000}"/>
    <cellStyle name="Currency 2 2 2 2 2 6 4" xfId="2035" xr:uid="{00000000-0005-0000-0000-0000C7050000}"/>
    <cellStyle name="Currency 2 2 2 2 2 6 4 2" xfId="2036" xr:uid="{00000000-0005-0000-0000-0000C8050000}"/>
    <cellStyle name="Currency 2 2 2 2 2 6 4 2 2" xfId="2037" xr:uid="{00000000-0005-0000-0000-0000C9050000}"/>
    <cellStyle name="Currency 2 2 2 2 2 6 4 3" xfId="2038" xr:uid="{00000000-0005-0000-0000-0000CA050000}"/>
    <cellStyle name="Currency 2 2 2 2 2 6 5" xfId="2039" xr:uid="{00000000-0005-0000-0000-0000CB050000}"/>
    <cellStyle name="Currency 2 2 2 2 2 6 5 2" xfId="2040" xr:uid="{00000000-0005-0000-0000-0000CC050000}"/>
    <cellStyle name="Currency 2 2 2 2 2 6 6" xfId="2041" xr:uid="{00000000-0005-0000-0000-0000CD050000}"/>
    <cellStyle name="Currency 2 2 2 2 2 6 6 2" xfId="2042" xr:uid="{00000000-0005-0000-0000-0000CE050000}"/>
    <cellStyle name="Currency 2 2 2 2 2 6 7" xfId="2043" xr:uid="{00000000-0005-0000-0000-0000CF050000}"/>
    <cellStyle name="Currency 2 2 2 2 2 7" xfId="2044" xr:uid="{00000000-0005-0000-0000-0000D0050000}"/>
    <cellStyle name="Currency 2 2 2 2 2 7 2" xfId="2045" xr:uid="{00000000-0005-0000-0000-0000D1050000}"/>
    <cellStyle name="Currency 2 2 2 2 2 7 2 2" xfId="2046" xr:uid="{00000000-0005-0000-0000-0000D2050000}"/>
    <cellStyle name="Currency 2 2 2 2 2 7 3" xfId="2047" xr:uid="{00000000-0005-0000-0000-0000D3050000}"/>
    <cellStyle name="Currency 2 2 2 2 2 8" xfId="2048" xr:uid="{00000000-0005-0000-0000-0000D4050000}"/>
    <cellStyle name="Currency 2 2 2 2 2 8 2" xfId="2049" xr:uid="{00000000-0005-0000-0000-0000D5050000}"/>
    <cellStyle name="Currency 2 2 2 2 2 8 2 2" xfId="2050" xr:uid="{00000000-0005-0000-0000-0000D6050000}"/>
    <cellStyle name="Currency 2 2 2 2 2 8 3" xfId="2051" xr:uid="{00000000-0005-0000-0000-0000D7050000}"/>
    <cellStyle name="Currency 2 2 2 2 3" xfId="114" xr:uid="{00000000-0005-0000-0000-0000D8050000}"/>
    <cellStyle name="Currency 2 2 2 2 3 10" xfId="2052" xr:uid="{00000000-0005-0000-0000-0000D9050000}"/>
    <cellStyle name="Currency 2 2 2 2 3 2" xfId="115" xr:uid="{00000000-0005-0000-0000-0000DA050000}"/>
    <cellStyle name="Currency 2 2 2 2 3 2 2" xfId="2053" xr:uid="{00000000-0005-0000-0000-0000DB050000}"/>
    <cellStyle name="Currency 2 2 2 2 3 2 3" xfId="2054" xr:uid="{00000000-0005-0000-0000-0000DC050000}"/>
    <cellStyle name="Currency 2 2 2 2 3 2 3 2" xfId="2055" xr:uid="{00000000-0005-0000-0000-0000DD050000}"/>
    <cellStyle name="Currency 2 2 2 2 3 2 3 3" xfId="2056" xr:uid="{00000000-0005-0000-0000-0000DE050000}"/>
    <cellStyle name="Currency 2 2 2 2 3 2 4" xfId="2057" xr:uid="{00000000-0005-0000-0000-0000DF050000}"/>
    <cellStyle name="Currency 2 2 2 2 3 2 4 2" xfId="2058" xr:uid="{00000000-0005-0000-0000-0000E0050000}"/>
    <cellStyle name="Currency 2 2 2 2 3 2 4 2 2" xfId="2059" xr:uid="{00000000-0005-0000-0000-0000E1050000}"/>
    <cellStyle name="Currency 2 2 2 2 3 2 4 3" xfId="2060" xr:uid="{00000000-0005-0000-0000-0000E2050000}"/>
    <cellStyle name="Currency 2 2 2 2 3 2 5" xfId="2061" xr:uid="{00000000-0005-0000-0000-0000E3050000}"/>
    <cellStyle name="Currency 2 2 2 2 3 2 5 2" xfId="2062" xr:uid="{00000000-0005-0000-0000-0000E4050000}"/>
    <cellStyle name="Currency 2 2 2 2 3 2 5 2 2" xfId="2063" xr:uid="{00000000-0005-0000-0000-0000E5050000}"/>
    <cellStyle name="Currency 2 2 2 2 3 2 5 3" xfId="2064" xr:uid="{00000000-0005-0000-0000-0000E6050000}"/>
    <cellStyle name="Currency 2 2 2 2 3 2 6" xfId="2065" xr:uid="{00000000-0005-0000-0000-0000E7050000}"/>
    <cellStyle name="Currency 2 2 2 2 3 2 6 2" xfId="2066" xr:uid="{00000000-0005-0000-0000-0000E8050000}"/>
    <cellStyle name="Currency 2 2 2 2 3 2 6 2 2" xfId="2067" xr:uid="{00000000-0005-0000-0000-0000E9050000}"/>
    <cellStyle name="Currency 2 2 2 2 3 2 6 3" xfId="2068" xr:uid="{00000000-0005-0000-0000-0000EA050000}"/>
    <cellStyle name="Currency 2 2 2 2 3 2 7" xfId="2069" xr:uid="{00000000-0005-0000-0000-0000EB050000}"/>
    <cellStyle name="Currency 2 2 2 2 3 2 7 2" xfId="2070" xr:uid="{00000000-0005-0000-0000-0000EC050000}"/>
    <cellStyle name="Currency 2 2 2 2 3 2 8" xfId="2071" xr:uid="{00000000-0005-0000-0000-0000ED050000}"/>
    <cellStyle name="Currency 2 2 2 2 3 2 8 2" xfId="2072" xr:uid="{00000000-0005-0000-0000-0000EE050000}"/>
    <cellStyle name="Currency 2 2 2 2 3 2 9" xfId="2073" xr:uid="{00000000-0005-0000-0000-0000EF050000}"/>
    <cellStyle name="Currency 2 2 2 2 3 3" xfId="116" xr:uid="{00000000-0005-0000-0000-0000F0050000}"/>
    <cellStyle name="Currency 2 2 2 2 3 4" xfId="2074" xr:uid="{00000000-0005-0000-0000-0000F1050000}"/>
    <cellStyle name="Currency 2 2 2 2 3 4 2" xfId="2075" xr:uid="{00000000-0005-0000-0000-0000F2050000}"/>
    <cellStyle name="Currency 2 2 2 2 3 4 3" xfId="2076" xr:uid="{00000000-0005-0000-0000-0000F3050000}"/>
    <cellStyle name="Currency 2 2 2 2 3 5" xfId="2077" xr:uid="{00000000-0005-0000-0000-0000F4050000}"/>
    <cellStyle name="Currency 2 2 2 2 3 5 2" xfId="2078" xr:uid="{00000000-0005-0000-0000-0000F5050000}"/>
    <cellStyle name="Currency 2 2 2 2 3 5 2 2" xfId="2079" xr:uid="{00000000-0005-0000-0000-0000F6050000}"/>
    <cellStyle name="Currency 2 2 2 2 3 5 3" xfId="2080" xr:uid="{00000000-0005-0000-0000-0000F7050000}"/>
    <cellStyle name="Currency 2 2 2 2 3 6" xfId="2081" xr:uid="{00000000-0005-0000-0000-0000F8050000}"/>
    <cellStyle name="Currency 2 2 2 2 3 6 2" xfId="2082" xr:uid="{00000000-0005-0000-0000-0000F9050000}"/>
    <cellStyle name="Currency 2 2 2 2 3 6 2 2" xfId="2083" xr:uid="{00000000-0005-0000-0000-0000FA050000}"/>
    <cellStyle name="Currency 2 2 2 2 3 6 3" xfId="2084" xr:uid="{00000000-0005-0000-0000-0000FB050000}"/>
    <cellStyle name="Currency 2 2 2 2 3 7" xfId="2085" xr:uid="{00000000-0005-0000-0000-0000FC050000}"/>
    <cellStyle name="Currency 2 2 2 2 3 7 2" xfId="2086" xr:uid="{00000000-0005-0000-0000-0000FD050000}"/>
    <cellStyle name="Currency 2 2 2 2 3 7 2 2" xfId="2087" xr:uid="{00000000-0005-0000-0000-0000FE050000}"/>
    <cellStyle name="Currency 2 2 2 2 3 7 3" xfId="2088" xr:uid="{00000000-0005-0000-0000-0000FF050000}"/>
    <cellStyle name="Currency 2 2 2 2 3 8" xfId="2089" xr:uid="{00000000-0005-0000-0000-000000060000}"/>
    <cellStyle name="Currency 2 2 2 2 3 8 2" xfId="2090" xr:uid="{00000000-0005-0000-0000-000001060000}"/>
    <cellStyle name="Currency 2 2 2 2 3 9" xfId="2091" xr:uid="{00000000-0005-0000-0000-000002060000}"/>
    <cellStyle name="Currency 2 2 2 2 3 9 2" xfId="2092" xr:uid="{00000000-0005-0000-0000-000003060000}"/>
    <cellStyle name="Currency 2 2 2 2 4" xfId="117" xr:uid="{00000000-0005-0000-0000-000004060000}"/>
    <cellStyle name="Currency 2 2 2 2 4 2" xfId="118" xr:uid="{00000000-0005-0000-0000-000005060000}"/>
    <cellStyle name="Currency 2 2 2 2 4 2 10" xfId="2093" xr:uid="{00000000-0005-0000-0000-000006060000}"/>
    <cellStyle name="Currency 2 2 2 2 4 2 2" xfId="2094" xr:uid="{00000000-0005-0000-0000-000007060000}"/>
    <cellStyle name="Currency 2 2 2 2 4 2 3" xfId="2095" xr:uid="{00000000-0005-0000-0000-000008060000}"/>
    <cellStyle name="Currency 2 2 2 2 4 2 4" xfId="2096" xr:uid="{00000000-0005-0000-0000-000009060000}"/>
    <cellStyle name="Currency 2 2 2 2 4 2 4 2" xfId="2097" xr:uid="{00000000-0005-0000-0000-00000A060000}"/>
    <cellStyle name="Currency 2 2 2 2 4 2 4 2 2" xfId="2098" xr:uid="{00000000-0005-0000-0000-00000B060000}"/>
    <cellStyle name="Currency 2 2 2 2 4 2 4 3" xfId="2099" xr:uid="{00000000-0005-0000-0000-00000C060000}"/>
    <cellStyle name="Currency 2 2 2 2 4 2 5" xfId="2100" xr:uid="{00000000-0005-0000-0000-00000D060000}"/>
    <cellStyle name="Currency 2 2 2 2 4 2 5 2" xfId="2101" xr:uid="{00000000-0005-0000-0000-00000E060000}"/>
    <cellStyle name="Currency 2 2 2 2 4 2 5 2 2" xfId="2102" xr:uid="{00000000-0005-0000-0000-00000F060000}"/>
    <cellStyle name="Currency 2 2 2 2 4 2 5 3" xfId="2103" xr:uid="{00000000-0005-0000-0000-000010060000}"/>
    <cellStyle name="Currency 2 2 2 2 4 2 6" xfId="2104" xr:uid="{00000000-0005-0000-0000-000011060000}"/>
    <cellStyle name="Currency 2 2 2 2 4 2 6 2" xfId="2105" xr:uid="{00000000-0005-0000-0000-000012060000}"/>
    <cellStyle name="Currency 2 2 2 2 4 2 6 2 2" xfId="2106" xr:uid="{00000000-0005-0000-0000-000013060000}"/>
    <cellStyle name="Currency 2 2 2 2 4 2 6 3" xfId="2107" xr:uid="{00000000-0005-0000-0000-000014060000}"/>
    <cellStyle name="Currency 2 2 2 2 4 2 7" xfId="2108" xr:uid="{00000000-0005-0000-0000-000015060000}"/>
    <cellStyle name="Currency 2 2 2 2 4 2 7 2" xfId="2109" xr:uid="{00000000-0005-0000-0000-000016060000}"/>
    <cellStyle name="Currency 2 2 2 2 4 2 8" xfId="2110" xr:uid="{00000000-0005-0000-0000-000017060000}"/>
    <cellStyle name="Currency 2 2 2 2 4 2 8 2" xfId="2111" xr:uid="{00000000-0005-0000-0000-000018060000}"/>
    <cellStyle name="Currency 2 2 2 2 4 2 9" xfId="2112" xr:uid="{00000000-0005-0000-0000-000019060000}"/>
    <cellStyle name="Currency 2 2 2 2 4 3" xfId="119" xr:uid="{00000000-0005-0000-0000-00001A060000}"/>
    <cellStyle name="Currency 2 2 2 2 4 4" xfId="2113" xr:uid="{00000000-0005-0000-0000-00001B060000}"/>
    <cellStyle name="Currency 2 2 2 2 4 4 2" xfId="2114" xr:uid="{00000000-0005-0000-0000-00001C060000}"/>
    <cellStyle name="Currency 2 2 2 2 4 4 2 2" xfId="2115" xr:uid="{00000000-0005-0000-0000-00001D060000}"/>
    <cellStyle name="Currency 2 2 2 2 4 4 3" xfId="2116" xr:uid="{00000000-0005-0000-0000-00001E060000}"/>
    <cellStyle name="Currency 2 2 2 2 4 5" xfId="2117" xr:uid="{00000000-0005-0000-0000-00001F060000}"/>
    <cellStyle name="Currency 2 2 2 2 4 5 2" xfId="2118" xr:uid="{00000000-0005-0000-0000-000020060000}"/>
    <cellStyle name="Currency 2 2 2 2 4 5 2 2" xfId="2119" xr:uid="{00000000-0005-0000-0000-000021060000}"/>
    <cellStyle name="Currency 2 2 2 2 4 5 3" xfId="2120" xr:uid="{00000000-0005-0000-0000-000022060000}"/>
    <cellStyle name="Currency 2 2 2 2 5" xfId="2121" xr:uid="{00000000-0005-0000-0000-000023060000}"/>
    <cellStyle name="Currency 2 2 2 2 5 2" xfId="2122" xr:uid="{00000000-0005-0000-0000-000024060000}"/>
    <cellStyle name="Currency 2 2 2 2 5 3" xfId="2123" xr:uid="{00000000-0005-0000-0000-000025060000}"/>
    <cellStyle name="Currency 2 2 2 2 5 3 2" xfId="2124" xr:uid="{00000000-0005-0000-0000-000026060000}"/>
    <cellStyle name="Currency 2 2 2 2 5 3 3" xfId="2125" xr:uid="{00000000-0005-0000-0000-000027060000}"/>
    <cellStyle name="Currency 2 2 2 2 5 4" xfId="2126" xr:uid="{00000000-0005-0000-0000-000028060000}"/>
    <cellStyle name="Currency 2 2 2 2 5 4 2" xfId="2127" xr:uid="{00000000-0005-0000-0000-000029060000}"/>
    <cellStyle name="Currency 2 2 2 2 5 4 2 2" xfId="2128" xr:uid="{00000000-0005-0000-0000-00002A060000}"/>
    <cellStyle name="Currency 2 2 2 2 5 4 3" xfId="2129" xr:uid="{00000000-0005-0000-0000-00002B060000}"/>
    <cellStyle name="Currency 2 2 2 2 5 5" xfId="2130" xr:uid="{00000000-0005-0000-0000-00002C060000}"/>
    <cellStyle name="Currency 2 2 2 2 5 5 2" xfId="2131" xr:uid="{00000000-0005-0000-0000-00002D060000}"/>
    <cellStyle name="Currency 2 2 2 2 5 5 2 2" xfId="2132" xr:uid="{00000000-0005-0000-0000-00002E060000}"/>
    <cellStyle name="Currency 2 2 2 2 5 5 3" xfId="2133" xr:uid="{00000000-0005-0000-0000-00002F060000}"/>
    <cellStyle name="Currency 2 2 2 2 5 6" xfId="2134" xr:uid="{00000000-0005-0000-0000-000030060000}"/>
    <cellStyle name="Currency 2 2 2 2 5 6 2" xfId="2135" xr:uid="{00000000-0005-0000-0000-000031060000}"/>
    <cellStyle name="Currency 2 2 2 2 5 6 2 2" xfId="2136" xr:uid="{00000000-0005-0000-0000-000032060000}"/>
    <cellStyle name="Currency 2 2 2 2 5 6 3" xfId="2137" xr:uid="{00000000-0005-0000-0000-000033060000}"/>
    <cellStyle name="Currency 2 2 2 2 5 7" xfId="2138" xr:uid="{00000000-0005-0000-0000-000034060000}"/>
    <cellStyle name="Currency 2 2 2 2 5 7 2" xfId="2139" xr:uid="{00000000-0005-0000-0000-000035060000}"/>
    <cellStyle name="Currency 2 2 2 2 5 8" xfId="2140" xr:uid="{00000000-0005-0000-0000-000036060000}"/>
    <cellStyle name="Currency 2 2 2 2 5 8 2" xfId="2141" xr:uid="{00000000-0005-0000-0000-000037060000}"/>
    <cellStyle name="Currency 2 2 2 2 5 9" xfId="2142" xr:uid="{00000000-0005-0000-0000-000038060000}"/>
    <cellStyle name="Currency 2 2 2 2 6" xfId="2143" xr:uid="{00000000-0005-0000-0000-000039060000}"/>
    <cellStyle name="Currency 2 2 2 2 6 2" xfId="2144" xr:uid="{00000000-0005-0000-0000-00003A060000}"/>
    <cellStyle name="Currency 2 2 2 2 6 3" xfId="2145" xr:uid="{00000000-0005-0000-0000-00003B060000}"/>
    <cellStyle name="Currency 2 2 2 2 7" xfId="2146" xr:uid="{00000000-0005-0000-0000-00003C060000}"/>
    <cellStyle name="Currency 2 2 2 2 8" xfId="2147" xr:uid="{00000000-0005-0000-0000-00003D060000}"/>
    <cellStyle name="Currency 2 2 2 2 8 2" xfId="2148" xr:uid="{00000000-0005-0000-0000-00003E060000}"/>
    <cellStyle name="Currency 2 2 2 2 8 2 2" xfId="2149" xr:uid="{00000000-0005-0000-0000-00003F060000}"/>
    <cellStyle name="Currency 2 2 2 2 8 3" xfId="2150" xr:uid="{00000000-0005-0000-0000-000040060000}"/>
    <cellStyle name="Currency 2 2 2 2 8 4" xfId="2151" xr:uid="{00000000-0005-0000-0000-000041060000}"/>
    <cellStyle name="Currency 2 2 2 2 9" xfId="2152" xr:uid="{00000000-0005-0000-0000-000042060000}"/>
    <cellStyle name="Currency 2 2 2 2 9 2" xfId="2153" xr:uid="{00000000-0005-0000-0000-000043060000}"/>
    <cellStyle name="Currency 2 2 2 2 9 2 2" xfId="2154" xr:uid="{00000000-0005-0000-0000-000044060000}"/>
    <cellStyle name="Currency 2 2 2 2 9 3" xfId="2155" xr:uid="{00000000-0005-0000-0000-000045060000}"/>
    <cellStyle name="Currency 2 2 2 3" xfId="120" xr:uid="{00000000-0005-0000-0000-000046060000}"/>
    <cellStyle name="Currency 2 2 2 3 10" xfId="2156" xr:uid="{00000000-0005-0000-0000-000047060000}"/>
    <cellStyle name="Currency 2 2 2 3 10 2" xfId="2157" xr:uid="{00000000-0005-0000-0000-000048060000}"/>
    <cellStyle name="Currency 2 2 2 3 10 2 2" xfId="2158" xr:uid="{00000000-0005-0000-0000-000049060000}"/>
    <cellStyle name="Currency 2 2 2 3 10 3" xfId="2159" xr:uid="{00000000-0005-0000-0000-00004A060000}"/>
    <cellStyle name="Currency 2 2 2 3 11" xfId="2160" xr:uid="{00000000-0005-0000-0000-00004B060000}"/>
    <cellStyle name="Currency 2 2 2 3 11 2" xfId="2161" xr:uid="{00000000-0005-0000-0000-00004C060000}"/>
    <cellStyle name="Currency 2 2 2 3 12" xfId="2162" xr:uid="{00000000-0005-0000-0000-00004D060000}"/>
    <cellStyle name="Currency 2 2 2 3 12 2" xfId="2163" xr:uid="{00000000-0005-0000-0000-00004E060000}"/>
    <cellStyle name="Currency 2 2 2 3 13" xfId="2164" xr:uid="{00000000-0005-0000-0000-00004F060000}"/>
    <cellStyle name="Currency 2 2 2 3 14" xfId="2165" xr:uid="{00000000-0005-0000-0000-000050060000}"/>
    <cellStyle name="Currency 2 2 2 3 15" xfId="2166" xr:uid="{00000000-0005-0000-0000-000051060000}"/>
    <cellStyle name="Currency 2 2 2 3 2" xfId="121" xr:uid="{00000000-0005-0000-0000-000052060000}"/>
    <cellStyle name="Currency 2 2 2 3 2 2" xfId="2167" xr:uid="{00000000-0005-0000-0000-000053060000}"/>
    <cellStyle name="Currency 2 2 2 3 2 2 2" xfId="2168" xr:uid="{00000000-0005-0000-0000-000054060000}"/>
    <cellStyle name="Currency 2 2 2 3 2 2 3" xfId="2169" xr:uid="{00000000-0005-0000-0000-000055060000}"/>
    <cellStyle name="Currency 2 2 2 3 2 2 3 2" xfId="2170" xr:uid="{00000000-0005-0000-0000-000056060000}"/>
    <cellStyle name="Currency 2 2 2 3 2 2 3 3" xfId="2171" xr:uid="{00000000-0005-0000-0000-000057060000}"/>
    <cellStyle name="Currency 2 2 2 3 2 2 4" xfId="2172" xr:uid="{00000000-0005-0000-0000-000058060000}"/>
    <cellStyle name="Currency 2 2 2 3 2 2 4 2" xfId="2173" xr:uid="{00000000-0005-0000-0000-000059060000}"/>
    <cellStyle name="Currency 2 2 2 3 2 2 4 2 2" xfId="2174" xr:uid="{00000000-0005-0000-0000-00005A060000}"/>
    <cellStyle name="Currency 2 2 2 3 2 2 4 3" xfId="2175" xr:uid="{00000000-0005-0000-0000-00005B060000}"/>
    <cellStyle name="Currency 2 2 2 3 2 2 5" xfId="2176" xr:uid="{00000000-0005-0000-0000-00005C060000}"/>
    <cellStyle name="Currency 2 2 2 3 2 2 5 2" xfId="2177" xr:uid="{00000000-0005-0000-0000-00005D060000}"/>
    <cellStyle name="Currency 2 2 2 3 2 2 5 2 2" xfId="2178" xr:uid="{00000000-0005-0000-0000-00005E060000}"/>
    <cellStyle name="Currency 2 2 2 3 2 2 5 3" xfId="2179" xr:uid="{00000000-0005-0000-0000-00005F060000}"/>
    <cellStyle name="Currency 2 2 2 3 2 2 6" xfId="2180" xr:uid="{00000000-0005-0000-0000-000060060000}"/>
    <cellStyle name="Currency 2 2 2 3 2 2 6 2" xfId="2181" xr:uid="{00000000-0005-0000-0000-000061060000}"/>
    <cellStyle name="Currency 2 2 2 3 2 2 6 2 2" xfId="2182" xr:uid="{00000000-0005-0000-0000-000062060000}"/>
    <cellStyle name="Currency 2 2 2 3 2 2 6 3" xfId="2183" xr:uid="{00000000-0005-0000-0000-000063060000}"/>
    <cellStyle name="Currency 2 2 2 3 2 2 7" xfId="2184" xr:uid="{00000000-0005-0000-0000-000064060000}"/>
    <cellStyle name="Currency 2 2 2 3 2 2 7 2" xfId="2185" xr:uid="{00000000-0005-0000-0000-000065060000}"/>
    <cellStyle name="Currency 2 2 2 3 2 2 8" xfId="2186" xr:uid="{00000000-0005-0000-0000-000066060000}"/>
    <cellStyle name="Currency 2 2 2 3 2 2 8 2" xfId="2187" xr:uid="{00000000-0005-0000-0000-000067060000}"/>
    <cellStyle name="Currency 2 2 2 3 2 2 9" xfId="2188" xr:uid="{00000000-0005-0000-0000-000068060000}"/>
    <cellStyle name="Currency 2 2 2 3 2 3" xfId="2189" xr:uid="{00000000-0005-0000-0000-000069060000}"/>
    <cellStyle name="Currency 2 2 2 3 2 3 2" xfId="2190" xr:uid="{00000000-0005-0000-0000-00006A060000}"/>
    <cellStyle name="Currency 2 2 2 3 2 3 3" xfId="2191" xr:uid="{00000000-0005-0000-0000-00006B060000}"/>
    <cellStyle name="Currency 2 2 2 3 2 3 3 2" xfId="2192" xr:uid="{00000000-0005-0000-0000-00006C060000}"/>
    <cellStyle name="Currency 2 2 2 3 2 3 3 3" xfId="2193" xr:uid="{00000000-0005-0000-0000-00006D060000}"/>
    <cellStyle name="Currency 2 2 2 3 2 3 4" xfId="2194" xr:uid="{00000000-0005-0000-0000-00006E060000}"/>
    <cellStyle name="Currency 2 2 2 3 2 3 4 2" xfId="2195" xr:uid="{00000000-0005-0000-0000-00006F060000}"/>
    <cellStyle name="Currency 2 2 2 3 2 3 4 2 2" xfId="2196" xr:uid="{00000000-0005-0000-0000-000070060000}"/>
    <cellStyle name="Currency 2 2 2 3 2 3 4 3" xfId="2197" xr:uid="{00000000-0005-0000-0000-000071060000}"/>
    <cellStyle name="Currency 2 2 2 3 2 3 5" xfId="2198" xr:uid="{00000000-0005-0000-0000-000072060000}"/>
    <cellStyle name="Currency 2 2 2 3 2 3 5 2" xfId="2199" xr:uid="{00000000-0005-0000-0000-000073060000}"/>
    <cellStyle name="Currency 2 2 2 3 2 3 5 2 2" xfId="2200" xr:uid="{00000000-0005-0000-0000-000074060000}"/>
    <cellStyle name="Currency 2 2 2 3 2 3 5 3" xfId="2201" xr:uid="{00000000-0005-0000-0000-000075060000}"/>
    <cellStyle name="Currency 2 2 2 3 2 3 6" xfId="2202" xr:uid="{00000000-0005-0000-0000-000076060000}"/>
    <cellStyle name="Currency 2 2 2 3 2 3 6 2" xfId="2203" xr:uid="{00000000-0005-0000-0000-000077060000}"/>
    <cellStyle name="Currency 2 2 2 3 2 3 6 2 2" xfId="2204" xr:uid="{00000000-0005-0000-0000-000078060000}"/>
    <cellStyle name="Currency 2 2 2 3 2 3 6 3" xfId="2205" xr:uid="{00000000-0005-0000-0000-000079060000}"/>
    <cellStyle name="Currency 2 2 2 3 2 3 7" xfId="2206" xr:uid="{00000000-0005-0000-0000-00007A060000}"/>
    <cellStyle name="Currency 2 2 2 3 2 3 7 2" xfId="2207" xr:uid="{00000000-0005-0000-0000-00007B060000}"/>
    <cellStyle name="Currency 2 2 2 3 2 3 8" xfId="2208" xr:uid="{00000000-0005-0000-0000-00007C060000}"/>
    <cellStyle name="Currency 2 2 2 3 2 3 8 2" xfId="2209" xr:uid="{00000000-0005-0000-0000-00007D060000}"/>
    <cellStyle name="Currency 2 2 2 3 2 3 9" xfId="2210" xr:uid="{00000000-0005-0000-0000-00007E060000}"/>
    <cellStyle name="Currency 2 2 2 3 2 4" xfId="2211" xr:uid="{00000000-0005-0000-0000-00007F060000}"/>
    <cellStyle name="Currency 2 2 2 3 2 4 2" xfId="2212" xr:uid="{00000000-0005-0000-0000-000080060000}"/>
    <cellStyle name="Currency 2 2 2 3 2 4 3" xfId="2213" xr:uid="{00000000-0005-0000-0000-000081060000}"/>
    <cellStyle name="Currency 2 2 2 3 2 4 3 2" xfId="2214" xr:uid="{00000000-0005-0000-0000-000082060000}"/>
    <cellStyle name="Currency 2 2 2 3 2 4 3 2 2" xfId="2215" xr:uid="{00000000-0005-0000-0000-000083060000}"/>
    <cellStyle name="Currency 2 2 2 3 2 4 3 3" xfId="2216" xr:uid="{00000000-0005-0000-0000-000084060000}"/>
    <cellStyle name="Currency 2 2 2 3 2 4 4" xfId="2217" xr:uid="{00000000-0005-0000-0000-000085060000}"/>
    <cellStyle name="Currency 2 2 2 3 2 4 4 2" xfId="2218" xr:uid="{00000000-0005-0000-0000-000086060000}"/>
    <cellStyle name="Currency 2 2 2 3 2 4 4 2 2" xfId="2219" xr:uid="{00000000-0005-0000-0000-000087060000}"/>
    <cellStyle name="Currency 2 2 2 3 2 4 4 3" xfId="2220" xr:uid="{00000000-0005-0000-0000-000088060000}"/>
    <cellStyle name="Currency 2 2 2 3 2 4 5" xfId="2221" xr:uid="{00000000-0005-0000-0000-000089060000}"/>
    <cellStyle name="Currency 2 2 2 3 2 4 5 2" xfId="2222" xr:uid="{00000000-0005-0000-0000-00008A060000}"/>
    <cellStyle name="Currency 2 2 2 3 2 4 5 2 2" xfId="2223" xr:uid="{00000000-0005-0000-0000-00008B060000}"/>
    <cellStyle name="Currency 2 2 2 3 2 4 5 3" xfId="2224" xr:uid="{00000000-0005-0000-0000-00008C060000}"/>
    <cellStyle name="Currency 2 2 2 3 2 4 6" xfId="2225" xr:uid="{00000000-0005-0000-0000-00008D060000}"/>
    <cellStyle name="Currency 2 2 2 3 2 4 6 2" xfId="2226" xr:uid="{00000000-0005-0000-0000-00008E060000}"/>
    <cellStyle name="Currency 2 2 2 3 2 4 7" xfId="2227" xr:uid="{00000000-0005-0000-0000-00008F060000}"/>
    <cellStyle name="Currency 2 2 2 3 2 4 7 2" xfId="2228" xr:uid="{00000000-0005-0000-0000-000090060000}"/>
    <cellStyle name="Currency 2 2 2 3 2 4 8" xfId="2229" xr:uid="{00000000-0005-0000-0000-000091060000}"/>
    <cellStyle name="Currency 2 2 2 3 2 4 9" xfId="2230" xr:uid="{00000000-0005-0000-0000-000092060000}"/>
    <cellStyle name="Currency 2 2 2 3 2 5" xfId="2231" xr:uid="{00000000-0005-0000-0000-000093060000}"/>
    <cellStyle name="Currency 2 2 2 3 2 5 2" xfId="2232" xr:uid="{00000000-0005-0000-0000-000094060000}"/>
    <cellStyle name="Currency 2 2 2 3 2 5 3" xfId="2233" xr:uid="{00000000-0005-0000-0000-000095060000}"/>
    <cellStyle name="Currency 2 2 2 3 2 6" xfId="2234" xr:uid="{00000000-0005-0000-0000-000096060000}"/>
    <cellStyle name="Currency 2 2 2 3 2 6 2" xfId="2235" xr:uid="{00000000-0005-0000-0000-000097060000}"/>
    <cellStyle name="Currency 2 2 2 3 2 6 2 2" xfId="2236" xr:uid="{00000000-0005-0000-0000-000098060000}"/>
    <cellStyle name="Currency 2 2 2 3 2 6 2 2 2" xfId="2237" xr:uid="{00000000-0005-0000-0000-000099060000}"/>
    <cellStyle name="Currency 2 2 2 3 2 6 2 3" xfId="2238" xr:uid="{00000000-0005-0000-0000-00009A060000}"/>
    <cellStyle name="Currency 2 2 2 3 2 6 3" xfId="2239" xr:uid="{00000000-0005-0000-0000-00009B060000}"/>
    <cellStyle name="Currency 2 2 2 3 2 6 3 2" xfId="2240" xr:uid="{00000000-0005-0000-0000-00009C060000}"/>
    <cellStyle name="Currency 2 2 2 3 2 6 3 2 2" xfId="2241" xr:uid="{00000000-0005-0000-0000-00009D060000}"/>
    <cellStyle name="Currency 2 2 2 3 2 6 3 3" xfId="2242" xr:uid="{00000000-0005-0000-0000-00009E060000}"/>
    <cellStyle name="Currency 2 2 2 3 2 6 4" xfId="2243" xr:uid="{00000000-0005-0000-0000-00009F060000}"/>
    <cellStyle name="Currency 2 2 2 3 2 6 4 2" xfId="2244" xr:uid="{00000000-0005-0000-0000-0000A0060000}"/>
    <cellStyle name="Currency 2 2 2 3 2 6 4 2 2" xfId="2245" xr:uid="{00000000-0005-0000-0000-0000A1060000}"/>
    <cellStyle name="Currency 2 2 2 3 2 6 4 3" xfId="2246" xr:uid="{00000000-0005-0000-0000-0000A2060000}"/>
    <cellStyle name="Currency 2 2 2 3 2 6 5" xfId="2247" xr:uid="{00000000-0005-0000-0000-0000A3060000}"/>
    <cellStyle name="Currency 2 2 2 3 2 6 5 2" xfId="2248" xr:uid="{00000000-0005-0000-0000-0000A4060000}"/>
    <cellStyle name="Currency 2 2 2 3 2 6 6" xfId="2249" xr:uid="{00000000-0005-0000-0000-0000A5060000}"/>
    <cellStyle name="Currency 2 2 2 3 2 6 6 2" xfId="2250" xr:uid="{00000000-0005-0000-0000-0000A6060000}"/>
    <cellStyle name="Currency 2 2 2 3 2 6 7" xfId="2251" xr:uid="{00000000-0005-0000-0000-0000A7060000}"/>
    <cellStyle name="Currency 2 2 2 3 2 7" xfId="2252" xr:uid="{00000000-0005-0000-0000-0000A8060000}"/>
    <cellStyle name="Currency 2 2 2 3 2 7 2" xfId="2253" xr:uid="{00000000-0005-0000-0000-0000A9060000}"/>
    <cellStyle name="Currency 2 2 2 3 2 7 2 2" xfId="2254" xr:uid="{00000000-0005-0000-0000-0000AA060000}"/>
    <cellStyle name="Currency 2 2 2 3 2 7 3" xfId="2255" xr:uid="{00000000-0005-0000-0000-0000AB060000}"/>
    <cellStyle name="Currency 2 2 2 3 2 8" xfId="2256" xr:uid="{00000000-0005-0000-0000-0000AC060000}"/>
    <cellStyle name="Currency 2 2 2 3 2 8 2" xfId="2257" xr:uid="{00000000-0005-0000-0000-0000AD060000}"/>
    <cellStyle name="Currency 2 2 2 3 2 8 2 2" xfId="2258" xr:uid="{00000000-0005-0000-0000-0000AE060000}"/>
    <cellStyle name="Currency 2 2 2 3 2 8 3" xfId="2259" xr:uid="{00000000-0005-0000-0000-0000AF060000}"/>
    <cellStyle name="Currency 2 2 2 3 3" xfId="122" xr:uid="{00000000-0005-0000-0000-0000B0060000}"/>
    <cellStyle name="Currency 2 2 2 3 3 10" xfId="2260" xr:uid="{00000000-0005-0000-0000-0000B1060000}"/>
    <cellStyle name="Currency 2 2 2 3 3 2" xfId="123" xr:uid="{00000000-0005-0000-0000-0000B2060000}"/>
    <cellStyle name="Currency 2 2 2 3 3 2 2" xfId="2261" xr:uid="{00000000-0005-0000-0000-0000B3060000}"/>
    <cellStyle name="Currency 2 2 2 3 3 2 3" xfId="2262" xr:uid="{00000000-0005-0000-0000-0000B4060000}"/>
    <cellStyle name="Currency 2 2 2 3 3 2 3 2" xfId="2263" xr:uid="{00000000-0005-0000-0000-0000B5060000}"/>
    <cellStyle name="Currency 2 2 2 3 3 2 3 3" xfId="2264" xr:uid="{00000000-0005-0000-0000-0000B6060000}"/>
    <cellStyle name="Currency 2 2 2 3 3 2 4" xfId="2265" xr:uid="{00000000-0005-0000-0000-0000B7060000}"/>
    <cellStyle name="Currency 2 2 2 3 3 2 4 2" xfId="2266" xr:uid="{00000000-0005-0000-0000-0000B8060000}"/>
    <cellStyle name="Currency 2 2 2 3 3 2 4 2 2" xfId="2267" xr:uid="{00000000-0005-0000-0000-0000B9060000}"/>
    <cellStyle name="Currency 2 2 2 3 3 2 4 3" xfId="2268" xr:uid="{00000000-0005-0000-0000-0000BA060000}"/>
    <cellStyle name="Currency 2 2 2 3 3 2 5" xfId="2269" xr:uid="{00000000-0005-0000-0000-0000BB060000}"/>
    <cellStyle name="Currency 2 2 2 3 3 2 5 2" xfId="2270" xr:uid="{00000000-0005-0000-0000-0000BC060000}"/>
    <cellStyle name="Currency 2 2 2 3 3 2 5 2 2" xfId="2271" xr:uid="{00000000-0005-0000-0000-0000BD060000}"/>
    <cellStyle name="Currency 2 2 2 3 3 2 5 3" xfId="2272" xr:uid="{00000000-0005-0000-0000-0000BE060000}"/>
    <cellStyle name="Currency 2 2 2 3 3 2 6" xfId="2273" xr:uid="{00000000-0005-0000-0000-0000BF060000}"/>
    <cellStyle name="Currency 2 2 2 3 3 2 6 2" xfId="2274" xr:uid="{00000000-0005-0000-0000-0000C0060000}"/>
    <cellStyle name="Currency 2 2 2 3 3 2 6 2 2" xfId="2275" xr:uid="{00000000-0005-0000-0000-0000C1060000}"/>
    <cellStyle name="Currency 2 2 2 3 3 2 6 3" xfId="2276" xr:uid="{00000000-0005-0000-0000-0000C2060000}"/>
    <cellStyle name="Currency 2 2 2 3 3 2 7" xfId="2277" xr:uid="{00000000-0005-0000-0000-0000C3060000}"/>
    <cellStyle name="Currency 2 2 2 3 3 2 7 2" xfId="2278" xr:uid="{00000000-0005-0000-0000-0000C4060000}"/>
    <cellStyle name="Currency 2 2 2 3 3 2 8" xfId="2279" xr:uid="{00000000-0005-0000-0000-0000C5060000}"/>
    <cellStyle name="Currency 2 2 2 3 3 2 8 2" xfId="2280" xr:uid="{00000000-0005-0000-0000-0000C6060000}"/>
    <cellStyle name="Currency 2 2 2 3 3 2 9" xfId="2281" xr:uid="{00000000-0005-0000-0000-0000C7060000}"/>
    <cellStyle name="Currency 2 2 2 3 3 3" xfId="124" xr:uid="{00000000-0005-0000-0000-0000C8060000}"/>
    <cellStyle name="Currency 2 2 2 3 3 4" xfId="2282" xr:uid="{00000000-0005-0000-0000-0000C9060000}"/>
    <cellStyle name="Currency 2 2 2 3 3 4 2" xfId="2283" xr:uid="{00000000-0005-0000-0000-0000CA060000}"/>
    <cellStyle name="Currency 2 2 2 3 3 4 3" xfId="2284" xr:uid="{00000000-0005-0000-0000-0000CB060000}"/>
    <cellStyle name="Currency 2 2 2 3 3 5" xfId="2285" xr:uid="{00000000-0005-0000-0000-0000CC060000}"/>
    <cellStyle name="Currency 2 2 2 3 3 5 2" xfId="2286" xr:uid="{00000000-0005-0000-0000-0000CD060000}"/>
    <cellStyle name="Currency 2 2 2 3 3 5 2 2" xfId="2287" xr:uid="{00000000-0005-0000-0000-0000CE060000}"/>
    <cellStyle name="Currency 2 2 2 3 3 5 3" xfId="2288" xr:uid="{00000000-0005-0000-0000-0000CF060000}"/>
    <cellStyle name="Currency 2 2 2 3 3 6" xfId="2289" xr:uid="{00000000-0005-0000-0000-0000D0060000}"/>
    <cellStyle name="Currency 2 2 2 3 3 6 2" xfId="2290" xr:uid="{00000000-0005-0000-0000-0000D1060000}"/>
    <cellStyle name="Currency 2 2 2 3 3 6 2 2" xfId="2291" xr:uid="{00000000-0005-0000-0000-0000D2060000}"/>
    <cellStyle name="Currency 2 2 2 3 3 6 3" xfId="2292" xr:uid="{00000000-0005-0000-0000-0000D3060000}"/>
    <cellStyle name="Currency 2 2 2 3 3 7" xfId="2293" xr:uid="{00000000-0005-0000-0000-0000D4060000}"/>
    <cellStyle name="Currency 2 2 2 3 3 7 2" xfId="2294" xr:uid="{00000000-0005-0000-0000-0000D5060000}"/>
    <cellStyle name="Currency 2 2 2 3 3 7 2 2" xfId="2295" xr:uid="{00000000-0005-0000-0000-0000D6060000}"/>
    <cellStyle name="Currency 2 2 2 3 3 7 3" xfId="2296" xr:uid="{00000000-0005-0000-0000-0000D7060000}"/>
    <cellStyle name="Currency 2 2 2 3 3 8" xfId="2297" xr:uid="{00000000-0005-0000-0000-0000D8060000}"/>
    <cellStyle name="Currency 2 2 2 3 3 8 2" xfId="2298" xr:uid="{00000000-0005-0000-0000-0000D9060000}"/>
    <cellStyle name="Currency 2 2 2 3 3 9" xfId="2299" xr:uid="{00000000-0005-0000-0000-0000DA060000}"/>
    <cellStyle name="Currency 2 2 2 3 3 9 2" xfId="2300" xr:uid="{00000000-0005-0000-0000-0000DB060000}"/>
    <cellStyle name="Currency 2 2 2 3 4" xfId="125" xr:uid="{00000000-0005-0000-0000-0000DC060000}"/>
    <cellStyle name="Currency 2 2 2 3 4 2" xfId="126" xr:uid="{00000000-0005-0000-0000-0000DD060000}"/>
    <cellStyle name="Currency 2 2 2 3 4 2 10" xfId="2301" xr:uid="{00000000-0005-0000-0000-0000DE060000}"/>
    <cellStyle name="Currency 2 2 2 3 4 2 2" xfId="2302" xr:uid="{00000000-0005-0000-0000-0000DF060000}"/>
    <cellStyle name="Currency 2 2 2 3 4 2 3" xfId="2303" xr:uid="{00000000-0005-0000-0000-0000E0060000}"/>
    <cellStyle name="Currency 2 2 2 3 4 2 4" xfId="2304" xr:uid="{00000000-0005-0000-0000-0000E1060000}"/>
    <cellStyle name="Currency 2 2 2 3 4 2 4 2" xfId="2305" xr:uid="{00000000-0005-0000-0000-0000E2060000}"/>
    <cellStyle name="Currency 2 2 2 3 4 2 4 2 2" xfId="2306" xr:uid="{00000000-0005-0000-0000-0000E3060000}"/>
    <cellStyle name="Currency 2 2 2 3 4 2 4 3" xfId="2307" xr:uid="{00000000-0005-0000-0000-0000E4060000}"/>
    <cellStyle name="Currency 2 2 2 3 4 2 5" xfId="2308" xr:uid="{00000000-0005-0000-0000-0000E5060000}"/>
    <cellStyle name="Currency 2 2 2 3 4 2 5 2" xfId="2309" xr:uid="{00000000-0005-0000-0000-0000E6060000}"/>
    <cellStyle name="Currency 2 2 2 3 4 2 5 2 2" xfId="2310" xr:uid="{00000000-0005-0000-0000-0000E7060000}"/>
    <cellStyle name="Currency 2 2 2 3 4 2 5 3" xfId="2311" xr:uid="{00000000-0005-0000-0000-0000E8060000}"/>
    <cellStyle name="Currency 2 2 2 3 4 2 6" xfId="2312" xr:uid="{00000000-0005-0000-0000-0000E9060000}"/>
    <cellStyle name="Currency 2 2 2 3 4 2 6 2" xfId="2313" xr:uid="{00000000-0005-0000-0000-0000EA060000}"/>
    <cellStyle name="Currency 2 2 2 3 4 2 6 2 2" xfId="2314" xr:uid="{00000000-0005-0000-0000-0000EB060000}"/>
    <cellStyle name="Currency 2 2 2 3 4 2 6 3" xfId="2315" xr:uid="{00000000-0005-0000-0000-0000EC060000}"/>
    <cellStyle name="Currency 2 2 2 3 4 2 7" xfId="2316" xr:uid="{00000000-0005-0000-0000-0000ED060000}"/>
    <cellStyle name="Currency 2 2 2 3 4 2 7 2" xfId="2317" xr:uid="{00000000-0005-0000-0000-0000EE060000}"/>
    <cellStyle name="Currency 2 2 2 3 4 2 8" xfId="2318" xr:uid="{00000000-0005-0000-0000-0000EF060000}"/>
    <cellStyle name="Currency 2 2 2 3 4 2 8 2" xfId="2319" xr:uid="{00000000-0005-0000-0000-0000F0060000}"/>
    <cellStyle name="Currency 2 2 2 3 4 2 9" xfId="2320" xr:uid="{00000000-0005-0000-0000-0000F1060000}"/>
    <cellStyle name="Currency 2 2 2 3 4 3" xfId="127" xr:uid="{00000000-0005-0000-0000-0000F2060000}"/>
    <cellStyle name="Currency 2 2 2 3 4 4" xfId="2321" xr:uid="{00000000-0005-0000-0000-0000F3060000}"/>
    <cellStyle name="Currency 2 2 2 3 4 4 2" xfId="2322" xr:uid="{00000000-0005-0000-0000-0000F4060000}"/>
    <cellStyle name="Currency 2 2 2 3 4 4 2 2" xfId="2323" xr:uid="{00000000-0005-0000-0000-0000F5060000}"/>
    <cellStyle name="Currency 2 2 2 3 4 4 3" xfId="2324" xr:uid="{00000000-0005-0000-0000-0000F6060000}"/>
    <cellStyle name="Currency 2 2 2 3 4 5" xfId="2325" xr:uid="{00000000-0005-0000-0000-0000F7060000}"/>
    <cellStyle name="Currency 2 2 2 3 4 5 2" xfId="2326" xr:uid="{00000000-0005-0000-0000-0000F8060000}"/>
    <cellStyle name="Currency 2 2 2 3 4 5 2 2" xfId="2327" xr:uid="{00000000-0005-0000-0000-0000F9060000}"/>
    <cellStyle name="Currency 2 2 2 3 4 5 3" xfId="2328" xr:uid="{00000000-0005-0000-0000-0000FA060000}"/>
    <cellStyle name="Currency 2 2 2 3 5" xfId="2329" xr:uid="{00000000-0005-0000-0000-0000FB060000}"/>
    <cellStyle name="Currency 2 2 2 3 5 2" xfId="2330" xr:uid="{00000000-0005-0000-0000-0000FC060000}"/>
    <cellStyle name="Currency 2 2 2 3 5 3" xfId="2331" xr:uid="{00000000-0005-0000-0000-0000FD060000}"/>
    <cellStyle name="Currency 2 2 2 3 5 3 2" xfId="2332" xr:uid="{00000000-0005-0000-0000-0000FE060000}"/>
    <cellStyle name="Currency 2 2 2 3 5 3 3" xfId="2333" xr:uid="{00000000-0005-0000-0000-0000FF060000}"/>
    <cellStyle name="Currency 2 2 2 3 5 4" xfId="2334" xr:uid="{00000000-0005-0000-0000-000000070000}"/>
    <cellStyle name="Currency 2 2 2 3 5 4 2" xfId="2335" xr:uid="{00000000-0005-0000-0000-000001070000}"/>
    <cellStyle name="Currency 2 2 2 3 5 4 2 2" xfId="2336" xr:uid="{00000000-0005-0000-0000-000002070000}"/>
    <cellStyle name="Currency 2 2 2 3 5 4 3" xfId="2337" xr:uid="{00000000-0005-0000-0000-000003070000}"/>
    <cellStyle name="Currency 2 2 2 3 5 5" xfId="2338" xr:uid="{00000000-0005-0000-0000-000004070000}"/>
    <cellStyle name="Currency 2 2 2 3 5 5 2" xfId="2339" xr:uid="{00000000-0005-0000-0000-000005070000}"/>
    <cellStyle name="Currency 2 2 2 3 5 5 2 2" xfId="2340" xr:uid="{00000000-0005-0000-0000-000006070000}"/>
    <cellStyle name="Currency 2 2 2 3 5 5 3" xfId="2341" xr:uid="{00000000-0005-0000-0000-000007070000}"/>
    <cellStyle name="Currency 2 2 2 3 5 6" xfId="2342" xr:uid="{00000000-0005-0000-0000-000008070000}"/>
    <cellStyle name="Currency 2 2 2 3 5 6 2" xfId="2343" xr:uid="{00000000-0005-0000-0000-000009070000}"/>
    <cellStyle name="Currency 2 2 2 3 5 6 2 2" xfId="2344" xr:uid="{00000000-0005-0000-0000-00000A070000}"/>
    <cellStyle name="Currency 2 2 2 3 5 6 3" xfId="2345" xr:uid="{00000000-0005-0000-0000-00000B070000}"/>
    <cellStyle name="Currency 2 2 2 3 5 7" xfId="2346" xr:uid="{00000000-0005-0000-0000-00000C070000}"/>
    <cellStyle name="Currency 2 2 2 3 5 7 2" xfId="2347" xr:uid="{00000000-0005-0000-0000-00000D070000}"/>
    <cellStyle name="Currency 2 2 2 3 5 8" xfId="2348" xr:uid="{00000000-0005-0000-0000-00000E070000}"/>
    <cellStyle name="Currency 2 2 2 3 5 8 2" xfId="2349" xr:uid="{00000000-0005-0000-0000-00000F070000}"/>
    <cellStyle name="Currency 2 2 2 3 5 9" xfId="2350" xr:uid="{00000000-0005-0000-0000-000010070000}"/>
    <cellStyle name="Currency 2 2 2 3 6" xfId="2351" xr:uid="{00000000-0005-0000-0000-000011070000}"/>
    <cellStyle name="Currency 2 2 2 3 6 2" xfId="2352" xr:uid="{00000000-0005-0000-0000-000012070000}"/>
    <cellStyle name="Currency 2 2 2 3 6 3" xfId="2353" xr:uid="{00000000-0005-0000-0000-000013070000}"/>
    <cellStyle name="Currency 2 2 2 3 7" xfId="2354" xr:uid="{00000000-0005-0000-0000-000014070000}"/>
    <cellStyle name="Currency 2 2 2 3 8" xfId="2355" xr:uid="{00000000-0005-0000-0000-000015070000}"/>
    <cellStyle name="Currency 2 2 2 3 8 2" xfId="2356" xr:uid="{00000000-0005-0000-0000-000016070000}"/>
    <cellStyle name="Currency 2 2 2 3 8 2 2" xfId="2357" xr:uid="{00000000-0005-0000-0000-000017070000}"/>
    <cellStyle name="Currency 2 2 2 3 8 3" xfId="2358" xr:uid="{00000000-0005-0000-0000-000018070000}"/>
    <cellStyle name="Currency 2 2 2 3 8 4" xfId="2359" xr:uid="{00000000-0005-0000-0000-000019070000}"/>
    <cellStyle name="Currency 2 2 2 3 9" xfId="2360" xr:uid="{00000000-0005-0000-0000-00001A070000}"/>
    <cellStyle name="Currency 2 2 2 3 9 2" xfId="2361" xr:uid="{00000000-0005-0000-0000-00001B070000}"/>
    <cellStyle name="Currency 2 2 2 3 9 2 2" xfId="2362" xr:uid="{00000000-0005-0000-0000-00001C070000}"/>
    <cellStyle name="Currency 2 2 2 3 9 3" xfId="2363" xr:uid="{00000000-0005-0000-0000-00001D070000}"/>
    <cellStyle name="Currency 2 2 2 4" xfId="128" xr:uid="{00000000-0005-0000-0000-00001E070000}"/>
    <cellStyle name="Currency 2 2 2 4 2" xfId="2364" xr:uid="{00000000-0005-0000-0000-00001F070000}"/>
    <cellStyle name="Currency 2 2 2 4 2 2" xfId="2365" xr:uid="{00000000-0005-0000-0000-000020070000}"/>
    <cellStyle name="Currency 2 2 2 4 2 3" xfId="2366" xr:uid="{00000000-0005-0000-0000-000021070000}"/>
    <cellStyle name="Currency 2 2 2 4 2 3 2" xfId="2367" xr:uid="{00000000-0005-0000-0000-000022070000}"/>
    <cellStyle name="Currency 2 2 2 4 2 3 3" xfId="2368" xr:uid="{00000000-0005-0000-0000-000023070000}"/>
    <cellStyle name="Currency 2 2 2 4 2 4" xfId="2369" xr:uid="{00000000-0005-0000-0000-000024070000}"/>
    <cellStyle name="Currency 2 2 2 4 2 4 2" xfId="2370" xr:uid="{00000000-0005-0000-0000-000025070000}"/>
    <cellStyle name="Currency 2 2 2 4 2 4 2 2" xfId="2371" xr:uid="{00000000-0005-0000-0000-000026070000}"/>
    <cellStyle name="Currency 2 2 2 4 2 4 3" xfId="2372" xr:uid="{00000000-0005-0000-0000-000027070000}"/>
    <cellStyle name="Currency 2 2 2 4 2 5" xfId="2373" xr:uid="{00000000-0005-0000-0000-000028070000}"/>
    <cellStyle name="Currency 2 2 2 4 2 5 2" xfId="2374" xr:uid="{00000000-0005-0000-0000-000029070000}"/>
    <cellStyle name="Currency 2 2 2 4 2 5 2 2" xfId="2375" xr:uid="{00000000-0005-0000-0000-00002A070000}"/>
    <cellStyle name="Currency 2 2 2 4 2 5 3" xfId="2376" xr:uid="{00000000-0005-0000-0000-00002B070000}"/>
    <cellStyle name="Currency 2 2 2 4 2 6" xfId="2377" xr:uid="{00000000-0005-0000-0000-00002C070000}"/>
    <cellStyle name="Currency 2 2 2 4 2 6 2" xfId="2378" xr:uid="{00000000-0005-0000-0000-00002D070000}"/>
    <cellStyle name="Currency 2 2 2 4 2 6 2 2" xfId="2379" xr:uid="{00000000-0005-0000-0000-00002E070000}"/>
    <cellStyle name="Currency 2 2 2 4 2 6 3" xfId="2380" xr:uid="{00000000-0005-0000-0000-00002F070000}"/>
    <cellStyle name="Currency 2 2 2 4 2 7" xfId="2381" xr:uid="{00000000-0005-0000-0000-000030070000}"/>
    <cellStyle name="Currency 2 2 2 4 2 7 2" xfId="2382" xr:uid="{00000000-0005-0000-0000-000031070000}"/>
    <cellStyle name="Currency 2 2 2 4 2 8" xfId="2383" xr:uid="{00000000-0005-0000-0000-000032070000}"/>
    <cellStyle name="Currency 2 2 2 4 2 8 2" xfId="2384" xr:uid="{00000000-0005-0000-0000-000033070000}"/>
    <cellStyle name="Currency 2 2 2 4 2 9" xfId="2385" xr:uid="{00000000-0005-0000-0000-000034070000}"/>
    <cellStyle name="Currency 2 2 2 4 3" xfId="2386" xr:uid="{00000000-0005-0000-0000-000035070000}"/>
    <cellStyle name="Currency 2 2 2 4 3 2" xfId="2387" xr:uid="{00000000-0005-0000-0000-000036070000}"/>
    <cellStyle name="Currency 2 2 2 4 3 3" xfId="2388" xr:uid="{00000000-0005-0000-0000-000037070000}"/>
    <cellStyle name="Currency 2 2 2 4 3 3 2" xfId="2389" xr:uid="{00000000-0005-0000-0000-000038070000}"/>
    <cellStyle name="Currency 2 2 2 4 3 3 3" xfId="2390" xr:uid="{00000000-0005-0000-0000-000039070000}"/>
    <cellStyle name="Currency 2 2 2 4 3 4" xfId="2391" xr:uid="{00000000-0005-0000-0000-00003A070000}"/>
    <cellStyle name="Currency 2 2 2 4 3 4 2" xfId="2392" xr:uid="{00000000-0005-0000-0000-00003B070000}"/>
    <cellStyle name="Currency 2 2 2 4 3 4 2 2" xfId="2393" xr:uid="{00000000-0005-0000-0000-00003C070000}"/>
    <cellStyle name="Currency 2 2 2 4 3 4 3" xfId="2394" xr:uid="{00000000-0005-0000-0000-00003D070000}"/>
    <cellStyle name="Currency 2 2 2 4 3 5" xfId="2395" xr:uid="{00000000-0005-0000-0000-00003E070000}"/>
    <cellStyle name="Currency 2 2 2 4 3 5 2" xfId="2396" xr:uid="{00000000-0005-0000-0000-00003F070000}"/>
    <cellStyle name="Currency 2 2 2 4 3 5 2 2" xfId="2397" xr:uid="{00000000-0005-0000-0000-000040070000}"/>
    <cellStyle name="Currency 2 2 2 4 3 5 3" xfId="2398" xr:uid="{00000000-0005-0000-0000-000041070000}"/>
    <cellStyle name="Currency 2 2 2 4 3 6" xfId="2399" xr:uid="{00000000-0005-0000-0000-000042070000}"/>
    <cellStyle name="Currency 2 2 2 4 3 6 2" xfId="2400" xr:uid="{00000000-0005-0000-0000-000043070000}"/>
    <cellStyle name="Currency 2 2 2 4 3 6 2 2" xfId="2401" xr:uid="{00000000-0005-0000-0000-000044070000}"/>
    <cellStyle name="Currency 2 2 2 4 3 6 3" xfId="2402" xr:uid="{00000000-0005-0000-0000-000045070000}"/>
    <cellStyle name="Currency 2 2 2 4 3 7" xfId="2403" xr:uid="{00000000-0005-0000-0000-000046070000}"/>
    <cellStyle name="Currency 2 2 2 4 3 7 2" xfId="2404" xr:uid="{00000000-0005-0000-0000-000047070000}"/>
    <cellStyle name="Currency 2 2 2 4 3 8" xfId="2405" xr:uid="{00000000-0005-0000-0000-000048070000}"/>
    <cellStyle name="Currency 2 2 2 4 3 8 2" xfId="2406" xr:uid="{00000000-0005-0000-0000-000049070000}"/>
    <cellStyle name="Currency 2 2 2 4 3 9" xfId="2407" xr:uid="{00000000-0005-0000-0000-00004A070000}"/>
    <cellStyle name="Currency 2 2 2 4 4" xfId="2408" xr:uid="{00000000-0005-0000-0000-00004B070000}"/>
    <cellStyle name="Currency 2 2 2 4 4 2" xfId="2409" xr:uid="{00000000-0005-0000-0000-00004C070000}"/>
    <cellStyle name="Currency 2 2 2 4 4 3" xfId="2410" xr:uid="{00000000-0005-0000-0000-00004D070000}"/>
    <cellStyle name="Currency 2 2 2 4 4 3 2" xfId="2411" xr:uid="{00000000-0005-0000-0000-00004E070000}"/>
    <cellStyle name="Currency 2 2 2 4 4 3 2 2" xfId="2412" xr:uid="{00000000-0005-0000-0000-00004F070000}"/>
    <cellStyle name="Currency 2 2 2 4 4 3 3" xfId="2413" xr:uid="{00000000-0005-0000-0000-000050070000}"/>
    <cellStyle name="Currency 2 2 2 4 4 4" xfId="2414" xr:uid="{00000000-0005-0000-0000-000051070000}"/>
    <cellStyle name="Currency 2 2 2 4 4 4 2" xfId="2415" xr:uid="{00000000-0005-0000-0000-000052070000}"/>
    <cellStyle name="Currency 2 2 2 4 4 4 2 2" xfId="2416" xr:uid="{00000000-0005-0000-0000-000053070000}"/>
    <cellStyle name="Currency 2 2 2 4 4 4 3" xfId="2417" xr:uid="{00000000-0005-0000-0000-000054070000}"/>
    <cellStyle name="Currency 2 2 2 4 4 5" xfId="2418" xr:uid="{00000000-0005-0000-0000-000055070000}"/>
    <cellStyle name="Currency 2 2 2 4 4 5 2" xfId="2419" xr:uid="{00000000-0005-0000-0000-000056070000}"/>
    <cellStyle name="Currency 2 2 2 4 4 5 2 2" xfId="2420" xr:uid="{00000000-0005-0000-0000-000057070000}"/>
    <cellStyle name="Currency 2 2 2 4 4 5 3" xfId="2421" xr:uid="{00000000-0005-0000-0000-000058070000}"/>
    <cellStyle name="Currency 2 2 2 4 4 6" xfId="2422" xr:uid="{00000000-0005-0000-0000-000059070000}"/>
    <cellStyle name="Currency 2 2 2 4 4 6 2" xfId="2423" xr:uid="{00000000-0005-0000-0000-00005A070000}"/>
    <cellStyle name="Currency 2 2 2 4 4 7" xfId="2424" xr:uid="{00000000-0005-0000-0000-00005B070000}"/>
    <cellStyle name="Currency 2 2 2 4 4 7 2" xfId="2425" xr:uid="{00000000-0005-0000-0000-00005C070000}"/>
    <cellStyle name="Currency 2 2 2 4 4 8" xfId="2426" xr:uid="{00000000-0005-0000-0000-00005D070000}"/>
    <cellStyle name="Currency 2 2 2 4 4 9" xfId="2427" xr:uid="{00000000-0005-0000-0000-00005E070000}"/>
    <cellStyle name="Currency 2 2 2 4 5" xfId="2428" xr:uid="{00000000-0005-0000-0000-00005F070000}"/>
    <cellStyle name="Currency 2 2 2 4 5 2" xfId="2429" xr:uid="{00000000-0005-0000-0000-000060070000}"/>
    <cellStyle name="Currency 2 2 2 4 5 3" xfId="2430" xr:uid="{00000000-0005-0000-0000-000061070000}"/>
    <cellStyle name="Currency 2 2 2 4 6" xfId="2431" xr:uid="{00000000-0005-0000-0000-000062070000}"/>
    <cellStyle name="Currency 2 2 2 4 6 2" xfId="2432" xr:uid="{00000000-0005-0000-0000-000063070000}"/>
    <cellStyle name="Currency 2 2 2 4 6 2 2" xfId="2433" xr:uid="{00000000-0005-0000-0000-000064070000}"/>
    <cellStyle name="Currency 2 2 2 4 6 2 2 2" xfId="2434" xr:uid="{00000000-0005-0000-0000-000065070000}"/>
    <cellStyle name="Currency 2 2 2 4 6 2 3" xfId="2435" xr:uid="{00000000-0005-0000-0000-000066070000}"/>
    <cellStyle name="Currency 2 2 2 4 6 3" xfId="2436" xr:uid="{00000000-0005-0000-0000-000067070000}"/>
    <cellStyle name="Currency 2 2 2 4 6 3 2" xfId="2437" xr:uid="{00000000-0005-0000-0000-000068070000}"/>
    <cellStyle name="Currency 2 2 2 4 6 3 2 2" xfId="2438" xr:uid="{00000000-0005-0000-0000-000069070000}"/>
    <cellStyle name="Currency 2 2 2 4 6 3 3" xfId="2439" xr:uid="{00000000-0005-0000-0000-00006A070000}"/>
    <cellStyle name="Currency 2 2 2 4 6 4" xfId="2440" xr:uid="{00000000-0005-0000-0000-00006B070000}"/>
    <cellStyle name="Currency 2 2 2 4 6 4 2" xfId="2441" xr:uid="{00000000-0005-0000-0000-00006C070000}"/>
    <cellStyle name="Currency 2 2 2 4 6 4 2 2" xfId="2442" xr:uid="{00000000-0005-0000-0000-00006D070000}"/>
    <cellStyle name="Currency 2 2 2 4 6 4 3" xfId="2443" xr:uid="{00000000-0005-0000-0000-00006E070000}"/>
    <cellStyle name="Currency 2 2 2 4 6 5" xfId="2444" xr:uid="{00000000-0005-0000-0000-00006F070000}"/>
    <cellStyle name="Currency 2 2 2 4 6 5 2" xfId="2445" xr:uid="{00000000-0005-0000-0000-000070070000}"/>
    <cellStyle name="Currency 2 2 2 4 6 6" xfId="2446" xr:uid="{00000000-0005-0000-0000-000071070000}"/>
    <cellStyle name="Currency 2 2 2 4 6 6 2" xfId="2447" xr:uid="{00000000-0005-0000-0000-000072070000}"/>
    <cellStyle name="Currency 2 2 2 4 6 7" xfId="2448" xr:uid="{00000000-0005-0000-0000-000073070000}"/>
    <cellStyle name="Currency 2 2 2 4 7" xfId="2449" xr:uid="{00000000-0005-0000-0000-000074070000}"/>
    <cellStyle name="Currency 2 2 2 4 7 2" xfId="2450" xr:uid="{00000000-0005-0000-0000-000075070000}"/>
    <cellStyle name="Currency 2 2 2 4 7 2 2" xfId="2451" xr:uid="{00000000-0005-0000-0000-000076070000}"/>
    <cellStyle name="Currency 2 2 2 4 7 3" xfId="2452" xr:uid="{00000000-0005-0000-0000-000077070000}"/>
    <cellStyle name="Currency 2 2 2 4 8" xfId="2453" xr:uid="{00000000-0005-0000-0000-000078070000}"/>
    <cellStyle name="Currency 2 2 2 4 8 2" xfId="2454" xr:uid="{00000000-0005-0000-0000-000079070000}"/>
    <cellStyle name="Currency 2 2 2 4 8 2 2" xfId="2455" xr:uid="{00000000-0005-0000-0000-00007A070000}"/>
    <cellStyle name="Currency 2 2 2 4 8 3" xfId="2456" xr:uid="{00000000-0005-0000-0000-00007B070000}"/>
    <cellStyle name="Currency 2 2 2 5" xfId="129" xr:uid="{00000000-0005-0000-0000-00007C070000}"/>
    <cellStyle name="Currency 2 2 2 5 10" xfId="2457" xr:uid="{00000000-0005-0000-0000-00007D070000}"/>
    <cellStyle name="Currency 2 2 2 5 2" xfId="130" xr:uid="{00000000-0005-0000-0000-00007E070000}"/>
    <cellStyle name="Currency 2 2 2 5 2 2" xfId="2458" xr:uid="{00000000-0005-0000-0000-00007F070000}"/>
    <cellStyle name="Currency 2 2 2 5 2 3" xfId="2459" xr:uid="{00000000-0005-0000-0000-000080070000}"/>
    <cellStyle name="Currency 2 2 2 5 2 3 2" xfId="2460" xr:uid="{00000000-0005-0000-0000-000081070000}"/>
    <cellStyle name="Currency 2 2 2 5 2 3 3" xfId="2461" xr:uid="{00000000-0005-0000-0000-000082070000}"/>
    <cellStyle name="Currency 2 2 2 5 2 4" xfId="2462" xr:uid="{00000000-0005-0000-0000-000083070000}"/>
    <cellStyle name="Currency 2 2 2 5 2 4 2" xfId="2463" xr:uid="{00000000-0005-0000-0000-000084070000}"/>
    <cellStyle name="Currency 2 2 2 5 2 4 2 2" xfId="2464" xr:uid="{00000000-0005-0000-0000-000085070000}"/>
    <cellStyle name="Currency 2 2 2 5 2 4 3" xfId="2465" xr:uid="{00000000-0005-0000-0000-000086070000}"/>
    <cellStyle name="Currency 2 2 2 5 2 5" xfId="2466" xr:uid="{00000000-0005-0000-0000-000087070000}"/>
    <cellStyle name="Currency 2 2 2 5 2 5 2" xfId="2467" xr:uid="{00000000-0005-0000-0000-000088070000}"/>
    <cellStyle name="Currency 2 2 2 5 2 5 2 2" xfId="2468" xr:uid="{00000000-0005-0000-0000-000089070000}"/>
    <cellStyle name="Currency 2 2 2 5 2 5 3" xfId="2469" xr:uid="{00000000-0005-0000-0000-00008A070000}"/>
    <cellStyle name="Currency 2 2 2 5 2 6" xfId="2470" xr:uid="{00000000-0005-0000-0000-00008B070000}"/>
    <cellStyle name="Currency 2 2 2 5 2 6 2" xfId="2471" xr:uid="{00000000-0005-0000-0000-00008C070000}"/>
    <cellStyle name="Currency 2 2 2 5 2 6 2 2" xfId="2472" xr:uid="{00000000-0005-0000-0000-00008D070000}"/>
    <cellStyle name="Currency 2 2 2 5 2 6 3" xfId="2473" xr:uid="{00000000-0005-0000-0000-00008E070000}"/>
    <cellStyle name="Currency 2 2 2 5 2 7" xfId="2474" xr:uid="{00000000-0005-0000-0000-00008F070000}"/>
    <cellStyle name="Currency 2 2 2 5 2 7 2" xfId="2475" xr:uid="{00000000-0005-0000-0000-000090070000}"/>
    <cellStyle name="Currency 2 2 2 5 2 8" xfId="2476" xr:uid="{00000000-0005-0000-0000-000091070000}"/>
    <cellStyle name="Currency 2 2 2 5 2 8 2" xfId="2477" xr:uid="{00000000-0005-0000-0000-000092070000}"/>
    <cellStyle name="Currency 2 2 2 5 2 9" xfId="2478" xr:uid="{00000000-0005-0000-0000-000093070000}"/>
    <cellStyle name="Currency 2 2 2 5 3" xfId="131" xr:uid="{00000000-0005-0000-0000-000094070000}"/>
    <cellStyle name="Currency 2 2 2 5 4" xfId="2479" xr:uid="{00000000-0005-0000-0000-000095070000}"/>
    <cellStyle name="Currency 2 2 2 5 4 2" xfId="2480" xr:uid="{00000000-0005-0000-0000-000096070000}"/>
    <cellStyle name="Currency 2 2 2 5 4 3" xfId="2481" xr:uid="{00000000-0005-0000-0000-000097070000}"/>
    <cellStyle name="Currency 2 2 2 5 5" xfId="2482" xr:uid="{00000000-0005-0000-0000-000098070000}"/>
    <cellStyle name="Currency 2 2 2 5 5 2" xfId="2483" xr:uid="{00000000-0005-0000-0000-000099070000}"/>
    <cellStyle name="Currency 2 2 2 5 5 2 2" xfId="2484" xr:uid="{00000000-0005-0000-0000-00009A070000}"/>
    <cellStyle name="Currency 2 2 2 5 5 3" xfId="2485" xr:uid="{00000000-0005-0000-0000-00009B070000}"/>
    <cellStyle name="Currency 2 2 2 5 6" xfId="2486" xr:uid="{00000000-0005-0000-0000-00009C070000}"/>
    <cellStyle name="Currency 2 2 2 5 6 2" xfId="2487" xr:uid="{00000000-0005-0000-0000-00009D070000}"/>
    <cellStyle name="Currency 2 2 2 5 6 2 2" xfId="2488" xr:uid="{00000000-0005-0000-0000-00009E070000}"/>
    <cellStyle name="Currency 2 2 2 5 6 3" xfId="2489" xr:uid="{00000000-0005-0000-0000-00009F070000}"/>
    <cellStyle name="Currency 2 2 2 5 7" xfId="2490" xr:uid="{00000000-0005-0000-0000-0000A0070000}"/>
    <cellStyle name="Currency 2 2 2 5 7 2" xfId="2491" xr:uid="{00000000-0005-0000-0000-0000A1070000}"/>
    <cellStyle name="Currency 2 2 2 5 7 2 2" xfId="2492" xr:uid="{00000000-0005-0000-0000-0000A2070000}"/>
    <cellStyle name="Currency 2 2 2 5 7 3" xfId="2493" xr:uid="{00000000-0005-0000-0000-0000A3070000}"/>
    <cellStyle name="Currency 2 2 2 5 8" xfId="2494" xr:uid="{00000000-0005-0000-0000-0000A4070000}"/>
    <cellStyle name="Currency 2 2 2 5 8 2" xfId="2495" xr:uid="{00000000-0005-0000-0000-0000A5070000}"/>
    <cellStyle name="Currency 2 2 2 5 9" xfId="2496" xr:uid="{00000000-0005-0000-0000-0000A6070000}"/>
    <cellStyle name="Currency 2 2 2 5 9 2" xfId="2497" xr:uid="{00000000-0005-0000-0000-0000A7070000}"/>
    <cellStyle name="Currency 2 2 2 6" xfId="132" xr:uid="{00000000-0005-0000-0000-0000A8070000}"/>
    <cellStyle name="Currency 2 2 2 6 2" xfId="133" xr:uid="{00000000-0005-0000-0000-0000A9070000}"/>
    <cellStyle name="Currency 2 2 2 6 2 10" xfId="2498" xr:uid="{00000000-0005-0000-0000-0000AA070000}"/>
    <cellStyle name="Currency 2 2 2 6 2 2" xfId="2499" xr:uid="{00000000-0005-0000-0000-0000AB070000}"/>
    <cellStyle name="Currency 2 2 2 6 2 3" xfId="2500" xr:uid="{00000000-0005-0000-0000-0000AC070000}"/>
    <cellStyle name="Currency 2 2 2 6 2 4" xfId="2501" xr:uid="{00000000-0005-0000-0000-0000AD070000}"/>
    <cellStyle name="Currency 2 2 2 6 2 4 2" xfId="2502" xr:uid="{00000000-0005-0000-0000-0000AE070000}"/>
    <cellStyle name="Currency 2 2 2 6 2 4 2 2" xfId="2503" xr:uid="{00000000-0005-0000-0000-0000AF070000}"/>
    <cellStyle name="Currency 2 2 2 6 2 4 3" xfId="2504" xr:uid="{00000000-0005-0000-0000-0000B0070000}"/>
    <cellStyle name="Currency 2 2 2 6 2 5" xfId="2505" xr:uid="{00000000-0005-0000-0000-0000B1070000}"/>
    <cellStyle name="Currency 2 2 2 6 2 5 2" xfId="2506" xr:uid="{00000000-0005-0000-0000-0000B2070000}"/>
    <cellStyle name="Currency 2 2 2 6 2 5 2 2" xfId="2507" xr:uid="{00000000-0005-0000-0000-0000B3070000}"/>
    <cellStyle name="Currency 2 2 2 6 2 5 3" xfId="2508" xr:uid="{00000000-0005-0000-0000-0000B4070000}"/>
    <cellStyle name="Currency 2 2 2 6 2 6" xfId="2509" xr:uid="{00000000-0005-0000-0000-0000B5070000}"/>
    <cellStyle name="Currency 2 2 2 6 2 6 2" xfId="2510" xr:uid="{00000000-0005-0000-0000-0000B6070000}"/>
    <cellStyle name="Currency 2 2 2 6 2 6 2 2" xfId="2511" xr:uid="{00000000-0005-0000-0000-0000B7070000}"/>
    <cellStyle name="Currency 2 2 2 6 2 6 3" xfId="2512" xr:uid="{00000000-0005-0000-0000-0000B8070000}"/>
    <cellStyle name="Currency 2 2 2 6 2 7" xfId="2513" xr:uid="{00000000-0005-0000-0000-0000B9070000}"/>
    <cellStyle name="Currency 2 2 2 6 2 7 2" xfId="2514" xr:uid="{00000000-0005-0000-0000-0000BA070000}"/>
    <cellStyle name="Currency 2 2 2 6 2 8" xfId="2515" xr:uid="{00000000-0005-0000-0000-0000BB070000}"/>
    <cellStyle name="Currency 2 2 2 6 2 8 2" xfId="2516" xr:uid="{00000000-0005-0000-0000-0000BC070000}"/>
    <cellStyle name="Currency 2 2 2 6 2 9" xfId="2517" xr:uid="{00000000-0005-0000-0000-0000BD070000}"/>
    <cellStyle name="Currency 2 2 2 6 3" xfId="134" xr:uid="{00000000-0005-0000-0000-0000BE070000}"/>
    <cellStyle name="Currency 2 2 2 6 4" xfId="2518" xr:uid="{00000000-0005-0000-0000-0000BF070000}"/>
    <cellStyle name="Currency 2 2 2 6 4 2" xfId="2519" xr:uid="{00000000-0005-0000-0000-0000C0070000}"/>
    <cellStyle name="Currency 2 2 2 6 4 2 2" xfId="2520" xr:uid="{00000000-0005-0000-0000-0000C1070000}"/>
    <cellStyle name="Currency 2 2 2 6 4 3" xfId="2521" xr:uid="{00000000-0005-0000-0000-0000C2070000}"/>
    <cellStyle name="Currency 2 2 2 6 5" xfId="2522" xr:uid="{00000000-0005-0000-0000-0000C3070000}"/>
    <cellStyle name="Currency 2 2 2 6 5 2" xfId="2523" xr:uid="{00000000-0005-0000-0000-0000C4070000}"/>
    <cellStyle name="Currency 2 2 2 6 5 2 2" xfId="2524" xr:uid="{00000000-0005-0000-0000-0000C5070000}"/>
    <cellStyle name="Currency 2 2 2 6 5 3" xfId="2525" xr:uid="{00000000-0005-0000-0000-0000C6070000}"/>
    <cellStyle name="Currency 2 2 2 7" xfId="2526" xr:uid="{00000000-0005-0000-0000-0000C7070000}"/>
    <cellStyle name="Currency 2 2 2 7 2" xfId="2527" xr:uid="{00000000-0005-0000-0000-0000C8070000}"/>
    <cellStyle name="Currency 2 2 2 7 3" xfId="2528" xr:uid="{00000000-0005-0000-0000-0000C9070000}"/>
    <cellStyle name="Currency 2 2 2 7 3 2" xfId="2529" xr:uid="{00000000-0005-0000-0000-0000CA070000}"/>
    <cellStyle name="Currency 2 2 2 7 3 3" xfId="2530" xr:uid="{00000000-0005-0000-0000-0000CB070000}"/>
    <cellStyle name="Currency 2 2 2 7 4" xfId="2531" xr:uid="{00000000-0005-0000-0000-0000CC070000}"/>
    <cellStyle name="Currency 2 2 2 7 4 2" xfId="2532" xr:uid="{00000000-0005-0000-0000-0000CD070000}"/>
    <cellStyle name="Currency 2 2 2 7 4 2 2" xfId="2533" xr:uid="{00000000-0005-0000-0000-0000CE070000}"/>
    <cellStyle name="Currency 2 2 2 7 4 3" xfId="2534" xr:uid="{00000000-0005-0000-0000-0000CF070000}"/>
    <cellStyle name="Currency 2 2 2 7 5" xfId="2535" xr:uid="{00000000-0005-0000-0000-0000D0070000}"/>
    <cellStyle name="Currency 2 2 2 7 5 2" xfId="2536" xr:uid="{00000000-0005-0000-0000-0000D1070000}"/>
    <cellStyle name="Currency 2 2 2 7 5 2 2" xfId="2537" xr:uid="{00000000-0005-0000-0000-0000D2070000}"/>
    <cellStyle name="Currency 2 2 2 7 5 3" xfId="2538" xr:uid="{00000000-0005-0000-0000-0000D3070000}"/>
    <cellStyle name="Currency 2 2 2 7 6" xfId="2539" xr:uid="{00000000-0005-0000-0000-0000D4070000}"/>
    <cellStyle name="Currency 2 2 2 7 6 2" xfId="2540" xr:uid="{00000000-0005-0000-0000-0000D5070000}"/>
    <cellStyle name="Currency 2 2 2 7 6 2 2" xfId="2541" xr:uid="{00000000-0005-0000-0000-0000D6070000}"/>
    <cellStyle name="Currency 2 2 2 7 6 3" xfId="2542" xr:uid="{00000000-0005-0000-0000-0000D7070000}"/>
    <cellStyle name="Currency 2 2 2 7 7" xfId="2543" xr:uid="{00000000-0005-0000-0000-0000D8070000}"/>
    <cellStyle name="Currency 2 2 2 7 7 2" xfId="2544" xr:uid="{00000000-0005-0000-0000-0000D9070000}"/>
    <cellStyle name="Currency 2 2 2 7 8" xfId="2545" xr:uid="{00000000-0005-0000-0000-0000DA070000}"/>
    <cellStyle name="Currency 2 2 2 7 8 2" xfId="2546" xr:uid="{00000000-0005-0000-0000-0000DB070000}"/>
    <cellStyle name="Currency 2 2 2 7 9" xfId="2547" xr:uid="{00000000-0005-0000-0000-0000DC070000}"/>
    <cellStyle name="Currency 2 2 2 8" xfId="2548" xr:uid="{00000000-0005-0000-0000-0000DD070000}"/>
    <cellStyle name="Currency 2 2 2 8 2" xfId="2549" xr:uid="{00000000-0005-0000-0000-0000DE070000}"/>
    <cellStyle name="Currency 2 2 2 8 3" xfId="2550" xr:uid="{00000000-0005-0000-0000-0000DF070000}"/>
    <cellStyle name="Currency 2 2 2 9" xfId="2551" xr:uid="{00000000-0005-0000-0000-0000E0070000}"/>
    <cellStyle name="Currency 2 2 3" xfId="135" xr:uid="{00000000-0005-0000-0000-0000E1070000}"/>
    <cellStyle name="Currency 2 2 3 2" xfId="2552" xr:uid="{00000000-0005-0000-0000-0000E2070000}"/>
    <cellStyle name="Currency 2 2 4" xfId="2553" xr:uid="{00000000-0005-0000-0000-0000E3070000}"/>
    <cellStyle name="Currency 2 20" xfId="2554" xr:uid="{00000000-0005-0000-0000-0000E4070000}"/>
    <cellStyle name="Currency 2 20 2" xfId="2555" xr:uid="{00000000-0005-0000-0000-0000E5070000}"/>
    <cellStyle name="Currency 2 20 2 2" xfId="2556" xr:uid="{00000000-0005-0000-0000-0000E6070000}"/>
    <cellStyle name="Currency 2 20 3" xfId="2557" xr:uid="{00000000-0005-0000-0000-0000E7070000}"/>
    <cellStyle name="Currency 2 21" xfId="2558" xr:uid="{00000000-0005-0000-0000-0000E8070000}"/>
    <cellStyle name="Currency 2 21 2" xfId="2559" xr:uid="{00000000-0005-0000-0000-0000E9070000}"/>
    <cellStyle name="Currency 2 22" xfId="2560" xr:uid="{00000000-0005-0000-0000-0000EA070000}"/>
    <cellStyle name="Currency 2 22 2" xfId="2561" xr:uid="{00000000-0005-0000-0000-0000EB070000}"/>
    <cellStyle name="Currency 2 23" xfId="2562" xr:uid="{00000000-0005-0000-0000-0000EC070000}"/>
    <cellStyle name="Currency 2 24" xfId="2563" xr:uid="{00000000-0005-0000-0000-0000ED070000}"/>
    <cellStyle name="Currency 2 25" xfId="2564" xr:uid="{00000000-0005-0000-0000-0000EE070000}"/>
    <cellStyle name="Currency 2 3" xfId="136" xr:uid="{00000000-0005-0000-0000-0000EF070000}"/>
    <cellStyle name="Currency 2 3 2" xfId="137" xr:uid="{00000000-0005-0000-0000-0000F0070000}"/>
    <cellStyle name="Currency 2 3 2 2" xfId="2565" xr:uid="{00000000-0005-0000-0000-0000F1070000}"/>
    <cellStyle name="Currency 2 3 3" xfId="2566" xr:uid="{00000000-0005-0000-0000-0000F2070000}"/>
    <cellStyle name="Currency 2 4" xfId="138" xr:uid="{00000000-0005-0000-0000-0000F3070000}"/>
    <cellStyle name="Currency 2 4 10" xfId="2567" xr:uid="{00000000-0005-0000-0000-0000F4070000}"/>
    <cellStyle name="Currency 2 4 10 2" xfId="2568" xr:uid="{00000000-0005-0000-0000-0000F5070000}"/>
    <cellStyle name="Currency 2 4 10 3" xfId="2569" xr:uid="{00000000-0005-0000-0000-0000F6070000}"/>
    <cellStyle name="Currency 2 4 11" xfId="2570" xr:uid="{00000000-0005-0000-0000-0000F7070000}"/>
    <cellStyle name="Currency 2 4 12" xfId="2571" xr:uid="{00000000-0005-0000-0000-0000F8070000}"/>
    <cellStyle name="Currency 2 4 12 2" xfId="2572" xr:uid="{00000000-0005-0000-0000-0000F9070000}"/>
    <cellStyle name="Currency 2 4 12 2 2" xfId="2573" xr:uid="{00000000-0005-0000-0000-0000FA070000}"/>
    <cellStyle name="Currency 2 4 12 3" xfId="2574" xr:uid="{00000000-0005-0000-0000-0000FB070000}"/>
    <cellStyle name="Currency 2 4 12 4" xfId="2575" xr:uid="{00000000-0005-0000-0000-0000FC070000}"/>
    <cellStyle name="Currency 2 4 13" xfId="2576" xr:uid="{00000000-0005-0000-0000-0000FD070000}"/>
    <cellStyle name="Currency 2 4 13 2" xfId="2577" xr:uid="{00000000-0005-0000-0000-0000FE070000}"/>
    <cellStyle name="Currency 2 4 13 2 2" xfId="2578" xr:uid="{00000000-0005-0000-0000-0000FF070000}"/>
    <cellStyle name="Currency 2 4 13 3" xfId="2579" xr:uid="{00000000-0005-0000-0000-000000080000}"/>
    <cellStyle name="Currency 2 4 14" xfId="2580" xr:uid="{00000000-0005-0000-0000-000001080000}"/>
    <cellStyle name="Currency 2 4 14 2" xfId="2581" xr:uid="{00000000-0005-0000-0000-000002080000}"/>
    <cellStyle name="Currency 2 4 14 2 2" xfId="2582" xr:uid="{00000000-0005-0000-0000-000003080000}"/>
    <cellStyle name="Currency 2 4 14 3" xfId="2583" xr:uid="{00000000-0005-0000-0000-000004080000}"/>
    <cellStyle name="Currency 2 4 15" xfId="2584" xr:uid="{00000000-0005-0000-0000-000005080000}"/>
    <cellStyle name="Currency 2 4 15 2" xfId="2585" xr:uid="{00000000-0005-0000-0000-000006080000}"/>
    <cellStyle name="Currency 2 4 16" xfId="2586" xr:uid="{00000000-0005-0000-0000-000007080000}"/>
    <cellStyle name="Currency 2 4 16 2" xfId="2587" xr:uid="{00000000-0005-0000-0000-000008080000}"/>
    <cellStyle name="Currency 2 4 17" xfId="2588" xr:uid="{00000000-0005-0000-0000-000009080000}"/>
    <cellStyle name="Currency 2 4 18" xfId="2589" xr:uid="{00000000-0005-0000-0000-00000A080000}"/>
    <cellStyle name="Currency 2 4 19" xfId="2590" xr:uid="{00000000-0005-0000-0000-00000B080000}"/>
    <cellStyle name="Currency 2 4 2" xfId="139" xr:uid="{00000000-0005-0000-0000-00000C080000}"/>
    <cellStyle name="Currency 2 4 2 10" xfId="2591" xr:uid="{00000000-0005-0000-0000-00000D080000}"/>
    <cellStyle name="Currency 2 4 2 10 2" xfId="2592" xr:uid="{00000000-0005-0000-0000-00000E080000}"/>
    <cellStyle name="Currency 2 4 2 10 2 2" xfId="2593" xr:uid="{00000000-0005-0000-0000-00000F080000}"/>
    <cellStyle name="Currency 2 4 2 10 3" xfId="2594" xr:uid="{00000000-0005-0000-0000-000010080000}"/>
    <cellStyle name="Currency 2 4 2 10 4" xfId="2595" xr:uid="{00000000-0005-0000-0000-000011080000}"/>
    <cellStyle name="Currency 2 4 2 11" xfId="2596" xr:uid="{00000000-0005-0000-0000-000012080000}"/>
    <cellStyle name="Currency 2 4 2 11 2" xfId="2597" xr:uid="{00000000-0005-0000-0000-000013080000}"/>
    <cellStyle name="Currency 2 4 2 11 2 2" xfId="2598" xr:uid="{00000000-0005-0000-0000-000014080000}"/>
    <cellStyle name="Currency 2 4 2 11 3" xfId="2599" xr:uid="{00000000-0005-0000-0000-000015080000}"/>
    <cellStyle name="Currency 2 4 2 12" xfId="2600" xr:uid="{00000000-0005-0000-0000-000016080000}"/>
    <cellStyle name="Currency 2 4 2 12 2" xfId="2601" xr:uid="{00000000-0005-0000-0000-000017080000}"/>
    <cellStyle name="Currency 2 4 2 12 2 2" xfId="2602" xr:uid="{00000000-0005-0000-0000-000018080000}"/>
    <cellStyle name="Currency 2 4 2 12 3" xfId="2603" xr:uid="{00000000-0005-0000-0000-000019080000}"/>
    <cellStyle name="Currency 2 4 2 13" xfId="2604" xr:uid="{00000000-0005-0000-0000-00001A080000}"/>
    <cellStyle name="Currency 2 4 2 13 2" xfId="2605" xr:uid="{00000000-0005-0000-0000-00001B080000}"/>
    <cellStyle name="Currency 2 4 2 14" xfId="2606" xr:uid="{00000000-0005-0000-0000-00001C080000}"/>
    <cellStyle name="Currency 2 4 2 14 2" xfId="2607" xr:uid="{00000000-0005-0000-0000-00001D080000}"/>
    <cellStyle name="Currency 2 4 2 15" xfId="2608" xr:uid="{00000000-0005-0000-0000-00001E080000}"/>
    <cellStyle name="Currency 2 4 2 16" xfId="2609" xr:uid="{00000000-0005-0000-0000-00001F080000}"/>
    <cellStyle name="Currency 2 4 2 17" xfId="2610" xr:uid="{00000000-0005-0000-0000-000020080000}"/>
    <cellStyle name="Currency 2 4 2 2" xfId="140" xr:uid="{00000000-0005-0000-0000-000021080000}"/>
    <cellStyle name="Currency 2 4 2 2 10" xfId="2611" xr:uid="{00000000-0005-0000-0000-000022080000}"/>
    <cellStyle name="Currency 2 4 2 2 10 2" xfId="2612" xr:uid="{00000000-0005-0000-0000-000023080000}"/>
    <cellStyle name="Currency 2 4 2 2 10 2 2" xfId="2613" xr:uid="{00000000-0005-0000-0000-000024080000}"/>
    <cellStyle name="Currency 2 4 2 2 10 3" xfId="2614" xr:uid="{00000000-0005-0000-0000-000025080000}"/>
    <cellStyle name="Currency 2 4 2 2 11" xfId="2615" xr:uid="{00000000-0005-0000-0000-000026080000}"/>
    <cellStyle name="Currency 2 4 2 2 11 2" xfId="2616" xr:uid="{00000000-0005-0000-0000-000027080000}"/>
    <cellStyle name="Currency 2 4 2 2 12" xfId="2617" xr:uid="{00000000-0005-0000-0000-000028080000}"/>
    <cellStyle name="Currency 2 4 2 2 12 2" xfId="2618" xr:uid="{00000000-0005-0000-0000-000029080000}"/>
    <cellStyle name="Currency 2 4 2 2 13" xfId="2619" xr:uid="{00000000-0005-0000-0000-00002A080000}"/>
    <cellStyle name="Currency 2 4 2 2 14" xfId="2620" xr:uid="{00000000-0005-0000-0000-00002B080000}"/>
    <cellStyle name="Currency 2 4 2 2 15" xfId="2621" xr:uid="{00000000-0005-0000-0000-00002C080000}"/>
    <cellStyle name="Currency 2 4 2 2 2" xfId="141" xr:uid="{00000000-0005-0000-0000-00002D080000}"/>
    <cellStyle name="Currency 2 4 2 2 2 2" xfId="2622" xr:uid="{00000000-0005-0000-0000-00002E080000}"/>
    <cellStyle name="Currency 2 4 2 2 2 2 2" xfId="2623" xr:uid="{00000000-0005-0000-0000-00002F080000}"/>
    <cellStyle name="Currency 2 4 2 2 2 2 3" xfId="2624" xr:uid="{00000000-0005-0000-0000-000030080000}"/>
    <cellStyle name="Currency 2 4 2 2 2 2 3 2" xfId="2625" xr:uid="{00000000-0005-0000-0000-000031080000}"/>
    <cellStyle name="Currency 2 4 2 2 2 2 3 3" xfId="2626" xr:uid="{00000000-0005-0000-0000-000032080000}"/>
    <cellStyle name="Currency 2 4 2 2 2 2 4" xfId="2627" xr:uid="{00000000-0005-0000-0000-000033080000}"/>
    <cellStyle name="Currency 2 4 2 2 2 2 4 2" xfId="2628" xr:uid="{00000000-0005-0000-0000-000034080000}"/>
    <cellStyle name="Currency 2 4 2 2 2 2 4 2 2" xfId="2629" xr:uid="{00000000-0005-0000-0000-000035080000}"/>
    <cellStyle name="Currency 2 4 2 2 2 2 4 3" xfId="2630" xr:uid="{00000000-0005-0000-0000-000036080000}"/>
    <cellStyle name="Currency 2 4 2 2 2 2 5" xfId="2631" xr:uid="{00000000-0005-0000-0000-000037080000}"/>
    <cellStyle name="Currency 2 4 2 2 2 2 5 2" xfId="2632" xr:uid="{00000000-0005-0000-0000-000038080000}"/>
    <cellStyle name="Currency 2 4 2 2 2 2 5 2 2" xfId="2633" xr:uid="{00000000-0005-0000-0000-000039080000}"/>
    <cellStyle name="Currency 2 4 2 2 2 2 5 3" xfId="2634" xr:uid="{00000000-0005-0000-0000-00003A080000}"/>
    <cellStyle name="Currency 2 4 2 2 2 2 6" xfId="2635" xr:uid="{00000000-0005-0000-0000-00003B080000}"/>
    <cellStyle name="Currency 2 4 2 2 2 2 6 2" xfId="2636" xr:uid="{00000000-0005-0000-0000-00003C080000}"/>
    <cellStyle name="Currency 2 4 2 2 2 2 6 2 2" xfId="2637" xr:uid="{00000000-0005-0000-0000-00003D080000}"/>
    <cellStyle name="Currency 2 4 2 2 2 2 6 3" xfId="2638" xr:uid="{00000000-0005-0000-0000-00003E080000}"/>
    <cellStyle name="Currency 2 4 2 2 2 2 7" xfId="2639" xr:uid="{00000000-0005-0000-0000-00003F080000}"/>
    <cellStyle name="Currency 2 4 2 2 2 2 7 2" xfId="2640" xr:uid="{00000000-0005-0000-0000-000040080000}"/>
    <cellStyle name="Currency 2 4 2 2 2 2 8" xfId="2641" xr:uid="{00000000-0005-0000-0000-000041080000}"/>
    <cellStyle name="Currency 2 4 2 2 2 2 8 2" xfId="2642" xr:uid="{00000000-0005-0000-0000-000042080000}"/>
    <cellStyle name="Currency 2 4 2 2 2 2 9" xfId="2643" xr:uid="{00000000-0005-0000-0000-000043080000}"/>
    <cellStyle name="Currency 2 4 2 2 2 3" xfId="2644" xr:uid="{00000000-0005-0000-0000-000044080000}"/>
    <cellStyle name="Currency 2 4 2 2 2 3 2" xfId="2645" xr:uid="{00000000-0005-0000-0000-000045080000}"/>
    <cellStyle name="Currency 2 4 2 2 2 3 3" xfId="2646" xr:uid="{00000000-0005-0000-0000-000046080000}"/>
    <cellStyle name="Currency 2 4 2 2 2 3 3 2" xfId="2647" xr:uid="{00000000-0005-0000-0000-000047080000}"/>
    <cellStyle name="Currency 2 4 2 2 2 3 3 3" xfId="2648" xr:uid="{00000000-0005-0000-0000-000048080000}"/>
    <cellStyle name="Currency 2 4 2 2 2 3 4" xfId="2649" xr:uid="{00000000-0005-0000-0000-000049080000}"/>
    <cellStyle name="Currency 2 4 2 2 2 3 4 2" xfId="2650" xr:uid="{00000000-0005-0000-0000-00004A080000}"/>
    <cellStyle name="Currency 2 4 2 2 2 3 4 2 2" xfId="2651" xr:uid="{00000000-0005-0000-0000-00004B080000}"/>
    <cellStyle name="Currency 2 4 2 2 2 3 4 3" xfId="2652" xr:uid="{00000000-0005-0000-0000-00004C080000}"/>
    <cellStyle name="Currency 2 4 2 2 2 3 5" xfId="2653" xr:uid="{00000000-0005-0000-0000-00004D080000}"/>
    <cellStyle name="Currency 2 4 2 2 2 3 5 2" xfId="2654" xr:uid="{00000000-0005-0000-0000-00004E080000}"/>
    <cellStyle name="Currency 2 4 2 2 2 3 5 2 2" xfId="2655" xr:uid="{00000000-0005-0000-0000-00004F080000}"/>
    <cellStyle name="Currency 2 4 2 2 2 3 5 3" xfId="2656" xr:uid="{00000000-0005-0000-0000-000050080000}"/>
    <cellStyle name="Currency 2 4 2 2 2 3 6" xfId="2657" xr:uid="{00000000-0005-0000-0000-000051080000}"/>
    <cellStyle name="Currency 2 4 2 2 2 3 6 2" xfId="2658" xr:uid="{00000000-0005-0000-0000-000052080000}"/>
    <cellStyle name="Currency 2 4 2 2 2 3 6 2 2" xfId="2659" xr:uid="{00000000-0005-0000-0000-000053080000}"/>
    <cellStyle name="Currency 2 4 2 2 2 3 6 3" xfId="2660" xr:uid="{00000000-0005-0000-0000-000054080000}"/>
    <cellStyle name="Currency 2 4 2 2 2 3 7" xfId="2661" xr:uid="{00000000-0005-0000-0000-000055080000}"/>
    <cellStyle name="Currency 2 4 2 2 2 3 7 2" xfId="2662" xr:uid="{00000000-0005-0000-0000-000056080000}"/>
    <cellStyle name="Currency 2 4 2 2 2 3 8" xfId="2663" xr:uid="{00000000-0005-0000-0000-000057080000}"/>
    <cellStyle name="Currency 2 4 2 2 2 3 8 2" xfId="2664" xr:uid="{00000000-0005-0000-0000-000058080000}"/>
    <cellStyle name="Currency 2 4 2 2 2 3 9" xfId="2665" xr:uid="{00000000-0005-0000-0000-000059080000}"/>
    <cellStyle name="Currency 2 4 2 2 2 4" xfId="2666" xr:uid="{00000000-0005-0000-0000-00005A080000}"/>
    <cellStyle name="Currency 2 4 2 2 2 4 2" xfId="2667" xr:uid="{00000000-0005-0000-0000-00005B080000}"/>
    <cellStyle name="Currency 2 4 2 2 2 4 3" xfId="2668" xr:uid="{00000000-0005-0000-0000-00005C080000}"/>
    <cellStyle name="Currency 2 4 2 2 2 4 3 2" xfId="2669" xr:uid="{00000000-0005-0000-0000-00005D080000}"/>
    <cellStyle name="Currency 2 4 2 2 2 4 3 2 2" xfId="2670" xr:uid="{00000000-0005-0000-0000-00005E080000}"/>
    <cellStyle name="Currency 2 4 2 2 2 4 3 3" xfId="2671" xr:uid="{00000000-0005-0000-0000-00005F080000}"/>
    <cellStyle name="Currency 2 4 2 2 2 4 4" xfId="2672" xr:uid="{00000000-0005-0000-0000-000060080000}"/>
    <cellStyle name="Currency 2 4 2 2 2 4 4 2" xfId="2673" xr:uid="{00000000-0005-0000-0000-000061080000}"/>
    <cellStyle name="Currency 2 4 2 2 2 4 4 2 2" xfId="2674" xr:uid="{00000000-0005-0000-0000-000062080000}"/>
    <cellStyle name="Currency 2 4 2 2 2 4 4 3" xfId="2675" xr:uid="{00000000-0005-0000-0000-000063080000}"/>
    <cellStyle name="Currency 2 4 2 2 2 4 5" xfId="2676" xr:uid="{00000000-0005-0000-0000-000064080000}"/>
    <cellStyle name="Currency 2 4 2 2 2 4 5 2" xfId="2677" xr:uid="{00000000-0005-0000-0000-000065080000}"/>
    <cellStyle name="Currency 2 4 2 2 2 4 5 2 2" xfId="2678" xr:uid="{00000000-0005-0000-0000-000066080000}"/>
    <cellStyle name="Currency 2 4 2 2 2 4 5 3" xfId="2679" xr:uid="{00000000-0005-0000-0000-000067080000}"/>
    <cellStyle name="Currency 2 4 2 2 2 4 6" xfId="2680" xr:uid="{00000000-0005-0000-0000-000068080000}"/>
    <cellStyle name="Currency 2 4 2 2 2 4 6 2" xfId="2681" xr:uid="{00000000-0005-0000-0000-000069080000}"/>
    <cellStyle name="Currency 2 4 2 2 2 4 7" xfId="2682" xr:uid="{00000000-0005-0000-0000-00006A080000}"/>
    <cellStyle name="Currency 2 4 2 2 2 4 7 2" xfId="2683" xr:uid="{00000000-0005-0000-0000-00006B080000}"/>
    <cellStyle name="Currency 2 4 2 2 2 4 8" xfId="2684" xr:uid="{00000000-0005-0000-0000-00006C080000}"/>
    <cellStyle name="Currency 2 4 2 2 2 4 9" xfId="2685" xr:uid="{00000000-0005-0000-0000-00006D080000}"/>
    <cellStyle name="Currency 2 4 2 2 2 5" xfId="2686" xr:uid="{00000000-0005-0000-0000-00006E080000}"/>
    <cellStyle name="Currency 2 4 2 2 2 5 2" xfId="2687" xr:uid="{00000000-0005-0000-0000-00006F080000}"/>
    <cellStyle name="Currency 2 4 2 2 2 5 3" xfId="2688" xr:uid="{00000000-0005-0000-0000-000070080000}"/>
    <cellStyle name="Currency 2 4 2 2 2 6" xfId="2689" xr:uid="{00000000-0005-0000-0000-000071080000}"/>
    <cellStyle name="Currency 2 4 2 2 2 6 2" xfId="2690" xr:uid="{00000000-0005-0000-0000-000072080000}"/>
    <cellStyle name="Currency 2 4 2 2 2 6 2 2" xfId="2691" xr:uid="{00000000-0005-0000-0000-000073080000}"/>
    <cellStyle name="Currency 2 4 2 2 2 6 2 2 2" xfId="2692" xr:uid="{00000000-0005-0000-0000-000074080000}"/>
    <cellStyle name="Currency 2 4 2 2 2 6 2 3" xfId="2693" xr:uid="{00000000-0005-0000-0000-000075080000}"/>
    <cellStyle name="Currency 2 4 2 2 2 6 3" xfId="2694" xr:uid="{00000000-0005-0000-0000-000076080000}"/>
    <cellStyle name="Currency 2 4 2 2 2 6 3 2" xfId="2695" xr:uid="{00000000-0005-0000-0000-000077080000}"/>
    <cellStyle name="Currency 2 4 2 2 2 6 3 2 2" xfId="2696" xr:uid="{00000000-0005-0000-0000-000078080000}"/>
    <cellStyle name="Currency 2 4 2 2 2 6 3 3" xfId="2697" xr:uid="{00000000-0005-0000-0000-000079080000}"/>
    <cellStyle name="Currency 2 4 2 2 2 6 4" xfId="2698" xr:uid="{00000000-0005-0000-0000-00007A080000}"/>
    <cellStyle name="Currency 2 4 2 2 2 6 4 2" xfId="2699" xr:uid="{00000000-0005-0000-0000-00007B080000}"/>
    <cellStyle name="Currency 2 4 2 2 2 6 4 2 2" xfId="2700" xr:uid="{00000000-0005-0000-0000-00007C080000}"/>
    <cellStyle name="Currency 2 4 2 2 2 6 4 3" xfId="2701" xr:uid="{00000000-0005-0000-0000-00007D080000}"/>
    <cellStyle name="Currency 2 4 2 2 2 6 5" xfId="2702" xr:uid="{00000000-0005-0000-0000-00007E080000}"/>
    <cellStyle name="Currency 2 4 2 2 2 6 5 2" xfId="2703" xr:uid="{00000000-0005-0000-0000-00007F080000}"/>
    <cellStyle name="Currency 2 4 2 2 2 6 6" xfId="2704" xr:uid="{00000000-0005-0000-0000-000080080000}"/>
    <cellStyle name="Currency 2 4 2 2 2 6 6 2" xfId="2705" xr:uid="{00000000-0005-0000-0000-000081080000}"/>
    <cellStyle name="Currency 2 4 2 2 2 6 7" xfId="2706" xr:uid="{00000000-0005-0000-0000-000082080000}"/>
    <cellStyle name="Currency 2 4 2 2 2 7" xfId="2707" xr:uid="{00000000-0005-0000-0000-000083080000}"/>
    <cellStyle name="Currency 2 4 2 2 2 7 2" xfId="2708" xr:uid="{00000000-0005-0000-0000-000084080000}"/>
    <cellStyle name="Currency 2 4 2 2 2 7 2 2" xfId="2709" xr:uid="{00000000-0005-0000-0000-000085080000}"/>
    <cellStyle name="Currency 2 4 2 2 2 7 3" xfId="2710" xr:uid="{00000000-0005-0000-0000-000086080000}"/>
    <cellStyle name="Currency 2 4 2 2 2 8" xfId="2711" xr:uid="{00000000-0005-0000-0000-000087080000}"/>
    <cellStyle name="Currency 2 4 2 2 2 8 2" xfId="2712" xr:uid="{00000000-0005-0000-0000-000088080000}"/>
    <cellStyle name="Currency 2 4 2 2 2 8 2 2" xfId="2713" xr:uid="{00000000-0005-0000-0000-000089080000}"/>
    <cellStyle name="Currency 2 4 2 2 2 8 3" xfId="2714" xr:uid="{00000000-0005-0000-0000-00008A080000}"/>
    <cellStyle name="Currency 2 4 2 2 3" xfId="142" xr:uid="{00000000-0005-0000-0000-00008B080000}"/>
    <cellStyle name="Currency 2 4 2 2 3 10" xfId="2715" xr:uid="{00000000-0005-0000-0000-00008C080000}"/>
    <cellStyle name="Currency 2 4 2 2 3 2" xfId="143" xr:uid="{00000000-0005-0000-0000-00008D080000}"/>
    <cellStyle name="Currency 2 4 2 2 3 2 2" xfId="2716" xr:uid="{00000000-0005-0000-0000-00008E080000}"/>
    <cellStyle name="Currency 2 4 2 2 3 2 3" xfId="2717" xr:uid="{00000000-0005-0000-0000-00008F080000}"/>
    <cellStyle name="Currency 2 4 2 2 3 2 3 2" xfId="2718" xr:uid="{00000000-0005-0000-0000-000090080000}"/>
    <cellStyle name="Currency 2 4 2 2 3 2 3 3" xfId="2719" xr:uid="{00000000-0005-0000-0000-000091080000}"/>
    <cellStyle name="Currency 2 4 2 2 3 2 4" xfId="2720" xr:uid="{00000000-0005-0000-0000-000092080000}"/>
    <cellStyle name="Currency 2 4 2 2 3 2 4 2" xfId="2721" xr:uid="{00000000-0005-0000-0000-000093080000}"/>
    <cellStyle name="Currency 2 4 2 2 3 2 4 2 2" xfId="2722" xr:uid="{00000000-0005-0000-0000-000094080000}"/>
    <cellStyle name="Currency 2 4 2 2 3 2 4 3" xfId="2723" xr:uid="{00000000-0005-0000-0000-000095080000}"/>
    <cellStyle name="Currency 2 4 2 2 3 2 5" xfId="2724" xr:uid="{00000000-0005-0000-0000-000096080000}"/>
    <cellStyle name="Currency 2 4 2 2 3 2 5 2" xfId="2725" xr:uid="{00000000-0005-0000-0000-000097080000}"/>
    <cellStyle name="Currency 2 4 2 2 3 2 5 2 2" xfId="2726" xr:uid="{00000000-0005-0000-0000-000098080000}"/>
    <cellStyle name="Currency 2 4 2 2 3 2 5 3" xfId="2727" xr:uid="{00000000-0005-0000-0000-000099080000}"/>
    <cellStyle name="Currency 2 4 2 2 3 2 6" xfId="2728" xr:uid="{00000000-0005-0000-0000-00009A080000}"/>
    <cellStyle name="Currency 2 4 2 2 3 2 6 2" xfId="2729" xr:uid="{00000000-0005-0000-0000-00009B080000}"/>
    <cellStyle name="Currency 2 4 2 2 3 2 6 2 2" xfId="2730" xr:uid="{00000000-0005-0000-0000-00009C080000}"/>
    <cellStyle name="Currency 2 4 2 2 3 2 6 3" xfId="2731" xr:uid="{00000000-0005-0000-0000-00009D080000}"/>
    <cellStyle name="Currency 2 4 2 2 3 2 7" xfId="2732" xr:uid="{00000000-0005-0000-0000-00009E080000}"/>
    <cellStyle name="Currency 2 4 2 2 3 2 7 2" xfId="2733" xr:uid="{00000000-0005-0000-0000-00009F080000}"/>
    <cellStyle name="Currency 2 4 2 2 3 2 8" xfId="2734" xr:uid="{00000000-0005-0000-0000-0000A0080000}"/>
    <cellStyle name="Currency 2 4 2 2 3 2 8 2" xfId="2735" xr:uid="{00000000-0005-0000-0000-0000A1080000}"/>
    <cellStyle name="Currency 2 4 2 2 3 2 9" xfId="2736" xr:uid="{00000000-0005-0000-0000-0000A2080000}"/>
    <cellStyle name="Currency 2 4 2 2 3 3" xfId="144" xr:uid="{00000000-0005-0000-0000-0000A3080000}"/>
    <cellStyle name="Currency 2 4 2 2 3 4" xfId="2737" xr:uid="{00000000-0005-0000-0000-0000A4080000}"/>
    <cellStyle name="Currency 2 4 2 2 3 4 2" xfId="2738" xr:uid="{00000000-0005-0000-0000-0000A5080000}"/>
    <cellStyle name="Currency 2 4 2 2 3 4 3" xfId="2739" xr:uid="{00000000-0005-0000-0000-0000A6080000}"/>
    <cellStyle name="Currency 2 4 2 2 3 5" xfId="2740" xr:uid="{00000000-0005-0000-0000-0000A7080000}"/>
    <cellStyle name="Currency 2 4 2 2 3 5 2" xfId="2741" xr:uid="{00000000-0005-0000-0000-0000A8080000}"/>
    <cellStyle name="Currency 2 4 2 2 3 5 2 2" xfId="2742" xr:uid="{00000000-0005-0000-0000-0000A9080000}"/>
    <cellStyle name="Currency 2 4 2 2 3 5 3" xfId="2743" xr:uid="{00000000-0005-0000-0000-0000AA080000}"/>
    <cellStyle name="Currency 2 4 2 2 3 6" xfId="2744" xr:uid="{00000000-0005-0000-0000-0000AB080000}"/>
    <cellStyle name="Currency 2 4 2 2 3 6 2" xfId="2745" xr:uid="{00000000-0005-0000-0000-0000AC080000}"/>
    <cellStyle name="Currency 2 4 2 2 3 6 2 2" xfId="2746" xr:uid="{00000000-0005-0000-0000-0000AD080000}"/>
    <cellStyle name="Currency 2 4 2 2 3 6 3" xfId="2747" xr:uid="{00000000-0005-0000-0000-0000AE080000}"/>
    <cellStyle name="Currency 2 4 2 2 3 7" xfId="2748" xr:uid="{00000000-0005-0000-0000-0000AF080000}"/>
    <cellStyle name="Currency 2 4 2 2 3 7 2" xfId="2749" xr:uid="{00000000-0005-0000-0000-0000B0080000}"/>
    <cellStyle name="Currency 2 4 2 2 3 7 2 2" xfId="2750" xr:uid="{00000000-0005-0000-0000-0000B1080000}"/>
    <cellStyle name="Currency 2 4 2 2 3 7 3" xfId="2751" xr:uid="{00000000-0005-0000-0000-0000B2080000}"/>
    <cellStyle name="Currency 2 4 2 2 3 8" xfId="2752" xr:uid="{00000000-0005-0000-0000-0000B3080000}"/>
    <cellStyle name="Currency 2 4 2 2 3 8 2" xfId="2753" xr:uid="{00000000-0005-0000-0000-0000B4080000}"/>
    <cellStyle name="Currency 2 4 2 2 3 9" xfId="2754" xr:uid="{00000000-0005-0000-0000-0000B5080000}"/>
    <cellStyle name="Currency 2 4 2 2 3 9 2" xfId="2755" xr:uid="{00000000-0005-0000-0000-0000B6080000}"/>
    <cellStyle name="Currency 2 4 2 2 4" xfId="145" xr:uid="{00000000-0005-0000-0000-0000B7080000}"/>
    <cellStyle name="Currency 2 4 2 2 4 2" xfId="146" xr:uid="{00000000-0005-0000-0000-0000B8080000}"/>
    <cellStyle name="Currency 2 4 2 2 4 2 10" xfId="2756" xr:uid="{00000000-0005-0000-0000-0000B9080000}"/>
    <cellStyle name="Currency 2 4 2 2 4 2 2" xfId="2757" xr:uid="{00000000-0005-0000-0000-0000BA080000}"/>
    <cellStyle name="Currency 2 4 2 2 4 2 3" xfId="2758" xr:uid="{00000000-0005-0000-0000-0000BB080000}"/>
    <cellStyle name="Currency 2 4 2 2 4 2 4" xfId="2759" xr:uid="{00000000-0005-0000-0000-0000BC080000}"/>
    <cellStyle name="Currency 2 4 2 2 4 2 4 2" xfId="2760" xr:uid="{00000000-0005-0000-0000-0000BD080000}"/>
    <cellStyle name="Currency 2 4 2 2 4 2 4 2 2" xfId="2761" xr:uid="{00000000-0005-0000-0000-0000BE080000}"/>
    <cellStyle name="Currency 2 4 2 2 4 2 4 3" xfId="2762" xr:uid="{00000000-0005-0000-0000-0000BF080000}"/>
    <cellStyle name="Currency 2 4 2 2 4 2 5" xfId="2763" xr:uid="{00000000-0005-0000-0000-0000C0080000}"/>
    <cellStyle name="Currency 2 4 2 2 4 2 5 2" xfId="2764" xr:uid="{00000000-0005-0000-0000-0000C1080000}"/>
    <cellStyle name="Currency 2 4 2 2 4 2 5 2 2" xfId="2765" xr:uid="{00000000-0005-0000-0000-0000C2080000}"/>
    <cellStyle name="Currency 2 4 2 2 4 2 5 3" xfId="2766" xr:uid="{00000000-0005-0000-0000-0000C3080000}"/>
    <cellStyle name="Currency 2 4 2 2 4 2 6" xfId="2767" xr:uid="{00000000-0005-0000-0000-0000C4080000}"/>
    <cellStyle name="Currency 2 4 2 2 4 2 6 2" xfId="2768" xr:uid="{00000000-0005-0000-0000-0000C5080000}"/>
    <cellStyle name="Currency 2 4 2 2 4 2 6 2 2" xfId="2769" xr:uid="{00000000-0005-0000-0000-0000C6080000}"/>
    <cellStyle name="Currency 2 4 2 2 4 2 6 3" xfId="2770" xr:uid="{00000000-0005-0000-0000-0000C7080000}"/>
    <cellStyle name="Currency 2 4 2 2 4 2 7" xfId="2771" xr:uid="{00000000-0005-0000-0000-0000C8080000}"/>
    <cellStyle name="Currency 2 4 2 2 4 2 7 2" xfId="2772" xr:uid="{00000000-0005-0000-0000-0000C9080000}"/>
    <cellStyle name="Currency 2 4 2 2 4 2 8" xfId="2773" xr:uid="{00000000-0005-0000-0000-0000CA080000}"/>
    <cellStyle name="Currency 2 4 2 2 4 2 8 2" xfId="2774" xr:uid="{00000000-0005-0000-0000-0000CB080000}"/>
    <cellStyle name="Currency 2 4 2 2 4 2 9" xfId="2775" xr:uid="{00000000-0005-0000-0000-0000CC080000}"/>
    <cellStyle name="Currency 2 4 2 2 4 3" xfId="147" xr:uid="{00000000-0005-0000-0000-0000CD080000}"/>
    <cellStyle name="Currency 2 4 2 2 4 4" xfId="2776" xr:uid="{00000000-0005-0000-0000-0000CE080000}"/>
    <cellStyle name="Currency 2 4 2 2 4 4 2" xfId="2777" xr:uid="{00000000-0005-0000-0000-0000CF080000}"/>
    <cellStyle name="Currency 2 4 2 2 4 4 2 2" xfId="2778" xr:uid="{00000000-0005-0000-0000-0000D0080000}"/>
    <cellStyle name="Currency 2 4 2 2 4 4 3" xfId="2779" xr:uid="{00000000-0005-0000-0000-0000D1080000}"/>
    <cellStyle name="Currency 2 4 2 2 4 5" xfId="2780" xr:uid="{00000000-0005-0000-0000-0000D2080000}"/>
    <cellStyle name="Currency 2 4 2 2 4 5 2" xfId="2781" xr:uid="{00000000-0005-0000-0000-0000D3080000}"/>
    <cellStyle name="Currency 2 4 2 2 4 5 2 2" xfId="2782" xr:uid="{00000000-0005-0000-0000-0000D4080000}"/>
    <cellStyle name="Currency 2 4 2 2 4 5 3" xfId="2783" xr:uid="{00000000-0005-0000-0000-0000D5080000}"/>
    <cellStyle name="Currency 2 4 2 2 5" xfId="2784" xr:uid="{00000000-0005-0000-0000-0000D6080000}"/>
    <cellStyle name="Currency 2 4 2 2 5 2" xfId="2785" xr:uid="{00000000-0005-0000-0000-0000D7080000}"/>
    <cellStyle name="Currency 2 4 2 2 5 3" xfId="2786" xr:uid="{00000000-0005-0000-0000-0000D8080000}"/>
    <cellStyle name="Currency 2 4 2 2 5 3 2" xfId="2787" xr:uid="{00000000-0005-0000-0000-0000D9080000}"/>
    <cellStyle name="Currency 2 4 2 2 5 3 3" xfId="2788" xr:uid="{00000000-0005-0000-0000-0000DA080000}"/>
    <cellStyle name="Currency 2 4 2 2 5 4" xfId="2789" xr:uid="{00000000-0005-0000-0000-0000DB080000}"/>
    <cellStyle name="Currency 2 4 2 2 5 4 2" xfId="2790" xr:uid="{00000000-0005-0000-0000-0000DC080000}"/>
    <cellStyle name="Currency 2 4 2 2 5 4 2 2" xfId="2791" xr:uid="{00000000-0005-0000-0000-0000DD080000}"/>
    <cellStyle name="Currency 2 4 2 2 5 4 3" xfId="2792" xr:uid="{00000000-0005-0000-0000-0000DE080000}"/>
    <cellStyle name="Currency 2 4 2 2 5 5" xfId="2793" xr:uid="{00000000-0005-0000-0000-0000DF080000}"/>
    <cellStyle name="Currency 2 4 2 2 5 5 2" xfId="2794" xr:uid="{00000000-0005-0000-0000-0000E0080000}"/>
    <cellStyle name="Currency 2 4 2 2 5 5 2 2" xfId="2795" xr:uid="{00000000-0005-0000-0000-0000E1080000}"/>
    <cellStyle name="Currency 2 4 2 2 5 5 3" xfId="2796" xr:uid="{00000000-0005-0000-0000-0000E2080000}"/>
    <cellStyle name="Currency 2 4 2 2 5 6" xfId="2797" xr:uid="{00000000-0005-0000-0000-0000E3080000}"/>
    <cellStyle name="Currency 2 4 2 2 5 6 2" xfId="2798" xr:uid="{00000000-0005-0000-0000-0000E4080000}"/>
    <cellStyle name="Currency 2 4 2 2 5 6 2 2" xfId="2799" xr:uid="{00000000-0005-0000-0000-0000E5080000}"/>
    <cellStyle name="Currency 2 4 2 2 5 6 3" xfId="2800" xr:uid="{00000000-0005-0000-0000-0000E6080000}"/>
    <cellStyle name="Currency 2 4 2 2 5 7" xfId="2801" xr:uid="{00000000-0005-0000-0000-0000E7080000}"/>
    <cellStyle name="Currency 2 4 2 2 5 7 2" xfId="2802" xr:uid="{00000000-0005-0000-0000-0000E8080000}"/>
    <cellStyle name="Currency 2 4 2 2 5 8" xfId="2803" xr:uid="{00000000-0005-0000-0000-0000E9080000}"/>
    <cellStyle name="Currency 2 4 2 2 5 8 2" xfId="2804" xr:uid="{00000000-0005-0000-0000-0000EA080000}"/>
    <cellStyle name="Currency 2 4 2 2 5 9" xfId="2805" xr:uid="{00000000-0005-0000-0000-0000EB080000}"/>
    <cellStyle name="Currency 2 4 2 2 6" xfId="2806" xr:uid="{00000000-0005-0000-0000-0000EC080000}"/>
    <cellStyle name="Currency 2 4 2 2 6 2" xfId="2807" xr:uid="{00000000-0005-0000-0000-0000ED080000}"/>
    <cellStyle name="Currency 2 4 2 2 6 3" xfId="2808" xr:uid="{00000000-0005-0000-0000-0000EE080000}"/>
    <cellStyle name="Currency 2 4 2 2 7" xfId="2809" xr:uid="{00000000-0005-0000-0000-0000EF080000}"/>
    <cellStyle name="Currency 2 4 2 2 8" xfId="2810" xr:uid="{00000000-0005-0000-0000-0000F0080000}"/>
    <cellStyle name="Currency 2 4 2 2 8 2" xfId="2811" xr:uid="{00000000-0005-0000-0000-0000F1080000}"/>
    <cellStyle name="Currency 2 4 2 2 8 2 2" xfId="2812" xr:uid="{00000000-0005-0000-0000-0000F2080000}"/>
    <cellStyle name="Currency 2 4 2 2 8 3" xfId="2813" xr:uid="{00000000-0005-0000-0000-0000F3080000}"/>
    <cellStyle name="Currency 2 4 2 2 8 4" xfId="2814" xr:uid="{00000000-0005-0000-0000-0000F4080000}"/>
    <cellStyle name="Currency 2 4 2 2 9" xfId="2815" xr:uid="{00000000-0005-0000-0000-0000F5080000}"/>
    <cellStyle name="Currency 2 4 2 2 9 2" xfId="2816" xr:uid="{00000000-0005-0000-0000-0000F6080000}"/>
    <cellStyle name="Currency 2 4 2 2 9 2 2" xfId="2817" xr:uid="{00000000-0005-0000-0000-0000F7080000}"/>
    <cellStyle name="Currency 2 4 2 2 9 3" xfId="2818" xr:uid="{00000000-0005-0000-0000-0000F8080000}"/>
    <cellStyle name="Currency 2 4 2 3" xfId="148" xr:uid="{00000000-0005-0000-0000-0000F9080000}"/>
    <cellStyle name="Currency 2 4 2 3 10" xfId="2819" xr:uid="{00000000-0005-0000-0000-0000FA080000}"/>
    <cellStyle name="Currency 2 4 2 3 10 2" xfId="2820" xr:uid="{00000000-0005-0000-0000-0000FB080000}"/>
    <cellStyle name="Currency 2 4 2 3 10 2 2" xfId="2821" xr:uid="{00000000-0005-0000-0000-0000FC080000}"/>
    <cellStyle name="Currency 2 4 2 3 10 3" xfId="2822" xr:uid="{00000000-0005-0000-0000-0000FD080000}"/>
    <cellStyle name="Currency 2 4 2 3 11" xfId="2823" xr:uid="{00000000-0005-0000-0000-0000FE080000}"/>
    <cellStyle name="Currency 2 4 2 3 11 2" xfId="2824" xr:uid="{00000000-0005-0000-0000-0000FF080000}"/>
    <cellStyle name="Currency 2 4 2 3 12" xfId="2825" xr:uid="{00000000-0005-0000-0000-000000090000}"/>
    <cellStyle name="Currency 2 4 2 3 12 2" xfId="2826" xr:uid="{00000000-0005-0000-0000-000001090000}"/>
    <cellStyle name="Currency 2 4 2 3 13" xfId="2827" xr:uid="{00000000-0005-0000-0000-000002090000}"/>
    <cellStyle name="Currency 2 4 2 3 14" xfId="2828" xr:uid="{00000000-0005-0000-0000-000003090000}"/>
    <cellStyle name="Currency 2 4 2 3 15" xfId="2829" xr:uid="{00000000-0005-0000-0000-000004090000}"/>
    <cellStyle name="Currency 2 4 2 3 2" xfId="149" xr:uid="{00000000-0005-0000-0000-000005090000}"/>
    <cellStyle name="Currency 2 4 2 3 2 2" xfId="2830" xr:uid="{00000000-0005-0000-0000-000006090000}"/>
    <cellStyle name="Currency 2 4 2 3 2 2 2" xfId="2831" xr:uid="{00000000-0005-0000-0000-000007090000}"/>
    <cellStyle name="Currency 2 4 2 3 2 2 3" xfId="2832" xr:uid="{00000000-0005-0000-0000-000008090000}"/>
    <cellStyle name="Currency 2 4 2 3 2 2 3 2" xfId="2833" xr:uid="{00000000-0005-0000-0000-000009090000}"/>
    <cellStyle name="Currency 2 4 2 3 2 2 3 3" xfId="2834" xr:uid="{00000000-0005-0000-0000-00000A090000}"/>
    <cellStyle name="Currency 2 4 2 3 2 2 4" xfId="2835" xr:uid="{00000000-0005-0000-0000-00000B090000}"/>
    <cellStyle name="Currency 2 4 2 3 2 2 4 2" xfId="2836" xr:uid="{00000000-0005-0000-0000-00000C090000}"/>
    <cellStyle name="Currency 2 4 2 3 2 2 4 2 2" xfId="2837" xr:uid="{00000000-0005-0000-0000-00000D090000}"/>
    <cellStyle name="Currency 2 4 2 3 2 2 4 3" xfId="2838" xr:uid="{00000000-0005-0000-0000-00000E090000}"/>
    <cellStyle name="Currency 2 4 2 3 2 2 5" xfId="2839" xr:uid="{00000000-0005-0000-0000-00000F090000}"/>
    <cellStyle name="Currency 2 4 2 3 2 2 5 2" xfId="2840" xr:uid="{00000000-0005-0000-0000-000010090000}"/>
    <cellStyle name="Currency 2 4 2 3 2 2 5 2 2" xfId="2841" xr:uid="{00000000-0005-0000-0000-000011090000}"/>
    <cellStyle name="Currency 2 4 2 3 2 2 5 3" xfId="2842" xr:uid="{00000000-0005-0000-0000-000012090000}"/>
    <cellStyle name="Currency 2 4 2 3 2 2 6" xfId="2843" xr:uid="{00000000-0005-0000-0000-000013090000}"/>
    <cellStyle name="Currency 2 4 2 3 2 2 6 2" xfId="2844" xr:uid="{00000000-0005-0000-0000-000014090000}"/>
    <cellStyle name="Currency 2 4 2 3 2 2 6 2 2" xfId="2845" xr:uid="{00000000-0005-0000-0000-000015090000}"/>
    <cellStyle name="Currency 2 4 2 3 2 2 6 3" xfId="2846" xr:uid="{00000000-0005-0000-0000-000016090000}"/>
    <cellStyle name="Currency 2 4 2 3 2 2 7" xfId="2847" xr:uid="{00000000-0005-0000-0000-000017090000}"/>
    <cellStyle name="Currency 2 4 2 3 2 2 7 2" xfId="2848" xr:uid="{00000000-0005-0000-0000-000018090000}"/>
    <cellStyle name="Currency 2 4 2 3 2 2 8" xfId="2849" xr:uid="{00000000-0005-0000-0000-000019090000}"/>
    <cellStyle name="Currency 2 4 2 3 2 2 8 2" xfId="2850" xr:uid="{00000000-0005-0000-0000-00001A090000}"/>
    <cellStyle name="Currency 2 4 2 3 2 2 9" xfId="2851" xr:uid="{00000000-0005-0000-0000-00001B090000}"/>
    <cellStyle name="Currency 2 4 2 3 2 3" xfId="2852" xr:uid="{00000000-0005-0000-0000-00001C090000}"/>
    <cellStyle name="Currency 2 4 2 3 2 3 2" xfId="2853" xr:uid="{00000000-0005-0000-0000-00001D090000}"/>
    <cellStyle name="Currency 2 4 2 3 2 3 3" xfId="2854" xr:uid="{00000000-0005-0000-0000-00001E090000}"/>
    <cellStyle name="Currency 2 4 2 3 2 3 3 2" xfId="2855" xr:uid="{00000000-0005-0000-0000-00001F090000}"/>
    <cellStyle name="Currency 2 4 2 3 2 3 3 3" xfId="2856" xr:uid="{00000000-0005-0000-0000-000020090000}"/>
    <cellStyle name="Currency 2 4 2 3 2 3 4" xfId="2857" xr:uid="{00000000-0005-0000-0000-000021090000}"/>
    <cellStyle name="Currency 2 4 2 3 2 3 4 2" xfId="2858" xr:uid="{00000000-0005-0000-0000-000022090000}"/>
    <cellStyle name="Currency 2 4 2 3 2 3 4 2 2" xfId="2859" xr:uid="{00000000-0005-0000-0000-000023090000}"/>
    <cellStyle name="Currency 2 4 2 3 2 3 4 3" xfId="2860" xr:uid="{00000000-0005-0000-0000-000024090000}"/>
    <cellStyle name="Currency 2 4 2 3 2 3 5" xfId="2861" xr:uid="{00000000-0005-0000-0000-000025090000}"/>
    <cellStyle name="Currency 2 4 2 3 2 3 5 2" xfId="2862" xr:uid="{00000000-0005-0000-0000-000026090000}"/>
    <cellStyle name="Currency 2 4 2 3 2 3 5 2 2" xfId="2863" xr:uid="{00000000-0005-0000-0000-000027090000}"/>
    <cellStyle name="Currency 2 4 2 3 2 3 5 3" xfId="2864" xr:uid="{00000000-0005-0000-0000-000028090000}"/>
    <cellStyle name="Currency 2 4 2 3 2 3 6" xfId="2865" xr:uid="{00000000-0005-0000-0000-000029090000}"/>
    <cellStyle name="Currency 2 4 2 3 2 3 6 2" xfId="2866" xr:uid="{00000000-0005-0000-0000-00002A090000}"/>
    <cellStyle name="Currency 2 4 2 3 2 3 6 2 2" xfId="2867" xr:uid="{00000000-0005-0000-0000-00002B090000}"/>
    <cellStyle name="Currency 2 4 2 3 2 3 6 3" xfId="2868" xr:uid="{00000000-0005-0000-0000-00002C090000}"/>
    <cellStyle name="Currency 2 4 2 3 2 3 7" xfId="2869" xr:uid="{00000000-0005-0000-0000-00002D090000}"/>
    <cellStyle name="Currency 2 4 2 3 2 3 7 2" xfId="2870" xr:uid="{00000000-0005-0000-0000-00002E090000}"/>
    <cellStyle name="Currency 2 4 2 3 2 3 8" xfId="2871" xr:uid="{00000000-0005-0000-0000-00002F090000}"/>
    <cellStyle name="Currency 2 4 2 3 2 3 8 2" xfId="2872" xr:uid="{00000000-0005-0000-0000-000030090000}"/>
    <cellStyle name="Currency 2 4 2 3 2 3 9" xfId="2873" xr:uid="{00000000-0005-0000-0000-000031090000}"/>
    <cellStyle name="Currency 2 4 2 3 2 4" xfId="2874" xr:uid="{00000000-0005-0000-0000-000032090000}"/>
    <cellStyle name="Currency 2 4 2 3 2 4 2" xfId="2875" xr:uid="{00000000-0005-0000-0000-000033090000}"/>
    <cellStyle name="Currency 2 4 2 3 2 4 3" xfId="2876" xr:uid="{00000000-0005-0000-0000-000034090000}"/>
    <cellStyle name="Currency 2 4 2 3 2 4 3 2" xfId="2877" xr:uid="{00000000-0005-0000-0000-000035090000}"/>
    <cellStyle name="Currency 2 4 2 3 2 4 3 2 2" xfId="2878" xr:uid="{00000000-0005-0000-0000-000036090000}"/>
    <cellStyle name="Currency 2 4 2 3 2 4 3 3" xfId="2879" xr:uid="{00000000-0005-0000-0000-000037090000}"/>
    <cellStyle name="Currency 2 4 2 3 2 4 4" xfId="2880" xr:uid="{00000000-0005-0000-0000-000038090000}"/>
    <cellStyle name="Currency 2 4 2 3 2 4 4 2" xfId="2881" xr:uid="{00000000-0005-0000-0000-000039090000}"/>
    <cellStyle name="Currency 2 4 2 3 2 4 4 2 2" xfId="2882" xr:uid="{00000000-0005-0000-0000-00003A090000}"/>
    <cellStyle name="Currency 2 4 2 3 2 4 4 3" xfId="2883" xr:uid="{00000000-0005-0000-0000-00003B090000}"/>
    <cellStyle name="Currency 2 4 2 3 2 4 5" xfId="2884" xr:uid="{00000000-0005-0000-0000-00003C090000}"/>
    <cellStyle name="Currency 2 4 2 3 2 4 5 2" xfId="2885" xr:uid="{00000000-0005-0000-0000-00003D090000}"/>
    <cellStyle name="Currency 2 4 2 3 2 4 5 2 2" xfId="2886" xr:uid="{00000000-0005-0000-0000-00003E090000}"/>
    <cellStyle name="Currency 2 4 2 3 2 4 5 3" xfId="2887" xr:uid="{00000000-0005-0000-0000-00003F090000}"/>
    <cellStyle name="Currency 2 4 2 3 2 4 6" xfId="2888" xr:uid="{00000000-0005-0000-0000-000040090000}"/>
    <cellStyle name="Currency 2 4 2 3 2 4 6 2" xfId="2889" xr:uid="{00000000-0005-0000-0000-000041090000}"/>
    <cellStyle name="Currency 2 4 2 3 2 4 7" xfId="2890" xr:uid="{00000000-0005-0000-0000-000042090000}"/>
    <cellStyle name="Currency 2 4 2 3 2 4 7 2" xfId="2891" xr:uid="{00000000-0005-0000-0000-000043090000}"/>
    <cellStyle name="Currency 2 4 2 3 2 4 8" xfId="2892" xr:uid="{00000000-0005-0000-0000-000044090000}"/>
    <cellStyle name="Currency 2 4 2 3 2 4 9" xfId="2893" xr:uid="{00000000-0005-0000-0000-000045090000}"/>
    <cellStyle name="Currency 2 4 2 3 2 5" xfId="2894" xr:uid="{00000000-0005-0000-0000-000046090000}"/>
    <cellStyle name="Currency 2 4 2 3 2 5 2" xfId="2895" xr:uid="{00000000-0005-0000-0000-000047090000}"/>
    <cellStyle name="Currency 2 4 2 3 2 5 3" xfId="2896" xr:uid="{00000000-0005-0000-0000-000048090000}"/>
    <cellStyle name="Currency 2 4 2 3 2 6" xfId="2897" xr:uid="{00000000-0005-0000-0000-000049090000}"/>
    <cellStyle name="Currency 2 4 2 3 2 6 2" xfId="2898" xr:uid="{00000000-0005-0000-0000-00004A090000}"/>
    <cellStyle name="Currency 2 4 2 3 2 6 2 2" xfId="2899" xr:uid="{00000000-0005-0000-0000-00004B090000}"/>
    <cellStyle name="Currency 2 4 2 3 2 6 2 2 2" xfId="2900" xr:uid="{00000000-0005-0000-0000-00004C090000}"/>
    <cellStyle name="Currency 2 4 2 3 2 6 2 3" xfId="2901" xr:uid="{00000000-0005-0000-0000-00004D090000}"/>
    <cellStyle name="Currency 2 4 2 3 2 6 3" xfId="2902" xr:uid="{00000000-0005-0000-0000-00004E090000}"/>
    <cellStyle name="Currency 2 4 2 3 2 6 3 2" xfId="2903" xr:uid="{00000000-0005-0000-0000-00004F090000}"/>
    <cellStyle name="Currency 2 4 2 3 2 6 3 2 2" xfId="2904" xr:uid="{00000000-0005-0000-0000-000050090000}"/>
    <cellStyle name="Currency 2 4 2 3 2 6 3 3" xfId="2905" xr:uid="{00000000-0005-0000-0000-000051090000}"/>
    <cellStyle name="Currency 2 4 2 3 2 6 4" xfId="2906" xr:uid="{00000000-0005-0000-0000-000052090000}"/>
    <cellStyle name="Currency 2 4 2 3 2 6 4 2" xfId="2907" xr:uid="{00000000-0005-0000-0000-000053090000}"/>
    <cellStyle name="Currency 2 4 2 3 2 6 4 2 2" xfId="2908" xr:uid="{00000000-0005-0000-0000-000054090000}"/>
    <cellStyle name="Currency 2 4 2 3 2 6 4 3" xfId="2909" xr:uid="{00000000-0005-0000-0000-000055090000}"/>
    <cellStyle name="Currency 2 4 2 3 2 6 5" xfId="2910" xr:uid="{00000000-0005-0000-0000-000056090000}"/>
    <cellStyle name="Currency 2 4 2 3 2 6 5 2" xfId="2911" xr:uid="{00000000-0005-0000-0000-000057090000}"/>
    <cellStyle name="Currency 2 4 2 3 2 6 6" xfId="2912" xr:uid="{00000000-0005-0000-0000-000058090000}"/>
    <cellStyle name="Currency 2 4 2 3 2 6 6 2" xfId="2913" xr:uid="{00000000-0005-0000-0000-000059090000}"/>
    <cellStyle name="Currency 2 4 2 3 2 6 7" xfId="2914" xr:uid="{00000000-0005-0000-0000-00005A090000}"/>
    <cellStyle name="Currency 2 4 2 3 2 7" xfId="2915" xr:uid="{00000000-0005-0000-0000-00005B090000}"/>
    <cellStyle name="Currency 2 4 2 3 2 7 2" xfId="2916" xr:uid="{00000000-0005-0000-0000-00005C090000}"/>
    <cellStyle name="Currency 2 4 2 3 2 7 2 2" xfId="2917" xr:uid="{00000000-0005-0000-0000-00005D090000}"/>
    <cellStyle name="Currency 2 4 2 3 2 7 3" xfId="2918" xr:uid="{00000000-0005-0000-0000-00005E090000}"/>
    <cellStyle name="Currency 2 4 2 3 2 8" xfId="2919" xr:uid="{00000000-0005-0000-0000-00005F090000}"/>
    <cellStyle name="Currency 2 4 2 3 2 8 2" xfId="2920" xr:uid="{00000000-0005-0000-0000-000060090000}"/>
    <cellStyle name="Currency 2 4 2 3 2 8 2 2" xfId="2921" xr:uid="{00000000-0005-0000-0000-000061090000}"/>
    <cellStyle name="Currency 2 4 2 3 2 8 3" xfId="2922" xr:uid="{00000000-0005-0000-0000-000062090000}"/>
    <cellStyle name="Currency 2 4 2 3 3" xfId="150" xr:uid="{00000000-0005-0000-0000-000063090000}"/>
    <cellStyle name="Currency 2 4 2 3 3 10" xfId="2923" xr:uid="{00000000-0005-0000-0000-000064090000}"/>
    <cellStyle name="Currency 2 4 2 3 3 2" xfId="151" xr:uid="{00000000-0005-0000-0000-000065090000}"/>
    <cellStyle name="Currency 2 4 2 3 3 2 2" xfId="2924" xr:uid="{00000000-0005-0000-0000-000066090000}"/>
    <cellStyle name="Currency 2 4 2 3 3 2 3" xfId="2925" xr:uid="{00000000-0005-0000-0000-000067090000}"/>
    <cellStyle name="Currency 2 4 2 3 3 2 3 2" xfId="2926" xr:uid="{00000000-0005-0000-0000-000068090000}"/>
    <cellStyle name="Currency 2 4 2 3 3 2 3 3" xfId="2927" xr:uid="{00000000-0005-0000-0000-000069090000}"/>
    <cellStyle name="Currency 2 4 2 3 3 2 4" xfId="2928" xr:uid="{00000000-0005-0000-0000-00006A090000}"/>
    <cellStyle name="Currency 2 4 2 3 3 2 4 2" xfId="2929" xr:uid="{00000000-0005-0000-0000-00006B090000}"/>
    <cellStyle name="Currency 2 4 2 3 3 2 4 2 2" xfId="2930" xr:uid="{00000000-0005-0000-0000-00006C090000}"/>
    <cellStyle name="Currency 2 4 2 3 3 2 4 3" xfId="2931" xr:uid="{00000000-0005-0000-0000-00006D090000}"/>
    <cellStyle name="Currency 2 4 2 3 3 2 5" xfId="2932" xr:uid="{00000000-0005-0000-0000-00006E090000}"/>
    <cellStyle name="Currency 2 4 2 3 3 2 5 2" xfId="2933" xr:uid="{00000000-0005-0000-0000-00006F090000}"/>
    <cellStyle name="Currency 2 4 2 3 3 2 5 2 2" xfId="2934" xr:uid="{00000000-0005-0000-0000-000070090000}"/>
    <cellStyle name="Currency 2 4 2 3 3 2 5 3" xfId="2935" xr:uid="{00000000-0005-0000-0000-000071090000}"/>
    <cellStyle name="Currency 2 4 2 3 3 2 6" xfId="2936" xr:uid="{00000000-0005-0000-0000-000072090000}"/>
    <cellStyle name="Currency 2 4 2 3 3 2 6 2" xfId="2937" xr:uid="{00000000-0005-0000-0000-000073090000}"/>
    <cellStyle name="Currency 2 4 2 3 3 2 6 2 2" xfId="2938" xr:uid="{00000000-0005-0000-0000-000074090000}"/>
    <cellStyle name="Currency 2 4 2 3 3 2 6 3" xfId="2939" xr:uid="{00000000-0005-0000-0000-000075090000}"/>
    <cellStyle name="Currency 2 4 2 3 3 2 7" xfId="2940" xr:uid="{00000000-0005-0000-0000-000076090000}"/>
    <cellStyle name="Currency 2 4 2 3 3 2 7 2" xfId="2941" xr:uid="{00000000-0005-0000-0000-000077090000}"/>
    <cellStyle name="Currency 2 4 2 3 3 2 8" xfId="2942" xr:uid="{00000000-0005-0000-0000-000078090000}"/>
    <cellStyle name="Currency 2 4 2 3 3 2 8 2" xfId="2943" xr:uid="{00000000-0005-0000-0000-000079090000}"/>
    <cellStyle name="Currency 2 4 2 3 3 2 9" xfId="2944" xr:uid="{00000000-0005-0000-0000-00007A090000}"/>
    <cellStyle name="Currency 2 4 2 3 3 3" xfId="152" xr:uid="{00000000-0005-0000-0000-00007B090000}"/>
    <cellStyle name="Currency 2 4 2 3 3 4" xfId="2945" xr:uid="{00000000-0005-0000-0000-00007C090000}"/>
    <cellStyle name="Currency 2 4 2 3 3 4 2" xfId="2946" xr:uid="{00000000-0005-0000-0000-00007D090000}"/>
    <cellStyle name="Currency 2 4 2 3 3 4 3" xfId="2947" xr:uid="{00000000-0005-0000-0000-00007E090000}"/>
    <cellStyle name="Currency 2 4 2 3 3 5" xfId="2948" xr:uid="{00000000-0005-0000-0000-00007F090000}"/>
    <cellStyle name="Currency 2 4 2 3 3 5 2" xfId="2949" xr:uid="{00000000-0005-0000-0000-000080090000}"/>
    <cellStyle name="Currency 2 4 2 3 3 5 2 2" xfId="2950" xr:uid="{00000000-0005-0000-0000-000081090000}"/>
    <cellStyle name="Currency 2 4 2 3 3 5 3" xfId="2951" xr:uid="{00000000-0005-0000-0000-000082090000}"/>
    <cellStyle name="Currency 2 4 2 3 3 6" xfId="2952" xr:uid="{00000000-0005-0000-0000-000083090000}"/>
    <cellStyle name="Currency 2 4 2 3 3 6 2" xfId="2953" xr:uid="{00000000-0005-0000-0000-000084090000}"/>
    <cellStyle name="Currency 2 4 2 3 3 6 2 2" xfId="2954" xr:uid="{00000000-0005-0000-0000-000085090000}"/>
    <cellStyle name="Currency 2 4 2 3 3 6 3" xfId="2955" xr:uid="{00000000-0005-0000-0000-000086090000}"/>
    <cellStyle name="Currency 2 4 2 3 3 7" xfId="2956" xr:uid="{00000000-0005-0000-0000-000087090000}"/>
    <cellStyle name="Currency 2 4 2 3 3 7 2" xfId="2957" xr:uid="{00000000-0005-0000-0000-000088090000}"/>
    <cellStyle name="Currency 2 4 2 3 3 7 2 2" xfId="2958" xr:uid="{00000000-0005-0000-0000-000089090000}"/>
    <cellStyle name="Currency 2 4 2 3 3 7 3" xfId="2959" xr:uid="{00000000-0005-0000-0000-00008A090000}"/>
    <cellStyle name="Currency 2 4 2 3 3 8" xfId="2960" xr:uid="{00000000-0005-0000-0000-00008B090000}"/>
    <cellStyle name="Currency 2 4 2 3 3 8 2" xfId="2961" xr:uid="{00000000-0005-0000-0000-00008C090000}"/>
    <cellStyle name="Currency 2 4 2 3 3 9" xfId="2962" xr:uid="{00000000-0005-0000-0000-00008D090000}"/>
    <cellStyle name="Currency 2 4 2 3 3 9 2" xfId="2963" xr:uid="{00000000-0005-0000-0000-00008E090000}"/>
    <cellStyle name="Currency 2 4 2 3 4" xfId="153" xr:uid="{00000000-0005-0000-0000-00008F090000}"/>
    <cellStyle name="Currency 2 4 2 3 4 2" xfId="154" xr:uid="{00000000-0005-0000-0000-000090090000}"/>
    <cellStyle name="Currency 2 4 2 3 4 2 10" xfId="2964" xr:uid="{00000000-0005-0000-0000-000091090000}"/>
    <cellStyle name="Currency 2 4 2 3 4 2 2" xfId="2965" xr:uid="{00000000-0005-0000-0000-000092090000}"/>
    <cellStyle name="Currency 2 4 2 3 4 2 3" xfId="2966" xr:uid="{00000000-0005-0000-0000-000093090000}"/>
    <cellStyle name="Currency 2 4 2 3 4 2 4" xfId="2967" xr:uid="{00000000-0005-0000-0000-000094090000}"/>
    <cellStyle name="Currency 2 4 2 3 4 2 4 2" xfId="2968" xr:uid="{00000000-0005-0000-0000-000095090000}"/>
    <cellStyle name="Currency 2 4 2 3 4 2 4 2 2" xfId="2969" xr:uid="{00000000-0005-0000-0000-000096090000}"/>
    <cellStyle name="Currency 2 4 2 3 4 2 4 3" xfId="2970" xr:uid="{00000000-0005-0000-0000-000097090000}"/>
    <cellStyle name="Currency 2 4 2 3 4 2 5" xfId="2971" xr:uid="{00000000-0005-0000-0000-000098090000}"/>
    <cellStyle name="Currency 2 4 2 3 4 2 5 2" xfId="2972" xr:uid="{00000000-0005-0000-0000-000099090000}"/>
    <cellStyle name="Currency 2 4 2 3 4 2 5 2 2" xfId="2973" xr:uid="{00000000-0005-0000-0000-00009A090000}"/>
    <cellStyle name="Currency 2 4 2 3 4 2 5 3" xfId="2974" xr:uid="{00000000-0005-0000-0000-00009B090000}"/>
    <cellStyle name="Currency 2 4 2 3 4 2 6" xfId="2975" xr:uid="{00000000-0005-0000-0000-00009C090000}"/>
    <cellStyle name="Currency 2 4 2 3 4 2 6 2" xfId="2976" xr:uid="{00000000-0005-0000-0000-00009D090000}"/>
    <cellStyle name="Currency 2 4 2 3 4 2 6 2 2" xfId="2977" xr:uid="{00000000-0005-0000-0000-00009E090000}"/>
    <cellStyle name="Currency 2 4 2 3 4 2 6 3" xfId="2978" xr:uid="{00000000-0005-0000-0000-00009F090000}"/>
    <cellStyle name="Currency 2 4 2 3 4 2 7" xfId="2979" xr:uid="{00000000-0005-0000-0000-0000A0090000}"/>
    <cellStyle name="Currency 2 4 2 3 4 2 7 2" xfId="2980" xr:uid="{00000000-0005-0000-0000-0000A1090000}"/>
    <cellStyle name="Currency 2 4 2 3 4 2 8" xfId="2981" xr:uid="{00000000-0005-0000-0000-0000A2090000}"/>
    <cellStyle name="Currency 2 4 2 3 4 2 8 2" xfId="2982" xr:uid="{00000000-0005-0000-0000-0000A3090000}"/>
    <cellStyle name="Currency 2 4 2 3 4 2 9" xfId="2983" xr:uid="{00000000-0005-0000-0000-0000A4090000}"/>
    <cellStyle name="Currency 2 4 2 3 4 3" xfId="155" xr:uid="{00000000-0005-0000-0000-0000A5090000}"/>
    <cellStyle name="Currency 2 4 2 3 4 4" xfId="2984" xr:uid="{00000000-0005-0000-0000-0000A6090000}"/>
    <cellStyle name="Currency 2 4 2 3 4 4 2" xfId="2985" xr:uid="{00000000-0005-0000-0000-0000A7090000}"/>
    <cellStyle name="Currency 2 4 2 3 4 4 2 2" xfId="2986" xr:uid="{00000000-0005-0000-0000-0000A8090000}"/>
    <cellStyle name="Currency 2 4 2 3 4 4 3" xfId="2987" xr:uid="{00000000-0005-0000-0000-0000A9090000}"/>
    <cellStyle name="Currency 2 4 2 3 4 5" xfId="2988" xr:uid="{00000000-0005-0000-0000-0000AA090000}"/>
    <cellStyle name="Currency 2 4 2 3 4 5 2" xfId="2989" xr:uid="{00000000-0005-0000-0000-0000AB090000}"/>
    <cellStyle name="Currency 2 4 2 3 4 5 2 2" xfId="2990" xr:uid="{00000000-0005-0000-0000-0000AC090000}"/>
    <cellStyle name="Currency 2 4 2 3 4 5 3" xfId="2991" xr:uid="{00000000-0005-0000-0000-0000AD090000}"/>
    <cellStyle name="Currency 2 4 2 3 5" xfId="2992" xr:uid="{00000000-0005-0000-0000-0000AE090000}"/>
    <cellStyle name="Currency 2 4 2 3 5 2" xfId="2993" xr:uid="{00000000-0005-0000-0000-0000AF090000}"/>
    <cellStyle name="Currency 2 4 2 3 5 3" xfId="2994" xr:uid="{00000000-0005-0000-0000-0000B0090000}"/>
    <cellStyle name="Currency 2 4 2 3 5 3 2" xfId="2995" xr:uid="{00000000-0005-0000-0000-0000B1090000}"/>
    <cellStyle name="Currency 2 4 2 3 5 3 3" xfId="2996" xr:uid="{00000000-0005-0000-0000-0000B2090000}"/>
    <cellStyle name="Currency 2 4 2 3 5 4" xfId="2997" xr:uid="{00000000-0005-0000-0000-0000B3090000}"/>
    <cellStyle name="Currency 2 4 2 3 5 4 2" xfId="2998" xr:uid="{00000000-0005-0000-0000-0000B4090000}"/>
    <cellStyle name="Currency 2 4 2 3 5 4 2 2" xfId="2999" xr:uid="{00000000-0005-0000-0000-0000B5090000}"/>
    <cellStyle name="Currency 2 4 2 3 5 4 3" xfId="3000" xr:uid="{00000000-0005-0000-0000-0000B6090000}"/>
    <cellStyle name="Currency 2 4 2 3 5 5" xfId="3001" xr:uid="{00000000-0005-0000-0000-0000B7090000}"/>
    <cellStyle name="Currency 2 4 2 3 5 5 2" xfId="3002" xr:uid="{00000000-0005-0000-0000-0000B8090000}"/>
    <cellStyle name="Currency 2 4 2 3 5 5 2 2" xfId="3003" xr:uid="{00000000-0005-0000-0000-0000B9090000}"/>
    <cellStyle name="Currency 2 4 2 3 5 5 3" xfId="3004" xr:uid="{00000000-0005-0000-0000-0000BA090000}"/>
    <cellStyle name="Currency 2 4 2 3 5 6" xfId="3005" xr:uid="{00000000-0005-0000-0000-0000BB090000}"/>
    <cellStyle name="Currency 2 4 2 3 5 6 2" xfId="3006" xr:uid="{00000000-0005-0000-0000-0000BC090000}"/>
    <cellStyle name="Currency 2 4 2 3 5 6 2 2" xfId="3007" xr:uid="{00000000-0005-0000-0000-0000BD090000}"/>
    <cellStyle name="Currency 2 4 2 3 5 6 3" xfId="3008" xr:uid="{00000000-0005-0000-0000-0000BE090000}"/>
    <cellStyle name="Currency 2 4 2 3 5 7" xfId="3009" xr:uid="{00000000-0005-0000-0000-0000BF090000}"/>
    <cellStyle name="Currency 2 4 2 3 5 7 2" xfId="3010" xr:uid="{00000000-0005-0000-0000-0000C0090000}"/>
    <cellStyle name="Currency 2 4 2 3 5 8" xfId="3011" xr:uid="{00000000-0005-0000-0000-0000C1090000}"/>
    <cellStyle name="Currency 2 4 2 3 5 8 2" xfId="3012" xr:uid="{00000000-0005-0000-0000-0000C2090000}"/>
    <cellStyle name="Currency 2 4 2 3 5 9" xfId="3013" xr:uid="{00000000-0005-0000-0000-0000C3090000}"/>
    <cellStyle name="Currency 2 4 2 3 6" xfId="3014" xr:uid="{00000000-0005-0000-0000-0000C4090000}"/>
    <cellStyle name="Currency 2 4 2 3 6 2" xfId="3015" xr:uid="{00000000-0005-0000-0000-0000C5090000}"/>
    <cellStyle name="Currency 2 4 2 3 6 3" xfId="3016" xr:uid="{00000000-0005-0000-0000-0000C6090000}"/>
    <cellStyle name="Currency 2 4 2 3 7" xfId="3017" xr:uid="{00000000-0005-0000-0000-0000C7090000}"/>
    <cellStyle name="Currency 2 4 2 3 8" xfId="3018" xr:uid="{00000000-0005-0000-0000-0000C8090000}"/>
    <cellStyle name="Currency 2 4 2 3 8 2" xfId="3019" xr:uid="{00000000-0005-0000-0000-0000C9090000}"/>
    <cellStyle name="Currency 2 4 2 3 8 2 2" xfId="3020" xr:uid="{00000000-0005-0000-0000-0000CA090000}"/>
    <cellStyle name="Currency 2 4 2 3 8 3" xfId="3021" xr:uid="{00000000-0005-0000-0000-0000CB090000}"/>
    <cellStyle name="Currency 2 4 2 3 8 4" xfId="3022" xr:uid="{00000000-0005-0000-0000-0000CC090000}"/>
    <cellStyle name="Currency 2 4 2 3 9" xfId="3023" xr:uid="{00000000-0005-0000-0000-0000CD090000}"/>
    <cellStyle name="Currency 2 4 2 3 9 2" xfId="3024" xr:uid="{00000000-0005-0000-0000-0000CE090000}"/>
    <cellStyle name="Currency 2 4 2 3 9 2 2" xfId="3025" xr:uid="{00000000-0005-0000-0000-0000CF090000}"/>
    <cellStyle name="Currency 2 4 2 3 9 3" xfId="3026" xr:uid="{00000000-0005-0000-0000-0000D0090000}"/>
    <cellStyle name="Currency 2 4 2 4" xfId="156" xr:uid="{00000000-0005-0000-0000-0000D1090000}"/>
    <cellStyle name="Currency 2 4 2 4 2" xfId="3027" xr:uid="{00000000-0005-0000-0000-0000D2090000}"/>
    <cellStyle name="Currency 2 4 2 4 2 2" xfId="3028" xr:uid="{00000000-0005-0000-0000-0000D3090000}"/>
    <cellStyle name="Currency 2 4 2 4 2 3" xfId="3029" xr:uid="{00000000-0005-0000-0000-0000D4090000}"/>
    <cellStyle name="Currency 2 4 2 4 2 3 2" xfId="3030" xr:uid="{00000000-0005-0000-0000-0000D5090000}"/>
    <cellStyle name="Currency 2 4 2 4 2 3 3" xfId="3031" xr:uid="{00000000-0005-0000-0000-0000D6090000}"/>
    <cellStyle name="Currency 2 4 2 4 2 4" xfId="3032" xr:uid="{00000000-0005-0000-0000-0000D7090000}"/>
    <cellStyle name="Currency 2 4 2 4 2 4 2" xfId="3033" xr:uid="{00000000-0005-0000-0000-0000D8090000}"/>
    <cellStyle name="Currency 2 4 2 4 2 4 2 2" xfId="3034" xr:uid="{00000000-0005-0000-0000-0000D9090000}"/>
    <cellStyle name="Currency 2 4 2 4 2 4 3" xfId="3035" xr:uid="{00000000-0005-0000-0000-0000DA090000}"/>
    <cellStyle name="Currency 2 4 2 4 2 5" xfId="3036" xr:uid="{00000000-0005-0000-0000-0000DB090000}"/>
    <cellStyle name="Currency 2 4 2 4 2 5 2" xfId="3037" xr:uid="{00000000-0005-0000-0000-0000DC090000}"/>
    <cellStyle name="Currency 2 4 2 4 2 5 2 2" xfId="3038" xr:uid="{00000000-0005-0000-0000-0000DD090000}"/>
    <cellStyle name="Currency 2 4 2 4 2 5 3" xfId="3039" xr:uid="{00000000-0005-0000-0000-0000DE090000}"/>
    <cellStyle name="Currency 2 4 2 4 2 6" xfId="3040" xr:uid="{00000000-0005-0000-0000-0000DF090000}"/>
    <cellStyle name="Currency 2 4 2 4 2 6 2" xfId="3041" xr:uid="{00000000-0005-0000-0000-0000E0090000}"/>
    <cellStyle name="Currency 2 4 2 4 2 6 2 2" xfId="3042" xr:uid="{00000000-0005-0000-0000-0000E1090000}"/>
    <cellStyle name="Currency 2 4 2 4 2 6 3" xfId="3043" xr:uid="{00000000-0005-0000-0000-0000E2090000}"/>
    <cellStyle name="Currency 2 4 2 4 2 7" xfId="3044" xr:uid="{00000000-0005-0000-0000-0000E3090000}"/>
    <cellStyle name="Currency 2 4 2 4 2 7 2" xfId="3045" xr:uid="{00000000-0005-0000-0000-0000E4090000}"/>
    <cellStyle name="Currency 2 4 2 4 2 8" xfId="3046" xr:uid="{00000000-0005-0000-0000-0000E5090000}"/>
    <cellStyle name="Currency 2 4 2 4 2 8 2" xfId="3047" xr:uid="{00000000-0005-0000-0000-0000E6090000}"/>
    <cellStyle name="Currency 2 4 2 4 2 9" xfId="3048" xr:uid="{00000000-0005-0000-0000-0000E7090000}"/>
    <cellStyle name="Currency 2 4 2 4 3" xfId="3049" xr:uid="{00000000-0005-0000-0000-0000E8090000}"/>
    <cellStyle name="Currency 2 4 2 4 3 2" xfId="3050" xr:uid="{00000000-0005-0000-0000-0000E9090000}"/>
    <cellStyle name="Currency 2 4 2 4 3 3" xfId="3051" xr:uid="{00000000-0005-0000-0000-0000EA090000}"/>
    <cellStyle name="Currency 2 4 2 4 3 3 2" xfId="3052" xr:uid="{00000000-0005-0000-0000-0000EB090000}"/>
    <cellStyle name="Currency 2 4 2 4 3 3 3" xfId="3053" xr:uid="{00000000-0005-0000-0000-0000EC090000}"/>
    <cellStyle name="Currency 2 4 2 4 3 4" xfId="3054" xr:uid="{00000000-0005-0000-0000-0000ED090000}"/>
    <cellStyle name="Currency 2 4 2 4 3 4 2" xfId="3055" xr:uid="{00000000-0005-0000-0000-0000EE090000}"/>
    <cellStyle name="Currency 2 4 2 4 3 4 2 2" xfId="3056" xr:uid="{00000000-0005-0000-0000-0000EF090000}"/>
    <cellStyle name="Currency 2 4 2 4 3 4 3" xfId="3057" xr:uid="{00000000-0005-0000-0000-0000F0090000}"/>
    <cellStyle name="Currency 2 4 2 4 3 5" xfId="3058" xr:uid="{00000000-0005-0000-0000-0000F1090000}"/>
    <cellStyle name="Currency 2 4 2 4 3 5 2" xfId="3059" xr:uid="{00000000-0005-0000-0000-0000F2090000}"/>
    <cellStyle name="Currency 2 4 2 4 3 5 2 2" xfId="3060" xr:uid="{00000000-0005-0000-0000-0000F3090000}"/>
    <cellStyle name="Currency 2 4 2 4 3 5 3" xfId="3061" xr:uid="{00000000-0005-0000-0000-0000F4090000}"/>
    <cellStyle name="Currency 2 4 2 4 3 6" xfId="3062" xr:uid="{00000000-0005-0000-0000-0000F5090000}"/>
    <cellStyle name="Currency 2 4 2 4 3 6 2" xfId="3063" xr:uid="{00000000-0005-0000-0000-0000F6090000}"/>
    <cellStyle name="Currency 2 4 2 4 3 6 2 2" xfId="3064" xr:uid="{00000000-0005-0000-0000-0000F7090000}"/>
    <cellStyle name="Currency 2 4 2 4 3 6 3" xfId="3065" xr:uid="{00000000-0005-0000-0000-0000F8090000}"/>
    <cellStyle name="Currency 2 4 2 4 3 7" xfId="3066" xr:uid="{00000000-0005-0000-0000-0000F9090000}"/>
    <cellStyle name="Currency 2 4 2 4 3 7 2" xfId="3067" xr:uid="{00000000-0005-0000-0000-0000FA090000}"/>
    <cellStyle name="Currency 2 4 2 4 3 8" xfId="3068" xr:uid="{00000000-0005-0000-0000-0000FB090000}"/>
    <cellStyle name="Currency 2 4 2 4 3 8 2" xfId="3069" xr:uid="{00000000-0005-0000-0000-0000FC090000}"/>
    <cellStyle name="Currency 2 4 2 4 3 9" xfId="3070" xr:uid="{00000000-0005-0000-0000-0000FD090000}"/>
    <cellStyle name="Currency 2 4 2 4 4" xfId="3071" xr:uid="{00000000-0005-0000-0000-0000FE090000}"/>
    <cellStyle name="Currency 2 4 2 4 4 2" xfId="3072" xr:uid="{00000000-0005-0000-0000-0000FF090000}"/>
    <cellStyle name="Currency 2 4 2 4 4 3" xfId="3073" xr:uid="{00000000-0005-0000-0000-0000000A0000}"/>
    <cellStyle name="Currency 2 4 2 4 4 3 2" xfId="3074" xr:uid="{00000000-0005-0000-0000-0000010A0000}"/>
    <cellStyle name="Currency 2 4 2 4 4 3 2 2" xfId="3075" xr:uid="{00000000-0005-0000-0000-0000020A0000}"/>
    <cellStyle name="Currency 2 4 2 4 4 3 3" xfId="3076" xr:uid="{00000000-0005-0000-0000-0000030A0000}"/>
    <cellStyle name="Currency 2 4 2 4 4 4" xfId="3077" xr:uid="{00000000-0005-0000-0000-0000040A0000}"/>
    <cellStyle name="Currency 2 4 2 4 4 4 2" xfId="3078" xr:uid="{00000000-0005-0000-0000-0000050A0000}"/>
    <cellStyle name="Currency 2 4 2 4 4 4 2 2" xfId="3079" xr:uid="{00000000-0005-0000-0000-0000060A0000}"/>
    <cellStyle name="Currency 2 4 2 4 4 4 3" xfId="3080" xr:uid="{00000000-0005-0000-0000-0000070A0000}"/>
    <cellStyle name="Currency 2 4 2 4 4 5" xfId="3081" xr:uid="{00000000-0005-0000-0000-0000080A0000}"/>
    <cellStyle name="Currency 2 4 2 4 4 5 2" xfId="3082" xr:uid="{00000000-0005-0000-0000-0000090A0000}"/>
    <cellStyle name="Currency 2 4 2 4 4 5 2 2" xfId="3083" xr:uid="{00000000-0005-0000-0000-00000A0A0000}"/>
    <cellStyle name="Currency 2 4 2 4 4 5 3" xfId="3084" xr:uid="{00000000-0005-0000-0000-00000B0A0000}"/>
    <cellStyle name="Currency 2 4 2 4 4 6" xfId="3085" xr:uid="{00000000-0005-0000-0000-00000C0A0000}"/>
    <cellStyle name="Currency 2 4 2 4 4 6 2" xfId="3086" xr:uid="{00000000-0005-0000-0000-00000D0A0000}"/>
    <cellStyle name="Currency 2 4 2 4 4 7" xfId="3087" xr:uid="{00000000-0005-0000-0000-00000E0A0000}"/>
    <cellStyle name="Currency 2 4 2 4 4 7 2" xfId="3088" xr:uid="{00000000-0005-0000-0000-00000F0A0000}"/>
    <cellStyle name="Currency 2 4 2 4 4 8" xfId="3089" xr:uid="{00000000-0005-0000-0000-0000100A0000}"/>
    <cellStyle name="Currency 2 4 2 4 4 9" xfId="3090" xr:uid="{00000000-0005-0000-0000-0000110A0000}"/>
    <cellStyle name="Currency 2 4 2 4 5" xfId="3091" xr:uid="{00000000-0005-0000-0000-0000120A0000}"/>
    <cellStyle name="Currency 2 4 2 4 5 2" xfId="3092" xr:uid="{00000000-0005-0000-0000-0000130A0000}"/>
    <cellStyle name="Currency 2 4 2 4 5 3" xfId="3093" xr:uid="{00000000-0005-0000-0000-0000140A0000}"/>
    <cellStyle name="Currency 2 4 2 4 6" xfId="3094" xr:uid="{00000000-0005-0000-0000-0000150A0000}"/>
    <cellStyle name="Currency 2 4 2 4 6 2" xfId="3095" xr:uid="{00000000-0005-0000-0000-0000160A0000}"/>
    <cellStyle name="Currency 2 4 2 4 6 2 2" xfId="3096" xr:uid="{00000000-0005-0000-0000-0000170A0000}"/>
    <cellStyle name="Currency 2 4 2 4 6 2 2 2" xfId="3097" xr:uid="{00000000-0005-0000-0000-0000180A0000}"/>
    <cellStyle name="Currency 2 4 2 4 6 2 3" xfId="3098" xr:uid="{00000000-0005-0000-0000-0000190A0000}"/>
    <cellStyle name="Currency 2 4 2 4 6 3" xfId="3099" xr:uid="{00000000-0005-0000-0000-00001A0A0000}"/>
    <cellStyle name="Currency 2 4 2 4 6 3 2" xfId="3100" xr:uid="{00000000-0005-0000-0000-00001B0A0000}"/>
    <cellStyle name="Currency 2 4 2 4 6 3 2 2" xfId="3101" xr:uid="{00000000-0005-0000-0000-00001C0A0000}"/>
    <cellStyle name="Currency 2 4 2 4 6 3 3" xfId="3102" xr:uid="{00000000-0005-0000-0000-00001D0A0000}"/>
    <cellStyle name="Currency 2 4 2 4 6 4" xfId="3103" xr:uid="{00000000-0005-0000-0000-00001E0A0000}"/>
    <cellStyle name="Currency 2 4 2 4 6 4 2" xfId="3104" xr:uid="{00000000-0005-0000-0000-00001F0A0000}"/>
    <cellStyle name="Currency 2 4 2 4 6 4 2 2" xfId="3105" xr:uid="{00000000-0005-0000-0000-0000200A0000}"/>
    <cellStyle name="Currency 2 4 2 4 6 4 3" xfId="3106" xr:uid="{00000000-0005-0000-0000-0000210A0000}"/>
    <cellStyle name="Currency 2 4 2 4 6 5" xfId="3107" xr:uid="{00000000-0005-0000-0000-0000220A0000}"/>
    <cellStyle name="Currency 2 4 2 4 6 5 2" xfId="3108" xr:uid="{00000000-0005-0000-0000-0000230A0000}"/>
    <cellStyle name="Currency 2 4 2 4 6 6" xfId="3109" xr:uid="{00000000-0005-0000-0000-0000240A0000}"/>
    <cellStyle name="Currency 2 4 2 4 6 6 2" xfId="3110" xr:uid="{00000000-0005-0000-0000-0000250A0000}"/>
    <cellStyle name="Currency 2 4 2 4 6 7" xfId="3111" xr:uid="{00000000-0005-0000-0000-0000260A0000}"/>
    <cellStyle name="Currency 2 4 2 4 7" xfId="3112" xr:uid="{00000000-0005-0000-0000-0000270A0000}"/>
    <cellStyle name="Currency 2 4 2 4 7 2" xfId="3113" xr:uid="{00000000-0005-0000-0000-0000280A0000}"/>
    <cellStyle name="Currency 2 4 2 4 7 2 2" xfId="3114" xr:uid="{00000000-0005-0000-0000-0000290A0000}"/>
    <cellStyle name="Currency 2 4 2 4 7 3" xfId="3115" xr:uid="{00000000-0005-0000-0000-00002A0A0000}"/>
    <cellStyle name="Currency 2 4 2 4 8" xfId="3116" xr:uid="{00000000-0005-0000-0000-00002B0A0000}"/>
    <cellStyle name="Currency 2 4 2 4 8 2" xfId="3117" xr:uid="{00000000-0005-0000-0000-00002C0A0000}"/>
    <cellStyle name="Currency 2 4 2 4 8 2 2" xfId="3118" xr:uid="{00000000-0005-0000-0000-00002D0A0000}"/>
    <cellStyle name="Currency 2 4 2 4 8 3" xfId="3119" xr:uid="{00000000-0005-0000-0000-00002E0A0000}"/>
    <cellStyle name="Currency 2 4 2 5" xfId="157" xr:uid="{00000000-0005-0000-0000-00002F0A0000}"/>
    <cellStyle name="Currency 2 4 2 5 10" xfId="3120" xr:uid="{00000000-0005-0000-0000-0000300A0000}"/>
    <cellStyle name="Currency 2 4 2 5 2" xfId="158" xr:uid="{00000000-0005-0000-0000-0000310A0000}"/>
    <cellStyle name="Currency 2 4 2 5 2 2" xfId="3121" xr:uid="{00000000-0005-0000-0000-0000320A0000}"/>
    <cellStyle name="Currency 2 4 2 5 2 3" xfId="3122" xr:uid="{00000000-0005-0000-0000-0000330A0000}"/>
    <cellStyle name="Currency 2 4 2 5 2 3 2" xfId="3123" xr:uid="{00000000-0005-0000-0000-0000340A0000}"/>
    <cellStyle name="Currency 2 4 2 5 2 3 3" xfId="3124" xr:uid="{00000000-0005-0000-0000-0000350A0000}"/>
    <cellStyle name="Currency 2 4 2 5 2 4" xfId="3125" xr:uid="{00000000-0005-0000-0000-0000360A0000}"/>
    <cellStyle name="Currency 2 4 2 5 2 4 2" xfId="3126" xr:uid="{00000000-0005-0000-0000-0000370A0000}"/>
    <cellStyle name="Currency 2 4 2 5 2 4 2 2" xfId="3127" xr:uid="{00000000-0005-0000-0000-0000380A0000}"/>
    <cellStyle name="Currency 2 4 2 5 2 4 3" xfId="3128" xr:uid="{00000000-0005-0000-0000-0000390A0000}"/>
    <cellStyle name="Currency 2 4 2 5 2 5" xfId="3129" xr:uid="{00000000-0005-0000-0000-00003A0A0000}"/>
    <cellStyle name="Currency 2 4 2 5 2 5 2" xfId="3130" xr:uid="{00000000-0005-0000-0000-00003B0A0000}"/>
    <cellStyle name="Currency 2 4 2 5 2 5 2 2" xfId="3131" xr:uid="{00000000-0005-0000-0000-00003C0A0000}"/>
    <cellStyle name="Currency 2 4 2 5 2 5 3" xfId="3132" xr:uid="{00000000-0005-0000-0000-00003D0A0000}"/>
    <cellStyle name="Currency 2 4 2 5 2 6" xfId="3133" xr:uid="{00000000-0005-0000-0000-00003E0A0000}"/>
    <cellStyle name="Currency 2 4 2 5 2 6 2" xfId="3134" xr:uid="{00000000-0005-0000-0000-00003F0A0000}"/>
    <cellStyle name="Currency 2 4 2 5 2 6 2 2" xfId="3135" xr:uid="{00000000-0005-0000-0000-0000400A0000}"/>
    <cellStyle name="Currency 2 4 2 5 2 6 3" xfId="3136" xr:uid="{00000000-0005-0000-0000-0000410A0000}"/>
    <cellStyle name="Currency 2 4 2 5 2 7" xfId="3137" xr:uid="{00000000-0005-0000-0000-0000420A0000}"/>
    <cellStyle name="Currency 2 4 2 5 2 7 2" xfId="3138" xr:uid="{00000000-0005-0000-0000-0000430A0000}"/>
    <cellStyle name="Currency 2 4 2 5 2 8" xfId="3139" xr:uid="{00000000-0005-0000-0000-0000440A0000}"/>
    <cellStyle name="Currency 2 4 2 5 2 8 2" xfId="3140" xr:uid="{00000000-0005-0000-0000-0000450A0000}"/>
    <cellStyle name="Currency 2 4 2 5 2 9" xfId="3141" xr:uid="{00000000-0005-0000-0000-0000460A0000}"/>
    <cellStyle name="Currency 2 4 2 5 3" xfId="159" xr:uid="{00000000-0005-0000-0000-0000470A0000}"/>
    <cellStyle name="Currency 2 4 2 5 4" xfId="3142" xr:uid="{00000000-0005-0000-0000-0000480A0000}"/>
    <cellStyle name="Currency 2 4 2 5 4 2" xfId="3143" xr:uid="{00000000-0005-0000-0000-0000490A0000}"/>
    <cellStyle name="Currency 2 4 2 5 4 3" xfId="3144" xr:uid="{00000000-0005-0000-0000-00004A0A0000}"/>
    <cellStyle name="Currency 2 4 2 5 5" xfId="3145" xr:uid="{00000000-0005-0000-0000-00004B0A0000}"/>
    <cellStyle name="Currency 2 4 2 5 5 2" xfId="3146" xr:uid="{00000000-0005-0000-0000-00004C0A0000}"/>
    <cellStyle name="Currency 2 4 2 5 5 2 2" xfId="3147" xr:uid="{00000000-0005-0000-0000-00004D0A0000}"/>
    <cellStyle name="Currency 2 4 2 5 5 3" xfId="3148" xr:uid="{00000000-0005-0000-0000-00004E0A0000}"/>
    <cellStyle name="Currency 2 4 2 5 6" xfId="3149" xr:uid="{00000000-0005-0000-0000-00004F0A0000}"/>
    <cellStyle name="Currency 2 4 2 5 6 2" xfId="3150" xr:uid="{00000000-0005-0000-0000-0000500A0000}"/>
    <cellStyle name="Currency 2 4 2 5 6 2 2" xfId="3151" xr:uid="{00000000-0005-0000-0000-0000510A0000}"/>
    <cellStyle name="Currency 2 4 2 5 6 3" xfId="3152" xr:uid="{00000000-0005-0000-0000-0000520A0000}"/>
    <cellStyle name="Currency 2 4 2 5 7" xfId="3153" xr:uid="{00000000-0005-0000-0000-0000530A0000}"/>
    <cellStyle name="Currency 2 4 2 5 7 2" xfId="3154" xr:uid="{00000000-0005-0000-0000-0000540A0000}"/>
    <cellStyle name="Currency 2 4 2 5 7 2 2" xfId="3155" xr:uid="{00000000-0005-0000-0000-0000550A0000}"/>
    <cellStyle name="Currency 2 4 2 5 7 3" xfId="3156" xr:uid="{00000000-0005-0000-0000-0000560A0000}"/>
    <cellStyle name="Currency 2 4 2 5 8" xfId="3157" xr:uid="{00000000-0005-0000-0000-0000570A0000}"/>
    <cellStyle name="Currency 2 4 2 5 8 2" xfId="3158" xr:uid="{00000000-0005-0000-0000-0000580A0000}"/>
    <cellStyle name="Currency 2 4 2 5 9" xfId="3159" xr:uid="{00000000-0005-0000-0000-0000590A0000}"/>
    <cellStyle name="Currency 2 4 2 5 9 2" xfId="3160" xr:uid="{00000000-0005-0000-0000-00005A0A0000}"/>
    <cellStyle name="Currency 2 4 2 6" xfId="160" xr:uid="{00000000-0005-0000-0000-00005B0A0000}"/>
    <cellStyle name="Currency 2 4 2 6 2" xfId="161" xr:uid="{00000000-0005-0000-0000-00005C0A0000}"/>
    <cellStyle name="Currency 2 4 2 6 2 10" xfId="3161" xr:uid="{00000000-0005-0000-0000-00005D0A0000}"/>
    <cellStyle name="Currency 2 4 2 6 2 2" xfId="3162" xr:uid="{00000000-0005-0000-0000-00005E0A0000}"/>
    <cellStyle name="Currency 2 4 2 6 2 3" xfId="3163" xr:uid="{00000000-0005-0000-0000-00005F0A0000}"/>
    <cellStyle name="Currency 2 4 2 6 2 4" xfId="3164" xr:uid="{00000000-0005-0000-0000-0000600A0000}"/>
    <cellStyle name="Currency 2 4 2 6 2 4 2" xfId="3165" xr:uid="{00000000-0005-0000-0000-0000610A0000}"/>
    <cellStyle name="Currency 2 4 2 6 2 4 2 2" xfId="3166" xr:uid="{00000000-0005-0000-0000-0000620A0000}"/>
    <cellStyle name="Currency 2 4 2 6 2 4 3" xfId="3167" xr:uid="{00000000-0005-0000-0000-0000630A0000}"/>
    <cellStyle name="Currency 2 4 2 6 2 5" xfId="3168" xr:uid="{00000000-0005-0000-0000-0000640A0000}"/>
    <cellStyle name="Currency 2 4 2 6 2 5 2" xfId="3169" xr:uid="{00000000-0005-0000-0000-0000650A0000}"/>
    <cellStyle name="Currency 2 4 2 6 2 5 2 2" xfId="3170" xr:uid="{00000000-0005-0000-0000-0000660A0000}"/>
    <cellStyle name="Currency 2 4 2 6 2 5 3" xfId="3171" xr:uid="{00000000-0005-0000-0000-0000670A0000}"/>
    <cellStyle name="Currency 2 4 2 6 2 6" xfId="3172" xr:uid="{00000000-0005-0000-0000-0000680A0000}"/>
    <cellStyle name="Currency 2 4 2 6 2 6 2" xfId="3173" xr:uid="{00000000-0005-0000-0000-0000690A0000}"/>
    <cellStyle name="Currency 2 4 2 6 2 6 2 2" xfId="3174" xr:uid="{00000000-0005-0000-0000-00006A0A0000}"/>
    <cellStyle name="Currency 2 4 2 6 2 6 3" xfId="3175" xr:uid="{00000000-0005-0000-0000-00006B0A0000}"/>
    <cellStyle name="Currency 2 4 2 6 2 7" xfId="3176" xr:uid="{00000000-0005-0000-0000-00006C0A0000}"/>
    <cellStyle name="Currency 2 4 2 6 2 7 2" xfId="3177" xr:uid="{00000000-0005-0000-0000-00006D0A0000}"/>
    <cellStyle name="Currency 2 4 2 6 2 8" xfId="3178" xr:uid="{00000000-0005-0000-0000-00006E0A0000}"/>
    <cellStyle name="Currency 2 4 2 6 2 8 2" xfId="3179" xr:uid="{00000000-0005-0000-0000-00006F0A0000}"/>
    <cellStyle name="Currency 2 4 2 6 2 9" xfId="3180" xr:uid="{00000000-0005-0000-0000-0000700A0000}"/>
    <cellStyle name="Currency 2 4 2 6 3" xfId="162" xr:uid="{00000000-0005-0000-0000-0000710A0000}"/>
    <cellStyle name="Currency 2 4 2 6 4" xfId="3181" xr:uid="{00000000-0005-0000-0000-0000720A0000}"/>
    <cellStyle name="Currency 2 4 2 6 4 2" xfId="3182" xr:uid="{00000000-0005-0000-0000-0000730A0000}"/>
    <cellStyle name="Currency 2 4 2 6 4 2 2" xfId="3183" xr:uid="{00000000-0005-0000-0000-0000740A0000}"/>
    <cellStyle name="Currency 2 4 2 6 4 3" xfId="3184" xr:uid="{00000000-0005-0000-0000-0000750A0000}"/>
    <cellStyle name="Currency 2 4 2 6 5" xfId="3185" xr:uid="{00000000-0005-0000-0000-0000760A0000}"/>
    <cellStyle name="Currency 2 4 2 6 5 2" xfId="3186" xr:uid="{00000000-0005-0000-0000-0000770A0000}"/>
    <cellStyle name="Currency 2 4 2 6 5 2 2" xfId="3187" xr:uid="{00000000-0005-0000-0000-0000780A0000}"/>
    <cellStyle name="Currency 2 4 2 6 5 3" xfId="3188" xr:uid="{00000000-0005-0000-0000-0000790A0000}"/>
    <cellStyle name="Currency 2 4 2 7" xfId="3189" xr:uid="{00000000-0005-0000-0000-00007A0A0000}"/>
    <cellStyle name="Currency 2 4 2 7 2" xfId="3190" xr:uid="{00000000-0005-0000-0000-00007B0A0000}"/>
    <cellStyle name="Currency 2 4 2 7 3" xfId="3191" xr:uid="{00000000-0005-0000-0000-00007C0A0000}"/>
    <cellStyle name="Currency 2 4 2 7 3 2" xfId="3192" xr:uid="{00000000-0005-0000-0000-00007D0A0000}"/>
    <cellStyle name="Currency 2 4 2 7 3 3" xfId="3193" xr:uid="{00000000-0005-0000-0000-00007E0A0000}"/>
    <cellStyle name="Currency 2 4 2 7 4" xfId="3194" xr:uid="{00000000-0005-0000-0000-00007F0A0000}"/>
    <cellStyle name="Currency 2 4 2 7 4 2" xfId="3195" xr:uid="{00000000-0005-0000-0000-0000800A0000}"/>
    <cellStyle name="Currency 2 4 2 7 4 2 2" xfId="3196" xr:uid="{00000000-0005-0000-0000-0000810A0000}"/>
    <cellStyle name="Currency 2 4 2 7 4 3" xfId="3197" xr:uid="{00000000-0005-0000-0000-0000820A0000}"/>
    <cellStyle name="Currency 2 4 2 7 5" xfId="3198" xr:uid="{00000000-0005-0000-0000-0000830A0000}"/>
    <cellStyle name="Currency 2 4 2 7 5 2" xfId="3199" xr:uid="{00000000-0005-0000-0000-0000840A0000}"/>
    <cellStyle name="Currency 2 4 2 7 5 2 2" xfId="3200" xr:uid="{00000000-0005-0000-0000-0000850A0000}"/>
    <cellStyle name="Currency 2 4 2 7 5 3" xfId="3201" xr:uid="{00000000-0005-0000-0000-0000860A0000}"/>
    <cellStyle name="Currency 2 4 2 7 6" xfId="3202" xr:uid="{00000000-0005-0000-0000-0000870A0000}"/>
    <cellStyle name="Currency 2 4 2 7 6 2" xfId="3203" xr:uid="{00000000-0005-0000-0000-0000880A0000}"/>
    <cellStyle name="Currency 2 4 2 7 6 2 2" xfId="3204" xr:uid="{00000000-0005-0000-0000-0000890A0000}"/>
    <cellStyle name="Currency 2 4 2 7 6 3" xfId="3205" xr:uid="{00000000-0005-0000-0000-00008A0A0000}"/>
    <cellStyle name="Currency 2 4 2 7 7" xfId="3206" xr:uid="{00000000-0005-0000-0000-00008B0A0000}"/>
    <cellStyle name="Currency 2 4 2 7 7 2" xfId="3207" xr:uid="{00000000-0005-0000-0000-00008C0A0000}"/>
    <cellStyle name="Currency 2 4 2 7 8" xfId="3208" xr:uid="{00000000-0005-0000-0000-00008D0A0000}"/>
    <cellStyle name="Currency 2 4 2 7 8 2" xfId="3209" xr:uid="{00000000-0005-0000-0000-00008E0A0000}"/>
    <cellStyle name="Currency 2 4 2 7 9" xfId="3210" xr:uid="{00000000-0005-0000-0000-00008F0A0000}"/>
    <cellStyle name="Currency 2 4 2 8" xfId="3211" xr:uid="{00000000-0005-0000-0000-0000900A0000}"/>
    <cellStyle name="Currency 2 4 2 8 2" xfId="3212" xr:uid="{00000000-0005-0000-0000-0000910A0000}"/>
    <cellStyle name="Currency 2 4 2 8 3" xfId="3213" xr:uid="{00000000-0005-0000-0000-0000920A0000}"/>
    <cellStyle name="Currency 2 4 2 9" xfId="3214" xr:uid="{00000000-0005-0000-0000-0000930A0000}"/>
    <cellStyle name="Currency 2 4 3" xfId="163" xr:uid="{00000000-0005-0000-0000-0000940A0000}"/>
    <cellStyle name="Currency 2 4 3 10" xfId="3215" xr:uid="{00000000-0005-0000-0000-0000950A0000}"/>
    <cellStyle name="Currency 2 4 3 10 2" xfId="3216" xr:uid="{00000000-0005-0000-0000-0000960A0000}"/>
    <cellStyle name="Currency 2 4 3 10 2 2" xfId="3217" xr:uid="{00000000-0005-0000-0000-0000970A0000}"/>
    <cellStyle name="Currency 2 4 3 10 3" xfId="3218" xr:uid="{00000000-0005-0000-0000-0000980A0000}"/>
    <cellStyle name="Currency 2 4 3 10 4" xfId="3219" xr:uid="{00000000-0005-0000-0000-0000990A0000}"/>
    <cellStyle name="Currency 2 4 3 11" xfId="3220" xr:uid="{00000000-0005-0000-0000-00009A0A0000}"/>
    <cellStyle name="Currency 2 4 3 11 2" xfId="3221" xr:uid="{00000000-0005-0000-0000-00009B0A0000}"/>
    <cellStyle name="Currency 2 4 3 11 2 2" xfId="3222" xr:uid="{00000000-0005-0000-0000-00009C0A0000}"/>
    <cellStyle name="Currency 2 4 3 11 3" xfId="3223" xr:uid="{00000000-0005-0000-0000-00009D0A0000}"/>
    <cellStyle name="Currency 2 4 3 12" xfId="3224" xr:uid="{00000000-0005-0000-0000-00009E0A0000}"/>
    <cellStyle name="Currency 2 4 3 12 2" xfId="3225" xr:uid="{00000000-0005-0000-0000-00009F0A0000}"/>
    <cellStyle name="Currency 2 4 3 12 2 2" xfId="3226" xr:uid="{00000000-0005-0000-0000-0000A00A0000}"/>
    <cellStyle name="Currency 2 4 3 12 3" xfId="3227" xr:uid="{00000000-0005-0000-0000-0000A10A0000}"/>
    <cellStyle name="Currency 2 4 3 13" xfId="3228" xr:uid="{00000000-0005-0000-0000-0000A20A0000}"/>
    <cellStyle name="Currency 2 4 3 13 2" xfId="3229" xr:uid="{00000000-0005-0000-0000-0000A30A0000}"/>
    <cellStyle name="Currency 2 4 3 14" xfId="3230" xr:uid="{00000000-0005-0000-0000-0000A40A0000}"/>
    <cellStyle name="Currency 2 4 3 14 2" xfId="3231" xr:uid="{00000000-0005-0000-0000-0000A50A0000}"/>
    <cellStyle name="Currency 2 4 3 15" xfId="3232" xr:uid="{00000000-0005-0000-0000-0000A60A0000}"/>
    <cellStyle name="Currency 2 4 3 16" xfId="3233" xr:uid="{00000000-0005-0000-0000-0000A70A0000}"/>
    <cellStyle name="Currency 2 4 3 17" xfId="3234" xr:uid="{00000000-0005-0000-0000-0000A80A0000}"/>
    <cellStyle name="Currency 2 4 3 2" xfId="164" xr:uid="{00000000-0005-0000-0000-0000A90A0000}"/>
    <cellStyle name="Currency 2 4 3 2 10" xfId="3235" xr:uid="{00000000-0005-0000-0000-0000AA0A0000}"/>
    <cellStyle name="Currency 2 4 3 2 10 2" xfId="3236" xr:uid="{00000000-0005-0000-0000-0000AB0A0000}"/>
    <cellStyle name="Currency 2 4 3 2 10 2 2" xfId="3237" xr:uid="{00000000-0005-0000-0000-0000AC0A0000}"/>
    <cellStyle name="Currency 2 4 3 2 10 3" xfId="3238" xr:uid="{00000000-0005-0000-0000-0000AD0A0000}"/>
    <cellStyle name="Currency 2 4 3 2 11" xfId="3239" xr:uid="{00000000-0005-0000-0000-0000AE0A0000}"/>
    <cellStyle name="Currency 2 4 3 2 11 2" xfId="3240" xr:uid="{00000000-0005-0000-0000-0000AF0A0000}"/>
    <cellStyle name="Currency 2 4 3 2 12" xfId="3241" xr:uid="{00000000-0005-0000-0000-0000B00A0000}"/>
    <cellStyle name="Currency 2 4 3 2 12 2" xfId="3242" xr:uid="{00000000-0005-0000-0000-0000B10A0000}"/>
    <cellStyle name="Currency 2 4 3 2 13" xfId="3243" xr:uid="{00000000-0005-0000-0000-0000B20A0000}"/>
    <cellStyle name="Currency 2 4 3 2 14" xfId="3244" xr:uid="{00000000-0005-0000-0000-0000B30A0000}"/>
    <cellStyle name="Currency 2 4 3 2 15" xfId="3245" xr:uid="{00000000-0005-0000-0000-0000B40A0000}"/>
    <cellStyle name="Currency 2 4 3 2 2" xfId="165" xr:uid="{00000000-0005-0000-0000-0000B50A0000}"/>
    <cellStyle name="Currency 2 4 3 2 2 2" xfId="3246" xr:uid="{00000000-0005-0000-0000-0000B60A0000}"/>
    <cellStyle name="Currency 2 4 3 2 2 2 2" xfId="3247" xr:uid="{00000000-0005-0000-0000-0000B70A0000}"/>
    <cellStyle name="Currency 2 4 3 2 2 2 3" xfId="3248" xr:uid="{00000000-0005-0000-0000-0000B80A0000}"/>
    <cellStyle name="Currency 2 4 3 2 2 2 3 2" xfId="3249" xr:uid="{00000000-0005-0000-0000-0000B90A0000}"/>
    <cellStyle name="Currency 2 4 3 2 2 2 3 3" xfId="3250" xr:uid="{00000000-0005-0000-0000-0000BA0A0000}"/>
    <cellStyle name="Currency 2 4 3 2 2 2 4" xfId="3251" xr:uid="{00000000-0005-0000-0000-0000BB0A0000}"/>
    <cellStyle name="Currency 2 4 3 2 2 2 4 2" xfId="3252" xr:uid="{00000000-0005-0000-0000-0000BC0A0000}"/>
    <cellStyle name="Currency 2 4 3 2 2 2 4 2 2" xfId="3253" xr:uid="{00000000-0005-0000-0000-0000BD0A0000}"/>
    <cellStyle name="Currency 2 4 3 2 2 2 4 3" xfId="3254" xr:uid="{00000000-0005-0000-0000-0000BE0A0000}"/>
    <cellStyle name="Currency 2 4 3 2 2 2 5" xfId="3255" xr:uid="{00000000-0005-0000-0000-0000BF0A0000}"/>
    <cellStyle name="Currency 2 4 3 2 2 2 5 2" xfId="3256" xr:uid="{00000000-0005-0000-0000-0000C00A0000}"/>
    <cellStyle name="Currency 2 4 3 2 2 2 5 2 2" xfId="3257" xr:uid="{00000000-0005-0000-0000-0000C10A0000}"/>
    <cellStyle name="Currency 2 4 3 2 2 2 5 3" xfId="3258" xr:uid="{00000000-0005-0000-0000-0000C20A0000}"/>
    <cellStyle name="Currency 2 4 3 2 2 2 6" xfId="3259" xr:uid="{00000000-0005-0000-0000-0000C30A0000}"/>
    <cellStyle name="Currency 2 4 3 2 2 2 6 2" xfId="3260" xr:uid="{00000000-0005-0000-0000-0000C40A0000}"/>
    <cellStyle name="Currency 2 4 3 2 2 2 6 2 2" xfId="3261" xr:uid="{00000000-0005-0000-0000-0000C50A0000}"/>
    <cellStyle name="Currency 2 4 3 2 2 2 6 3" xfId="3262" xr:uid="{00000000-0005-0000-0000-0000C60A0000}"/>
    <cellStyle name="Currency 2 4 3 2 2 2 7" xfId="3263" xr:uid="{00000000-0005-0000-0000-0000C70A0000}"/>
    <cellStyle name="Currency 2 4 3 2 2 2 7 2" xfId="3264" xr:uid="{00000000-0005-0000-0000-0000C80A0000}"/>
    <cellStyle name="Currency 2 4 3 2 2 2 8" xfId="3265" xr:uid="{00000000-0005-0000-0000-0000C90A0000}"/>
    <cellStyle name="Currency 2 4 3 2 2 2 8 2" xfId="3266" xr:uid="{00000000-0005-0000-0000-0000CA0A0000}"/>
    <cellStyle name="Currency 2 4 3 2 2 2 9" xfId="3267" xr:uid="{00000000-0005-0000-0000-0000CB0A0000}"/>
    <cellStyle name="Currency 2 4 3 2 2 3" xfId="3268" xr:uid="{00000000-0005-0000-0000-0000CC0A0000}"/>
    <cellStyle name="Currency 2 4 3 2 2 3 2" xfId="3269" xr:uid="{00000000-0005-0000-0000-0000CD0A0000}"/>
    <cellStyle name="Currency 2 4 3 2 2 3 3" xfId="3270" xr:uid="{00000000-0005-0000-0000-0000CE0A0000}"/>
    <cellStyle name="Currency 2 4 3 2 2 3 3 2" xfId="3271" xr:uid="{00000000-0005-0000-0000-0000CF0A0000}"/>
    <cellStyle name="Currency 2 4 3 2 2 3 3 3" xfId="3272" xr:uid="{00000000-0005-0000-0000-0000D00A0000}"/>
    <cellStyle name="Currency 2 4 3 2 2 3 4" xfId="3273" xr:uid="{00000000-0005-0000-0000-0000D10A0000}"/>
    <cellStyle name="Currency 2 4 3 2 2 3 4 2" xfId="3274" xr:uid="{00000000-0005-0000-0000-0000D20A0000}"/>
    <cellStyle name="Currency 2 4 3 2 2 3 4 2 2" xfId="3275" xr:uid="{00000000-0005-0000-0000-0000D30A0000}"/>
    <cellStyle name="Currency 2 4 3 2 2 3 4 3" xfId="3276" xr:uid="{00000000-0005-0000-0000-0000D40A0000}"/>
    <cellStyle name="Currency 2 4 3 2 2 3 5" xfId="3277" xr:uid="{00000000-0005-0000-0000-0000D50A0000}"/>
    <cellStyle name="Currency 2 4 3 2 2 3 5 2" xfId="3278" xr:uid="{00000000-0005-0000-0000-0000D60A0000}"/>
    <cellStyle name="Currency 2 4 3 2 2 3 5 2 2" xfId="3279" xr:uid="{00000000-0005-0000-0000-0000D70A0000}"/>
    <cellStyle name="Currency 2 4 3 2 2 3 5 3" xfId="3280" xr:uid="{00000000-0005-0000-0000-0000D80A0000}"/>
    <cellStyle name="Currency 2 4 3 2 2 3 6" xfId="3281" xr:uid="{00000000-0005-0000-0000-0000D90A0000}"/>
    <cellStyle name="Currency 2 4 3 2 2 3 6 2" xfId="3282" xr:uid="{00000000-0005-0000-0000-0000DA0A0000}"/>
    <cellStyle name="Currency 2 4 3 2 2 3 6 2 2" xfId="3283" xr:uid="{00000000-0005-0000-0000-0000DB0A0000}"/>
    <cellStyle name="Currency 2 4 3 2 2 3 6 3" xfId="3284" xr:uid="{00000000-0005-0000-0000-0000DC0A0000}"/>
    <cellStyle name="Currency 2 4 3 2 2 3 7" xfId="3285" xr:uid="{00000000-0005-0000-0000-0000DD0A0000}"/>
    <cellStyle name="Currency 2 4 3 2 2 3 7 2" xfId="3286" xr:uid="{00000000-0005-0000-0000-0000DE0A0000}"/>
    <cellStyle name="Currency 2 4 3 2 2 3 8" xfId="3287" xr:uid="{00000000-0005-0000-0000-0000DF0A0000}"/>
    <cellStyle name="Currency 2 4 3 2 2 3 8 2" xfId="3288" xr:uid="{00000000-0005-0000-0000-0000E00A0000}"/>
    <cellStyle name="Currency 2 4 3 2 2 3 9" xfId="3289" xr:uid="{00000000-0005-0000-0000-0000E10A0000}"/>
    <cellStyle name="Currency 2 4 3 2 2 4" xfId="3290" xr:uid="{00000000-0005-0000-0000-0000E20A0000}"/>
    <cellStyle name="Currency 2 4 3 2 2 4 2" xfId="3291" xr:uid="{00000000-0005-0000-0000-0000E30A0000}"/>
    <cellStyle name="Currency 2 4 3 2 2 4 3" xfId="3292" xr:uid="{00000000-0005-0000-0000-0000E40A0000}"/>
    <cellStyle name="Currency 2 4 3 2 2 4 3 2" xfId="3293" xr:uid="{00000000-0005-0000-0000-0000E50A0000}"/>
    <cellStyle name="Currency 2 4 3 2 2 4 3 2 2" xfId="3294" xr:uid="{00000000-0005-0000-0000-0000E60A0000}"/>
    <cellStyle name="Currency 2 4 3 2 2 4 3 3" xfId="3295" xr:uid="{00000000-0005-0000-0000-0000E70A0000}"/>
    <cellStyle name="Currency 2 4 3 2 2 4 4" xfId="3296" xr:uid="{00000000-0005-0000-0000-0000E80A0000}"/>
    <cellStyle name="Currency 2 4 3 2 2 4 4 2" xfId="3297" xr:uid="{00000000-0005-0000-0000-0000E90A0000}"/>
    <cellStyle name="Currency 2 4 3 2 2 4 4 2 2" xfId="3298" xr:uid="{00000000-0005-0000-0000-0000EA0A0000}"/>
    <cellStyle name="Currency 2 4 3 2 2 4 4 3" xfId="3299" xr:uid="{00000000-0005-0000-0000-0000EB0A0000}"/>
    <cellStyle name="Currency 2 4 3 2 2 4 5" xfId="3300" xr:uid="{00000000-0005-0000-0000-0000EC0A0000}"/>
    <cellStyle name="Currency 2 4 3 2 2 4 5 2" xfId="3301" xr:uid="{00000000-0005-0000-0000-0000ED0A0000}"/>
    <cellStyle name="Currency 2 4 3 2 2 4 5 2 2" xfId="3302" xr:uid="{00000000-0005-0000-0000-0000EE0A0000}"/>
    <cellStyle name="Currency 2 4 3 2 2 4 5 3" xfId="3303" xr:uid="{00000000-0005-0000-0000-0000EF0A0000}"/>
    <cellStyle name="Currency 2 4 3 2 2 4 6" xfId="3304" xr:uid="{00000000-0005-0000-0000-0000F00A0000}"/>
    <cellStyle name="Currency 2 4 3 2 2 4 6 2" xfId="3305" xr:uid="{00000000-0005-0000-0000-0000F10A0000}"/>
    <cellStyle name="Currency 2 4 3 2 2 4 7" xfId="3306" xr:uid="{00000000-0005-0000-0000-0000F20A0000}"/>
    <cellStyle name="Currency 2 4 3 2 2 4 7 2" xfId="3307" xr:uid="{00000000-0005-0000-0000-0000F30A0000}"/>
    <cellStyle name="Currency 2 4 3 2 2 4 8" xfId="3308" xr:uid="{00000000-0005-0000-0000-0000F40A0000}"/>
    <cellStyle name="Currency 2 4 3 2 2 4 9" xfId="3309" xr:uid="{00000000-0005-0000-0000-0000F50A0000}"/>
    <cellStyle name="Currency 2 4 3 2 2 5" xfId="3310" xr:uid="{00000000-0005-0000-0000-0000F60A0000}"/>
    <cellStyle name="Currency 2 4 3 2 2 5 2" xfId="3311" xr:uid="{00000000-0005-0000-0000-0000F70A0000}"/>
    <cellStyle name="Currency 2 4 3 2 2 5 3" xfId="3312" xr:uid="{00000000-0005-0000-0000-0000F80A0000}"/>
    <cellStyle name="Currency 2 4 3 2 2 6" xfId="3313" xr:uid="{00000000-0005-0000-0000-0000F90A0000}"/>
    <cellStyle name="Currency 2 4 3 2 2 6 2" xfId="3314" xr:uid="{00000000-0005-0000-0000-0000FA0A0000}"/>
    <cellStyle name="Currency 2 4 3 2 2 6 2 2" xfId="3315" xr:uid="{00000000-0005-0000-0000-0000FB0A0000}"/>
    <cellStyle name="Currency 2 4 3 2 2 6 2 2 2" xfId="3316" xr:uid="{00000000-0005-0000-0000-0000FC0A0000}"/>
    <cellStyle name="Currency 2 4 3 2 2 6 2 3" xfId="3317" xr:uid="{00000000-0005-0000-0000-0000FD0A0000}"/>
    <cellStyle name="Currency 2 4 3 2 2 6 3" xfId="3318" xr:uid="{00000000-0005-0000-0000-0000FE0A0000}"/>
    <cellStyle name="Currency 2 4 3 2 2 6 3 2" xfId="3319" xr:uid="{00000000-0005-0000-0000-0000FF0A0000}"/>
    <cellStyle name="Currency 2 4 3 2 2 6 3 2 2" xfId="3320" xr:uid="{00000000-0005-0000-0000-0000000B0000}"/>
    <cellStyle name="Currency 2 4 3 2 2 6 3 3" xfId="3321" xr:uid="{00000000-0005-0000-0000-0000010B0000}"/>
    <cellStyle name="Currency 2 4 3 2 2 6 4" xfId="3322" xr:uid="{00000000-0005-0000-0000-0000020B0000}"/>
    <cellStyle name="Currency 2 4 3 2 2 6 4 2" xfId="3323" xr:uid="{00000000-0005-0000-0000-0000030B0000}"/>
    <cellStyle name="Currency 2 4 3 2 2 6 4 2 2" xfId="3324" xr:uid="{00000000-0005-0000-0000-0000040B0000}"/>
    <cellStyle name="Currency 2 4 3 2 2 6 4 3" xfId="3325" xr:uid="{00000000-0005-0000-0000-0000050B0000}"/>
    <cellStyle name="Currency 2 4 3 2 2 6 5" xfId="3326" xr:uid="{00000000-0005-0000-0000-0000060B0000}"/>
    <cellStyle name="Currency 2 4 3 2 2 6 5 2" xfId="3327" xr:uid="{00000000-0005-0000-0000-0000070B0000}"/>
    <cellStyle name="Currency 2 4 3 2 2 6 6" xfId="3328" xr:uid="{00000000-0005-0000-0000-0000080B0000}"/>
    <cellStyle name="Currency 2 4 3 2 2 6 6 2" xfId="3329" xr:uid="{00000000-0005-0000-0000-0000090B0000}"/>
    <cellStyle name="Currency 2 4 3 2 2 6 7" xfId="3330" xr:uid="{00000000-0005-0000-0000-00000A0B0000}"/>
    <cellStyle name="Currency 2 4 3 2 2 7" xfId="3331" xr:uid="{00000000-0005-0000-0000-00000B0B0000}"/>
    <cellStyle name="Currency 2 4 3 2 2 7 2" xfId="3332" xr:uid="{00000000-0005-0000-0000-00000C0B0000}"/>
    <cellStyle name="Currency 2 4 3 2 2 7 2 2" xfId="3333" xr:uid="{00000000-0005-0000-0000-00000D0B0000}"/>
    <cellStyle name="Currency 2 4 3 2 2 7 3" xfId="3334" xr:uid="{00000000-0005-0000-0000-00000E0B0000}"/>
    <cellStyle name="Currency 2 4 3 2 2 8" xfId="3335" xr:uid="{00000000-0005-0000-0000-00000F0B0000}"/>
    <cellStyle name="Currency 2 4 3 2 2 8 2" xfId="3336" xr:uid="{00000000-0005-0000-0000-0000100B0000}"/>
    <cellStyle name="Currency 2 4 3 2 2 8 2 2" xfId="3337" xr:uid="{00000000-0005-0000-0000-0000110B0000}"/>
    <cellStyle name="Currency 2 4 3 2 2 8 3" xfId="3338" xr:uid="{00000000-0005-0000-0000-0000120B0000}"/>
    <cellStyle name="Currency 2 4 3 2 3" xfId="166" xr:uid="{00000000-0005-0000-0000-0000130B0000}"/>
    <cellStyle name="Currency 2 4 3 2 3 10" xfId="3339" xr:uid="{00000000-0005-0000-0000-0000140B0000}"/>
    <cellStyle name="Currency 2 4 3 2 3 2" xfId="167" xr:uid="{00000000-0005-0000-0000-0000150B0000}"/>
    <cellStyle name="Currency 2 4 3 2 3 2 2" xfId="3340" xr:uid="{00000000-0005-0000-0000-0000160B0000}"/>
    <cellStyle name="Currency 2 4 3 2 3 2 3" xfId="3341" xr:uid="{00000000-0005-0000-0000-0000170B0000}"/>
    <cellStyle name="Currency 2 4 3 2 3 2 3 2" xfId="3342" xr:uid="{00000000-0005-0000-0000-0000180B0000}"/>
    <cellStyle name="Currency 2 4 3 2 3 2 3 3" xfId="3343" xr:uid="{00000000-0005-0000-0000-0000190B0000}"/>
    <cellStyle name="Currency 2 4 3 2 3 2 4" xfId="3344" xr:uid="{00000000-0005-0000-0000-00001A0B0000}"/>
    <cellStyle name="Currency 2 4 3 2 3 2 4 2" xfId="3345" xr:uid="{00000000-0005-0000-0000-00001B0B0000}"/>
    <cellStyle name="Currency 2 4 3 2 3 2 4 2 2" xfId="3346" xr:uid="{00000000-0005-0000-0000-00001C0B0000}"/>
    <cellStyle name="Currency 2 4 3 2 3 2 4 3" xfId="3347" xr:uid="{00000000-0005-0000-0000-00001D0B0000}"/>
    <cellStyle name="Currency 2 4 3 2 3 2 5" xfId="3348" xr:uid="{00000000-0005-0000-0000-00001E0B0000}"/>
    <cellStyle name="Currency 2 4 3 2 3 2 5 2" xfId="3349" xr:uid="{00000000-0005-0000-0000-00001F0B0000}"/>
    <cellStyle name="Currency 2 4 3 2 3 2 5 2 2" xfId="3350" xr:uid="{00000000-0005-0000-0000-0000200B0000}"/>
    <cellStyle name="Currency 2 4 3 2 3 2 5 3" xfId="3351" xr:uid="{00000000-0005-0000-0000-0000210B0000}"/>
    <cellStyle name="Currency 2 4 3 2 3 2 6" xfId="3352" xr:uid="{00000000-0005-0000-0000-0000220B0000}"/>
    <cellStyle name="Currency 2 4 3 2 3 2 6 2" xfId="3353" xr:uid="{00000000-0005-0000-0000-0000230B0000}"/>
    <cellStyle name="Currency 2 4 3 2 3 2 6 2 2" xfId="3354" xr:uid="{00000000-0005-0000-0000-0000240B0000}"/>
    <cellStyle name="Currency 2 4 3 2 3 2 6 3" xfId="3355" xr:uid="{00000000-0005-0000-0000-0000250B0000}"/>
    <cellStyle name="Currency 2 4 3 2 3 2 7" xfId="3356" xr:uid="{00000000-0005-0000-0000-0000260B0000}"/>
    <cellStyle name="Currency 2 4 3 2 3 2 7 2" xfId="3357" xr:uid="{00000000-0005-0000-0000-0000270B0000}"/>
    <cellStyle name="Currency 2 4 3 2 3 2 8" xfId="3358" xr:uid="{00000000-0005-0000-0000-0000280B0000}"/>
    <cellStyle name="Currency 2 4 3 2 3 2 8 2" xfId="3359" xr:uid="{00000000-0005-0000-0000-0000290B0000}"/>
    <cellStyle name="Currency 2 4 3 2 3 2 9" xfId="3360" xr:uid="{00000000-0005-0000-0000-00002A0B0000}"/>
    <cellStyle name="Currency 2 4 3 2 3 3" xfId="168" xr:uid="{00000000-0005-0000-0000-00002B0B0000}"/>
    <cellStyle name="Currency 2 4 3 2 3 4" xfId="3361" xr:uid="{00000000-0005-0000-0000-00002C0B0000}"/>
    <cellStyle name="Currency 2 4 3 2 3 4 2" xfId="3362" xr:uid="{00000000-0005-0000-0000-00002D0B0000}"/>
    <cellStyle name="Currency 2 4 3 2 3 4 3" xfId="3363" xr:uid="{00000000-0005-0000-0000-00002E0B0000}"/>
    <cellStyle name="Currency 2 4 3 2 3 5" xfId="3364" xr:uid="{00000000-0005-0000-0000-00002F0B0000}"/>
    <cellStyle name="Currency 2 4 3 2 3 5 2" xfId="3365" xr:uid="{00000000-0005-0000-0000-0000300B0000}"/>
    <cellStyle name="Currency 2 4 3 2 3 5 2 2" xfId="3366" xr:uid="{00000000-0005-0000-0000-0000310B0000}"/>
    <cellStyle name="Currency 2 4 3 2 3 5 3" xfId="3367" xr:uid="{00000000-0005-0000-0000-0000320B0000}"/>
    <cellStyle name="Currency 2 4 3 2 3 6" xfId="3368" xr:uid="{00000000-0005-0000-0000-0000330B0000}"/>
    <cellStyle name="Currency 2 4 3 2 3 6 2" xfId="3369" xr:uid="{00000000-0005-0000-0000-0000340B0000}"/>
    <cellStyle name="Currency 2 4 3 2 3 6 2 2" xfId="3370" xr:uid="{00000000-0005-0000-0000-0000350B0000}"/>
    <cellStyle name="Currency 2 4 3 2 3 6 3" xfId="3371" xr:uid="{00000000-0005-0000-0000-0000360B0000}"/>
    <cellStyle name="Currency 2 4 3 2 3 7" xfId="3372" xr:uid="{00000000-0005-0000-0000-0000370B0000}"/>
    <cellStyle name="Currency 2 4 3 2 3 7 2" xfId="3373" xr:uid="{00000000-0005-0000-0000-0000380B0000}"/>
    <cellStyle name="Currency 2 4 3 2 3 7 2 2" xfId="3374" xr:uid="{00000000-0005-0000-0000-0000390B0000}"/>
    <cellStyle name="Currency 2 4 3 2 3 7 3" xfId="3375" xr:uid="{00000000-0005-0000-0000-00003A0B0000}"/>
    <cellStyle name="Currency 2 4 3 2 3 8" xfId="3376" xr:uid="{00000000-0005-0000-0000-00003B0B0000}"/>
    <cellStyle name="Currency 2 4 3 2 3 8 2" xfId="3377" xr:uid="{00000000-0005-0000-0000-00003C0B0000}"/>
    <cellStyle name="Currency 2 4 3 2 3 9" xfId="3378" xr:uid="{00000000-0005-0000-0000-00003D0B0000}"/>
    <cellStyle name="Currency 2 4 3 2 3 9 2" xfId="3379" xr:uid="{00000000-0005-0000-0000-00003E0B0000}"/>
    <cellStyle name="Currency 2 4 3 2 4" xfId="169" xr:uid="{00000000-0005-0000-0000-00003F0B0000}"/>
    <cellStyle name="Currency 2 4 3 2 4 2" xfId="170" xr:uid="{00000000-0005-0000-0000-0000400B0000}"/>
    <cellStyle name="Currency 2 4 3 2 4 2 10" xfId="3380" xr:uid="{00000000-0005-0000-0000-0000410B0000}"/>
    <cellStyle name="Currency 2 4 3 2 4 2 2" xfId="3381" xr:uid="{00000000-0005-0000-0000-0000420B0000}"/>
    <cellStyle name="Currency 2 4 3 2 4 2 3" xfId="3382" xr:uid="{00000000-0005-0000-0000-0000430B0000}"/>
    <cellStyle name="Currency 2 4 3 2 4 2 4" xfId="3383" xr:uid="{00000000-0005-0000-0000-0000440B0000}"/>
    <cellStyle name="Currency 2 4 3 2 4 2 4 2" xfId="3384" xr:uid="{00000000-0005-0000-0000-0000450B0000}"/>
    <cellStyle name="Currency 2 4 3 2 4 2 4 2 2" xfId="3385" xr:uid="{00000000-0005-0000-0000-0000460B0000}"/>
    <cellStyle name="Currency 2 4 3 2 4 2 4 3" xfId="3386" xr:uid="{00000000-0005-0000-0000-0000470B0000}"/>
    <cellStyle name="Currency 2 4 3 2 4 2 5" xfId="3387" xr:uid="{00000000-0005-0000-0000-0000480B0000}"/>
    <cellStyle name="Currency 2 4 3 2 4 2 5 2" xfId="3388" xr:uid="{00000000-0005-0000-0000-0000490B0000}"/>
    <cellStyle name="Currency 2 4 3 2 4 2 5 2 2" xfId="3389" xr:uid="{00000000-0005-0000-0000-00004A0B0000}"/>
    <cellStyle name="Currency 2 4 3 2 4 2 5 3" xfId="3390" xr:uid="{00000000-0005-0000-0000-00004B0B0000}"/>
    <cellStyle name="Currency 2 4 3 2 4 2 6" xfId="3391" xr:uid="{00000000-0005-0000-0000-00004C0B0000}"/>
    <cellStyle name="Currency 2 4 3 2 4 2 6 2" xfId="3392" xr:uid="{00000000-0005-0000-0000-00004D0B0000}"/>
    <cellStyle name="Currency 2 4 3 2 4 2 6 2 2" xfId="3393" xr:uid="{00000000-0005-0000-0000-00004E0B0000}"/>
    <cellStyle name="Currency 2 4 3 2 4 2 6 3" xfId="3394" xr:uid="{00000000-0005-0000-0000-00004F0B0000}"/>
    <cellStyle name="Currency 2 4 3 2 4 2 7" xfId="3395" xr:uid="{00000000-0005-0000-0000-0000500B0000}"/>
    <cellStyle name="Currency 2 4 3 2 4 2 7 2" xfId="3396" xr:uid="{00000000-0005-0000-0000-0000510B0000}"/>
    <cellStyle name="Currency 2 4 3 2 4 2 8" xfId="3397" xr:uid="{00000000-0005-0000-0000-0000520B0000}"/>
    <cellStyle name="Currency 2 4 3 2 4 2 8 2" xfId="3398" xr:uid="{00000000-0005-0000-0000-0000530B0000}"/>
    <cellStyle name="Currency 2 4 3 2 4 2 9" xfId="3399" xr:uid="{00000000-0005-0000-0000-0000540B0000}"/>
    <cellStyle name="Currency 2 4 3 2 4 3" xfId="171" xr:uid="{00000000-0005-0000-0000-0000550B0000}"/>
    <cellStyle name="Currency 2 4 3 2 4 4" xfId="3400" xr:uid="{00000000-0005-0000-0000-0000560B0000}"/>
    <cellStyle name="Currency 2 4 3 2 4 4 2" xfId="3401" xr:uid="{00000000-0005-0000-0000-0000570B0000}"/>
    <cellStyle name="Currency 2 4 3 2 4 4 2 2" xfId="3402" xr:uid="{00000000-0005-0000-0000-0000580B0000}"/>
    <cellStyle name="Currency 2 4 3 2 4 4 3" xfId="3403" xr:uid="{00000000-0005-0000-0000-0000590B0000}"/>
    <cellStyle name="Currency 2 4 3 2 4 5" xfId="3404" xr:uid="{00000000-0005-0000-0000-00005A0B0000}"/>
    <cellStyle name="Currency 2 4 3 2 4 5 2" xfId="3405" xr:uid="{00000000-0005-0000-0000-00005B0B0000}"/>
    <cellStyle name="Currency 2 4 3 2 4 5 2 2" xfId="3406" xr:uid="{00000000-0005-0000-0000-00005C0B0000}"/>
    <cellStyle name="Currency 2 4 3 2 4 5 3" xfId="3407" xr:uid="{00000000-0005-0000-0000-00005D0B0000}"/>
    <cellStyle name="Currency 2 4 3 2 5" xfId="3408" xr:uid="{00000000-0005-0000-0000-00005E0B0000}"/>
    <cellStyle name="Currency 2 4 3 2 5 2" xfId="3409" xr:uid="{00000000-0005-0000-0000-00005F0B0000}"/>
    <cellStyle name="Currency 2 4 3 2 5 3" xfId="3410" xr:uid="{00000000-0005-0000-0000-0000600B0000}"/>
    <cellStyle name="Currency 2 4 3 2 5 3 2" xfId="3411" xr:uid="{00000000-0005-0000-0000-0000610B0000}"/>
    <cellStyle name="Currency 2 4 3 2 5 3 3" xfId="3412" xr:uid="{00000000-0005-0000-0000-0000620B0000}"/>
    <cellStyle name="Currency 2 4 3 2 5 4" xfId="3413" xr:uid="{00000000-0005-0000-0000-0000630B0000}"/>
    <cellStyle name="Currency 2 4 3 2 5 4 2" xfId="3414" xr:uid="{00000000-0005-0000-0000-0000640B0000}"/>
    <cellStyle name="Currency 2 4 3 2 5 4 2 2" xfId="3415" xr:uid="{00000000-0005-0000-0000-0000650B0000}"/>
    <cellStyle name="Currency 2 4 3 2 5 4 3" xfId="3416" xr:uid="{00000000-0005-0000-0000-0000660B0000}"/>
    <cellStyle name="Currency 2 4 3 2 5 5" xfId="3417" xr:uid="{00000000-0005-0000-0000-0000670B0000}"/>
    <cellStyle name="Currency 2 4 3 2 5 5 2" xfId="3418" xr:uid="{00000000-0005-0000-0000-0000680B0000}"/>
    <cellStyle name="Currency 2 4 3 2 5 5 2 2" xfId="3419" xr:uid="{00000000-0005-0000-0000-0000690B0000}"/>
    <cellStyle name="Currency 2 4 3 2 5 5 3" xfId="3420" xr:uid="{00000000-0005-0000-0000-00006A0B0000}"/>
    <cellStyle name="Currency 2 4 3 2 5 6" xfId="3421" xr:uid="{00000000-0005-0000-0000-00006B0B0000}"/>
    <cellStyle name="Currency 2 4 3 2 5 6 2" xfId="3422" xr:uid="{00000000-0005-0000-0000-00006C0B0000}"/>
    <cellStyle name="Currency 2 4 3 2 5 6 2 2" xfId="3423" xr:uid="{00000000-0005-0000-0000-00006D0B0000}"/>
    <cellStyle name="Currency 2 4 3 2 5 6 3" xfId="3424" xr:uid="{00000000-0005-0000-0000-00006E0B0000}"/>
    <cellStyle name="Currency 2 4 3 2 5 7" xfId="3425" xr:uid="{00000000-0005-0000-0000-00006F0B0000}"/>
    <cellStyle name="Currency 2 4 3 2 5 7 2" xfId="3426" xr:uid="{00000000-0005-0000-0000-0000700B0000}"/>
    <cellStyle name="Currency 2 4 3 2 5 8" xfId="3427" xr:uid="{00000000-0005-0000-0000-0000710B0000}"/>
    <cellStyle name="Currency 2 4 3 2 5 8 2" xfId="3428" xr:uid="{00000000-0005-0000-0000-0000720B0000}"/>
    <cellStyle name="Currency 2 4 3 2 5 9" xfId="3429" xr:uid="{00000000-0005-0000-0000-0000730B0000}"/>
    <cellStyle name="Currency 2 4 3 2 6" xfId="3430" xr:uid="{00000000-0005-0000-0000-0000740B0000}"/>
    <cellStyle name="Currency 2 4 3 2 6 2" xfId="3431" xr:uid="{00000000-0005-0000-0000-0000750B0000}"/>
    <cellStyle name="Currency 2 4 3 2 6 3" xfId="3432" xr:uid="{00000000-0005-0000-0000-0000760B0000}"/>
    <cellStyle name="Currency 2 4 3 2 7" xfId="3433" xr:uid="{00000000-0005-0000-0000-0000770B0000}"/>
    <cellStyle name="Currency 2 4 3 2 8" xfId="3434" xr:uid="{00000000-0005-0000-0000-0000780B0000}"/>
    <cellStyle name="Currency 2 4 3 2 8 2" xfId="3435" xr:uid="{00000000-0005-0000-0000-0000790B0000}"/>
    <cellStyle name="Currency 2 4 3 2 8 2 2" xfId="3436" xr:uid="{00000000-0005-0000-0000-00007A0B0000}"/>
    <cellStyle name="Currency 2 4 3 2 8 3" xfId="3437" xr:uid="{00000000-0005-0000-0000-00007B0B0000}"/>
    <cellStyle name="Currency 2 4 3 2 8 4" xfId="3438" xr:uid="{00000000-0005-0000-0000-00007C0B0000}"/>
    <cellStyle name="Currency 2 4 3 2 9" xfId="3439" xr:uid="{00000000-0005-0000-0000-00007D0B0000}"/>
    <cellStyle name="Currency 2 4 3 2 9 2" xfId="3440" xr:uid="{00000000-0005-0000-0000-00007E0B0000}"/>
    <cellStyle name="Currency 2 4 3 2 9 2 2" xfId="3441" xr:uid="{00000000-0005-0000-0000-00007F0B0000}"/>
    <cellStyle name="Currency 2 4 3 2 9 3" xfId="3442" xr:uid="{00000000-0005-0000-0000-0000800B0000}"/>
    <cellStyle name="Currency 2 4 3 3" xfId="172" xr:uid="{00000000-0005-0000-0000-0000810B0000}"/>
    <cellStyle name="Currency 2 4 3 3 10" xfId="3443" xr:uid="{00000000-0005-0000-0000-0000820B0000}"/>
    <cellStyle name="Currency 2 4 3 3 10 2" xfId="3444" xr:uid="{00000000-0005-0000-0000-0000830B0000}"/>
    <cellStyle name="Currency 2 4 3 3 10 2 2" xfId="3445" xr:uid="{00000000-0005-0000-0000-0000840B0000}"/>
    <cellStyle name="Currency 2 4 3 3 10 3" xfId="3446" xr:uid="{00000000-0005-0000-0000-0000850B0000}"/>
    <cellStyle name="Currency 2 4 3 3 11" xfId="3447" xr:uid="{00000000-0005-0000-0000-0000860B0000}"/>
    <cellStyle name="Currency 2 4 3 3 11 2" xfId="3448" xr:uid="{00000000-0005-0000-0000-0000870B0000}"/>
    <cellStyle name="Currency 2 4 3 3 12" xfId="3449" xr:uid="{00000000-0005-0000-0000-0000880B0000}"/>
    <cellStyle name="Currency 2 4 3 3 12 2" xfId="3450" xr:uid="{00000000-0005-0000-0000-0000890B0000}"/>
    <cellStyle name="Currency 2 4 3 3 13" xfId="3451" xr:uid="{00000000-0005-0000-0000-00008A0B0000}"/>
    <cellStyle name="Currency 2 4 3 3 14" xfId="3452" xr:uid="{00000000-0005-0000-0000-00008B0B0000}"/>
    <cellStyle name="Currency 2 4 3 3 15" xfId="3453" xr:uid="{00000000-0005-0000-0000-00008C0B0000}"/>
    <cellStyle name="Currency 2 4 3 3 2" xfId="173" xr:uid="{00000000-0005-0000-0000-00008D0B0000}"/>
    <cellStyle name="Currency 2 4 3 3 2 2" xfId="3454" xr:uid="{00000000-0005-0000-0000-00008E0B0000}"/>
    <cellStyle name="Currency 2 4 3 3 2 2 2" xfId="3455" xr:uid="{00000000-0005-0000-0000-00008F0B0000}"/>
    <cellStyle name="Currency 2 4 3 3 2 2 3" xfId="3456" xr:uid="{00000000-0005-0000-0000-0000900B0000}"/>
    <cellStyle name="Currency 2 4 3 3 2 2 3 2" xfId="3457" xr:uid="{00000000-0005-0000-0000-0000910B0000}"/>
    <cellStyle name="Currency 2 4 3 3 2 2 3 3" xfId="3458" xr:uid="{00000000-0005-0000-0000-0000920B0000}"/>
    <cellStyle name="Currency 2 4 3 3 2 2 4" xfId="3459" xr:uid="{00000000-0005-0000-0000-0000930B0000}"/>
    <cellStyle name="Currency 2 4 3 3 2 2 4 2" xfId="3460" xr:uid="{00000000-0005-0000-0000-0000940B0000}"/>
    <cellStyle name="Currency 2 4 3 3 2 2 4 2 2" xfId="3461" xr:uid="{00000000-0005-0000-0000-0000950B0000}"/>
    <cellStyle name="Currency 2 4 3 3 2 2 4 3" xfId="3462" xr:uid="{00000000-0005-0000-0000-0000960B0000}"/>
    <cellStyle name="Currency 2 4 3 3 2 2 5" xfId="3463" xr:uid="{00000000-0005-0000-0000-0000970B0000}"/>
    <cellStyle name="Currency 2 4 3 3 2 2 5 2" xfId="3464" xr:uid="{00000000-0005-0000-0000-0000980B0000}"/>
    <cellStyle name="Currency 2 4 3 3 2 2 5 2 2" xfId="3465" xr:uid="{00000000-0005-0000-0000-0000990B0000}"/>
    <cellStyle name="Currency 2 4 3 3 2 2 5 3" xfId="3466" xr:uid="{00000000-0005-0000-0000-00009A0B0000}"/>
    <cellStyle name="Currency 2 4 3 3 2 2 6" xfId="3467" xr:uid="{00000000-0005-0000-0000-00009B0B0000}"/>
    <cellStyle name="Currency 2 4 3 3 2 2 6 2" xfId="3468" xr:uid="{00000000-0005-0000-0000-00009C0B0000}"/>
    <cellStyle name="Currency 2 4 3 3 2 2 6 2 2" xfId="3469" xr:uid="{00000000-0005-0000-0000-00009D0B0000}"/>
    <cellStyle name="Currency 2 4 3 3 2 2 6 3" xfId="3470" xr:uid="{00000000-0005-0000-0000-00009E0B0000}"/>
    <cellStyle name="Currency 2 4 3 3 2 2 7" xfId="3471" xr:uid="{00000000-0005-0000-0000-00009F0B0000}"/>
    <cellStyle name="Currency 2 4 3 3 2 2 7 2" xfId="3472" xr:uid="{00000000-0005-0000-0000-0000A00B0000}"/>
    <cellStyle name="Currency 2 4 3 3 2 2 8" xfId="3473" xr:uid="{00000000-0005-0000-0000-0000A10B0000}"/>
    <cellStyle name="Currency 2 4 3 3 2 2 8 2" xfId="3474" xr:uid="{00000000-0005-0000-0000-0000A20B0000}"/>
    <cellStyle name="Currency 2 4 3 3 2 2 9" xfId="3475" xr:uid="{00000000-0005-0000-0000-0000A30B0000}"/>
    <cellStyle name="Currency 2 4 3 3 2 3" xfId="3476" xr:uid="{00000000-0005-0000-0000-0000A40B0000}"/>
    <cellStyle name="Currency 2 4 3 3 2 3 2" xfId="3477" xr:uid="{00000000-0005-0000-0000-0000A50B0000}"/>
    <cellStyle name="Currency 2 4 3 3 2 3 3" xfId="3478" xr:uid="{00000000-0005-0000-0000-0000A60B0000}"/>
    <cellStyle name="Currency 2 4 3 3 2 3 3 2" xfId="3479" xr:uid="{00000000-0005-0000-0000-0000A70B0000}"/>
    <cellStyle name="Currency 2 4 3 3 2 3 3 3" xfId="3480" xr:uid="{00000000-0005-0000-0000-0000A80B0000}"/>
    <cellStyle name="Currency 2 4 3 3 2 3 4" xfId="3481" xr:uid="{00000000-0005-0000-0000-0000A90B0000}"/>
    <cellStyle name="Currency 2 4 3 3 2 3 4 2" xfId="3482" xr:uid="{00000000-0005-0000-0000-0000AA0B0000}"/>
    <cellStyle name="Currency 2 4 3 3 2 3 4 2 2" xfId="3483" xr:uid="{00000000-0005-0000-0000-0000AB0B0000}"/>
    <cellStyle name="Currency 2 4 3 3 2 3 4 3" xfId="3484" xr:uid="{00000000-0005-0000-0000-0000AC0B0000}"/>
    <cellStyle name="Currency 2 4 3 3 2 3 5" xfId="3485" xr:uid="{00000000-0005-0000-0000-0000AD0B0000}"/>
    <cellStyle name="Currency 2 4 3 3 2 3 5 2" xfId="3486" xr:uid="{00000000-0005-0000-0000-0000AE0B0000}"/>
    <cellStyle name="Currency 2 4 3 3 2 3 5 2 2" xfId="3487" xr:uid="{00000000-0005-0000-0000-0000AF0B0000}"/>
    <cellStyle name="Currency 2 4 3 3 2 3 5 3" xfId="3488" xr:uid="{00000000-0005-0000-0000-0000B00B0000}"/>
    <cellStyle name="Currency 2 4 3 3 2 3 6" xfId="3489" xr:uid="{00000000-0005-0000-0000-0000B10B0000}"/>
    <cellStyle name="Currency 2 4 3 3 2 3 6 2" xfId="3490" xr:uid="{00000000-0005-0000-0000-0000B20B0000}"/>
    <cellStyle name="Currency 2 4 3 3 2 3 6 2 2" xfId="3491" xr:uid="{00000000-0005-0000-0000-0000B30B0000}"/>
    <cellStyle name="Currency 2 4 3 3 2 3 6 3" xfId="3492" xr:uid="{00000000-0005-0000-0000-0000B40B0000}"/>
    <cellStyle name="Currency 2 4 3 3 2 3 7" xfId="3493" xr:uid="{00000000-0005-0000-0000-0000B50B0000}"/>
    <cellStyle name="Currency 2 4 3 3 2 3 7 2" xfId="3494" xr:uid="{00000000-0005-0000-0000-0000B60B0000}"/>
    <cellStyle name="Currency 2 4 3 3 2 3 8" xfId="3495" xr:uid="{00000000-0005-0000-0000-0000B70B0000}"/>
    <cellStyle name="Currency 2 4 3 3 2 3 8 2" xfId="3496" xr:uid="{00000000-0005-0000-0000-0000B80B0000}"/>
    <cellStyle name="Currency 2 4 3 3 2 3 9" xfId="3497" xr:uid="{00000000-0005-0000-0000-0000B90B0000}"/>
    <cellStyle name="Currency 2 4 3 3 2 4" xfId="3498" xr:uid="{00000000-0005-0000-0000-0000BA0B0000}"/>
    <cellStyle name="Currency 2 4 3 3 2 4 2" xfId="3499" xr:uid="{00000000-0005-0000-0000-0000BB0B0000}"/>
    <cellStyle name="Currency 2 4 3 3 2 4 3" xfId="3500" xr:uid="{00000000-0005-0000-0000-0000BC0B0000}"/>
    <cellStyle name="Currency 2 4 3 3 2 4 3 2" xfId="3501" xr:uid="{00000000-0005-0000-0000-0000BD0B0000}"/>
    <cellStyle name="Currency 2 4 3 3 2 4 3 2 2" xfId="3502" xr:uid="{00000000-0005-0000-0000-0000BE0B0000}"/>
    <cellStyle name="Currency 2 4 3 3 2 4 3 3" xfId="3503" xr:uid="{00000000-0005-0000-0000-0000BF0B0000}"/>
    <cellStyle name="Currency 2 4 3 3 2 4 4" xfId="3504" xr:uid="{00000000-0005-0000-0000-0000C00B0000}"/>
    <cellStyle name="Currency 2 4 3 3 2 4 4 2" xfId="3505" xr:uid="{00000000-0005-0000-0000-0000C10B0000}"/>
    <cellStyle name="Currency 2 4 3 3 2 4 4 2 2" xfId="3506" xr:uid="{00000000-0005-0000-0000-0000C20B0000}"/>
    <cellStyle name="Currency 2 4 3 3 2 4 4 3" xfId="3507" xr:uid="{00000000-0005-0000-0000-0000C30B0000}"/>
    <cellStyle name="Currency 2 4 3 3 2 4 5" xfId="3508" xr:uid="{00000000-0005-0000-0000-0000C40B0000}"/>
    <cellStyle name="Currency 2 4 3 3 2 4 5 2" xfId="3509" xr:uid="{00000000-0005-0000-0000-0000C50B0000}"/>
    <cellStyle name="Currency 2 4 3 3 2 4 5 2 2" xfId="3510" xr:uid="{00000000-0005-0000-0000-0000C60B0000}"/>
    <cellStyle name="Currency 2 4 3 3 2 4 5 3" xfId="3511" xr:uid="{00000000-0005-0000-0000-0000C70B0000}"/>
    <cellStyle name="Currency 2 4 3 3 2 4 6" xfId="3512" xr:uid="{00000000-0005-0000-0000-0000C80B0000}"/>
    <cellStyle name="Currency 2 4 3 3 2 4 6 2" xfId="3513" xr:uid="{00000000-0005-0000-0000-0000C90B0000}"/>
    <cellStyle name="Currency 2 4 3 3 2 4 7" xfId="3514" xr:uid="{00000000-0005-0000-0000-0000CA0B0000}"/>
    <cellStyle name="Currency 2 4 3 3 2 4 7 2" xfId="3515" xr:uid="{00000000-0005-0000-0000-0000CB0B0000}"/>
    <cellStyle name="Currency 2 4 3 3 2 4 8" xfId="3516" xr:uid="{00000000-0005-0000-0000-0000CC0B0000}"/>
    <cellStyle name="Currency 2 4 3 3 2 4 9" xfId="3517" xr:uid="{00000000-0005-0000-0000-0000CD0B0000}"/>
    <cellStyle name="Currency 2 4 3 3 2 5" xfId="3518" xr:uid="{00000000-0005-0000-0000-0000CE0B0000}"/>
    <cellStyle name="Currency 2 4 3 3 2 5 2" xfId="3519" xr:uid="{00000000-0005-0000-0000-0000CF0B0000}"/>
    <cellStyle name="Currency 2 4 3 3 2 5 3" xfId="3520" xr:uid="{00000000-0005-0000-0000-0000D00B0000}"/>
    <cellStyle name="Currency 2 4 3 3 2 6" xfId="3521" xr:uid="{00000000-0005-0000-0000-0000D10B0000}"/>
    <cellStyle name="Currency 2 4 3 3 2 6 2" xfId="3522" xr:uid="{00000000-0005-0000-0000-0000D20B0000}"/>
    <cellStyle name="Currency 2 4 3 3 2 6 2 2" xfId="3523" xr:uid="{00000000-0005-0000-0000-0000D30B0000}"/>
    <cellStyle name="Currency 2 4 3 3 2 6 2 2 2" xfId="3524" xr:uid="{00000000-0005-0000-0000-0000D40B0000}"/>
    <cellStyle name="Currency 2 4 3 3 2 6 2 3" xfId="3525" xr:uid="{00000000-0005-0000-0000-0000D50B0000}"/>
    <cellStyle name="Currency 2 4 3 3 2 6 3" xfId="3526" xr:uid="{00000000-0005-0000-0000-0000D60B0000}"/>
    <cellStyle name="Currency 2 4 3 3 2 6 3 2" xfId="3527" xr:uid="{00000000-0005-0000-0000-0000D70B0000}"/>
    <cellStyle name="Currency 2 4 3 3 2 6 3 2 2" xfId="3528" xr:uid="{00000000-0005-0000-0000-0000D80B0000}"/>
    <cellStyle name="Currency 2 4 3 3 2 6 3 3" xfId="3529" xr:uid="{00000000-0005-0000-0000-0000D90B0000}"/>
    <cellStyle name="Currency 2 4 3 3 2 6 4" xfId="3530" xr:uid="{00000000-0005-0000-0000-0000DA0B0000}"/>
    <cellStyle name="Currency 2 4 3 3 2 6 4 2" xfId="3531" xr:uid="{00000000-0005-0000-0000-0000DB0B0000}"/>
    <cellStyle name="Currency 2 4 3 3 2 6 4 2 2" xfId="3532" xr:uid="{00000000-0005-0000-0000-0000DC0B0000}"/>
    <cellStyle name="Currency 2 4 3 3 2 6 4 3" xfId="3533" xr:uid="{00000000-0005-0000-0000-0000DD0B0000}"/>
    <cellStyle name="Currency 2 4 3 3 2 6 5" xfId="3534" xr:uid="{00000000-0005-0000-0000-0000DE0B0000}"/>
    <cellStyle name="Currency 2 4 3 3 2 6 5 2" xfId="3535" xr:uid="{00000000-0005-0000-0000-0000DF0B0000}"/>
    <cellStyle name="Currency 2 4 3 3 2 6 6" xfId="3536" xr:uid="{00000000-0005-0000-0000-0000E00B0000}"/>
    <cellStyle name="Currency 2 4 3 3 2 6 6 2" xfId="3537" xr:uid="{00000000-0005-0000-0000-0000E10B0000}"/>
    <cellStyle name="Currency 2 4 3 3 2 6 7" xfId="3538" xr:uid="{00000000-0005-0000-0000-0000E20B0000}"/>
    <cellStyle name="Currency 2 4 3 3 2 7" xfId="3539" xr:uid="{00000000-0005-0000-0000-0000E30B0000}"/>
    <cellStyle name="Currency 2 4 3 3 2 7 2" xfId="3540" xr:uid="{00000000-0005-0000-0000-0000E40B0000}"/>
    <cellStyle name="Currency 2 4 3 3 2 7 2 2" xfId="3541" xr:uid="{00000000-0005-0000-0000-0000E50B0000}"/>
    <cellStyle name="Currency 2 4 3 3 2 7 3" xfId="3542" xr:uid="{00000000-0005-0000-0000-0000E60B0000}"/>
    <cellStyle name="Currency 2 4 3 3 2 8" xfId="3543" xr:uid="{00000000-0005-0000-0000-0000E70B0000}"/>
    <cellStyle name="Currency 2 4 3 3 2 8 2" xfId="3544" xr:uid="{00000000-0005-0000-0000-0000E80B0000}"/>
    <cellStyle name="Currency 2 4 3 3 2 8 2 2" xfId="3545" xr:uid="{00000000-0005-0000-0000-0000E90B0000}"/>
    <cellStyle name="Currency 2 4 3 3 2 8 3" xfId="3546" xr:uid="{00000000-0005-0000-0000-0000EA0B0000}"/>
    <cellStyle name="Currency 2 4 3 3 3" xfId="174" xr:uid="{00000000-0005-0000-0000-0000EB0B0000}"/>
    <cellStyle name="Currency 2 4 3 3 3 10" xfId="3547" xr:uid="{00000000-0005-0000-0000-0000EC0B0000}"/>
    <cellStyle name="Currency 2 4 3 3 3 2" xfId="175" xr:uid="{00000000-0005-0000-0000-0000ED0B0000}"/>
    <cellStyle name="Currency 2 4 3 3 3 2 2" xfId="3548" xr:uid="{00000000-0005-0000-0000-0000EE0B0000}"/>
    <cellStyle name="Currency 2 4 3 3 3 2 3" xfId="3549" xr:uid="{00000000-0005-0000-0000-0000EF0B0000}"/>
    <cellStyle name="Currency 2 4 3 3 3 2 3 2" xfId="3550" xr:uid="{00000000-0005-0000-0000-0000F00B0000}"/>
    <cellStyle name="Currency 2 4 3 3 3 2 3 3" xfId="3551" xr:uid="{00000000-0005-0000-0000-0000F10B0000}"/>
    <cellStyle name="Currency 2 4 3 3 3 2 4" xfId="3552" xr:uid="{00000000-0005-0000-0000-0000F20B0000}"/>
    <cellStyle name="Currency 2 4 3 3 3 2 4 2" xfId="3553" xr:uid="{00000000-0005-0000-0000-0000F30B0000}"/>
    <cellStyle name="Currency 2 4 3 3 3 2 4 2 2" xfId="3554" xr:uid="{00000000-0005-0000-0000-0000F40B0000}"/>
    <cellStyle name="Currency 2 4 3 3 3 2 4 3" xfId="3555" xr:uid="{00000000-0005-0000-0000-0000F50B0000}"/>
    <cellStyle name="Currency 2 4 3 3 3 2 5" xfId="3556" xr:uid="{00000000-0005-0000-0000-0000F60B0000}"/>
    <cellStyle name="Currency 2 4 3 3 3 2 5 2" xfId="3557" xr:uid="{00000000-0005-0000-0000-0000F70B0000}"/>
    <cellStyle name="Currency 2 4 3 3 3 2 5 2 2" xfId="3558" xr:uid="{00000000-0005-0000-0000-0000F80B0000}"/>
    <cellStyle name="Currency 2 4 3 3 3 2 5 3" xfId="3559" xr:uid="{00000000-0005-0000-0000-0000F90B0000}"/>
    <cellStyle name="Currency 2 4 3 3 3 2 6" xfId="3560" xr:uid="{00000000-0005-0000-0000-0000FA0B0000}"/>
    <cellStyle name="Currency 2 4 3 3 3 2 6 2" xfId="3561" xr:uid="{00000000-0005-0000-0000-0000FB0B0000}"/>
    <cellStyle name="Currency 2 4 3 3 3 2 6 2 2" xfId="3562" xr:uid="{00000000-0005-0000-0000-0000FC0B0000}"/>
    <cellStyle name="Currency 2 4 3 3 3 2 6 3" xfId="3563" xr:uid="{00000000-0005-0000-0000-0000FD0B0000}"/>
    <cellStyle name="Currency 2 4 3 3 3 2 7" xfId="3564" xr:uid="{00000000-0005-0000-0000-0000FE0B0000}"/>
    <cellStyle name="Currency 2 4 3 3 3 2 7 2" xfId="3565" xr:uid="{00000000-0005-0000-0000-0000FF0B0000}"/>
    <cellStyle name="Currency 2 4 3 3 3 2 8" xfId="3566" xr:uid="{00000000-0005-0000-0000-0000000C0000}"/>
    <cellStyle name="Currency 2 4 3 3 3 2 8 2" xfId="3567" xr:uid="{00000000-0005-0000-0000-0000010C0000}"/>
    <cellStyle name="Currency 2 4 3 3 3 2 9" xfId="3568" xr:uid="{00000000-0005-0000-0000-0000020C0000}"/>
    <cellStyle name="Currency 2 4 3 3 3 3" xfId="176" xr:uid="{00000000-0005-0000-0000-0000030C0000}"/>
    <cellStyle name="Currency 2 4 3 3 3 4" xfId="3569" xr:uid="{00000000-0005-0000-0000-0000040C0000}"/>
    <cellStyle name="Currency 2 4 3 3 3 4 2" xfId="3570" xr:uid="{00000000-0005-0000-0000-0000050C0000}"/>
    <cellStyle name="Currency 2 4 3 3 3 4 3" xfId="3571" xr:uid="{00000000-0005-0000-0000-0000060C0000}"/>
    <cellStyle name="Currency 2 4 3 3 3 5" xfId="3572" xr:uid="{00000000-0005-0000-0000-0000070C0000}"/>
    <cellStyle name="Currency 2 4 3 3 3 5 2" xfId="3573" xr:uid="{00000000-0005-0000-0000-0000080C0000}"/>
    <cellStyle name="Currency 2 4 3 3 3 5 2 2" xfId="3574" xr:uid="{00000000-0005-0000-0000-0000090C0000}"/>
    <cellStyle name="Currency 2 4 3 3 3 5 3" xfId="3575" xr:uid="{00000000-0005-0000-0000-00000A0C0000}"/>
    <cellStyle name="Currency 2 4 3 3 3 6" xfId="3576" xr:uid="{00000000-0005-0000-0000-00000B0C0000}"/>
    <cellStyle name="Currency 2 4 3 3 3 6 2" xfId="3577" xr:uid="{00000000-0005-0000-0000-00000C0C0000}"/>
    <cellStyle name="Currency 2 4 3 3 3 6 2 2" xfId="3578" xr:uid="{00000000-0005-0000-0000-00000D0C0000}"/>
    <cellStyle name="Currency 2 4 3 3 3 6 3" xfId="3579" xr:uid="{00000000-0005-0000-0000-00000E0C0000}"/>
    <cellStyle name="Currency 2 4 3 3 3 7" xfId="3580" xr:uid="{00000000-0005-0000-0000-00000F0C0000}"/>
    <cellStyle name="Currency 2 4 3 3 3 7 2" xfId="3581" xr:uid="{00000000-0005-0000-0000-0000100C0000}"/>
    <cellStyle name="Currency 2 4 3 3 3 7 2 2" xfId="3582" xr:uid="{00000000-0005-0000-0000-0000110C0000}"/>
    <cellStyle name="Currency 2 4 3 3 3 7 3" xfId="3583" xr:uid="{00000000-0005-0000-0000-0000120C0000}"/>
    <cellStyle name="Currency 2 4 3 3 3 8" xfId="3584" xr:uid="{00000000-0005-0000-0000-0000130C0000}"/>
    <cellStyle name="Currency 2 4 3 3 3 8 2" xfId="3585" xr:uid="{00000000-0005-0000-0000-0000140C0000}"/>
    <cellStyle name="Currency 2 4 3 3 3 9" xfId="3586" xr:uid="{00000000-0005-0000-0000-0000150C0000}"/>
    <cellStyle name="Currency 2 4 3 3 3 9 2" xfId="3587" xr:uid="{00000000-0005-0000-0000-0000160C0000}"/>
    <cellStyle name="Currency 2 4 3 3 4" xfId="177" xr:uid="{00000000-0005-0000-0000-0000170C0000}"/>
    <cellStyle name="Currency 2 4 3 3 4 2" xfId="178" xr:uid="{00000000-0005-0000-0000-0000180C0000}"/>
    <cellStyle name="Currency 2 4 3 3 4 2 10" xfId="3588" xr:uid="{00000000-0005-0000-0000-0000190C0000}"/>
    <cellStyle name="Currency 2 4 3 3 4 2 2" xfId="3589" xr:uid="{00000000-0005-0000-0000-00001A0C0000}"/>
    <cellStyle name="Currency 2 4 3 3 4 2 3" xfId="3590" xr:uid="{00000000-0005-0000-0000-00001B0C0000}"/>
    <cellStyle name="Currency 2 4 3 3 4 2 4" xfId="3591" xr:uid="{00000000-0005-0000-0000-00001C0C0000}"/>
    <cellStyle name="Currency 2 4 3 3 4 2 4 2" xfId="3592" xr:uid="{00000000-0005-0000-0000-00001D0C0000}"/>
    <cellStyle name="Currency 2 4 3 3 4 2 4 2 2" xfId="3593" xr:uid="{00000000-0005-0000-0000-00001E0C0000}"/>
    <cellStyle name="Currency 2 4 3 3 4 2 4 3" xfId="3594" xr:uid="{00000000-0005-0000-0000-00001F0C0000}"/>
    <cellStyle name="Currency 2 4 3 3 4 2 5" xfId="3595" xr:uid="{00000000-0005-0000-0000-0000200C0000}"/>
    <cellStyle name="Currency 2 4 3 3 4 2 5 2" xfId="3596" xr:uid="{00000000-0005-0000-0000-0000210C0000}"/>
    <cellStyle name="Currency 2 4 3 3 4 2 5 2 2" xfId="3597" xr:uid="{00000000-0005-0000-0000-0000220C0000}"/>
    <cellStyle name="Currency 2 4 3 3 4 2 5 3" xfId="3598" xr:uid="{00000000-0005-0000-0000-0000230C0000}"/>
    <cellStyle name="Currency 2 4 3 3 4 2 6" xfId="3599" xr:uid="{00000000-0005-0000-0000-0000240C0000}"/>
    <cellStyle name="Currency 2 4 3 3 4 2 6 2" xfId="3600" xr:uid="{00000000-0005-0000-0000-0000250C0000}"/>
    <cellStyle name="Currency 2 4 3 3 4 2 6 2 2" xfId="3601" xr:uid="{00000000-0005-0000-0000-0000260C0000}"/>
    <cellStyle name="Currency 2 4 3 3 4 2 6 3" xfId="3602" xr:uid="{00000000-0005-0000-0000-0000270C0000}"/>
    <cellStyle name="Currency 2 4 3 3 4 2 7" xfId="3603" xr:uid="{00000000-0005-0000-0000-0000280C0000}"/>
    <cellStyle name="Currency 2 4 3 3 4 2 7 2" xfId="3604" xr:uid="{00000000-0005-0000-0000-0000290C0000}"/>
    <cellStyle name="Currency 2 4 3 3 4 2 8" xfId="3605" xr:uid="{00000000-0005-0000-0000-00002A0C0000}"/>
    <cellStyle name="Currency 2 4 3 3 4 2 8 2" xfId="3606" xr:uid="{00000000-0005-0000-0000-00002B0C0000}"/>
    <cellStyle name="Currency 2 4 3 3 4 2 9" xfId="3607" xr:uid="{00000000-0005-0000-0000-00002C0C0000}"/>
    <cellStyle name="Currency 2 4 3 3 4 3" xfId="179" xr:uid="{00000000-0005-0000-0000-00002D0C0000}"/>
    <cellStyle name="Currency 2 4 3 3 4 4" xfId="3608" xr:uid="{00000000-0005-0000-0000-00002E0C0000}"/>
    <cellStyle name="Currency 2 4 3 3 4 4 2" xfId="3609" xr:uid="{00000000-0005-0000-0000-00002F0C0000}"/>
    <cellStyle name="Currency 2 4 3 3 4 4 2 2" xfId="3610" xr:uid="{00000000-0005-0000-0000-0000300C0000}"/>
    <cellStyle name="Currency 2 4 3 3 4 4 3" xfId="3611" xr:uid="{00000000-0005-0000-0000-0000310C0000}"/>
    <cellStyle name="Currency 2 4 3 3 4 5" xfId="3612" xr:uid="{00000000-0005-0000-0000-0000320C0000}"/>
    <cellStyle name="Currency 2 4 3 3 4 5 2" xfId="3613" xr:uid="{00000000-0005-0000-0000-0000330C0000}"/>
    <cellStyle name="Currency 2 4 3 3 4 5 2 2" xfId="3614" xr:uid="{00000000-0005-0000-0000-0000340C0000}"/>
    <cellStyle name="Currency 2 4 3 3 4 5 3" xfId="3615" xr:uid="{00000000-0005-0000-0000-0000350C0000}"/>
    <cellStyle name="Currency 2 4 3 3 5" xfId="3616" xr:uid="{00000000-0005-0000-0000-0000360C0000}"/>
    <cellStyle name="Currency 2 4 3 3 5 2" xfId="3617" xr:uid="{00000000-0005-0000-0000-0000370C0000}"/>
    <cellStyle name="Currency 2 4 3 3 5 3" xfId="3618" xr:uid="{00000000-0005-0000-0000-0000380C0000}"/>
    <cellStyle name="Currency 2 4 3 3 5 3 2" xfId="3619" xr:uid="{00000000-0005-0000-0000-0000390C0000}"/>
    <cellStyle name="Currency 2 4 3 3 5 3 3" xfId="3620" xr:uid="{00000000-0005-0000-0000-00003A0C0000}"/>
    <cellStyle name="Currency 2 4 3 3 5 4" xfId="3621" xr:uid="{00000000-0005-0000-0000-00003B0C0000}"/>
    <cellStyle name="Currency 2 4 3 3 5 4 2" xfId="3622" xr:uid="{00000000-0005-0000-0000-00003C0C0000}"/>
    <cellStyle name="Currency 2 4 3 3 5 4 2 2" xfId="3623" xr:uid="{00000000-0005-0000-0000-00003D0C0000}"/>
    <cellStyle name="Currency 2 4 3 3 5 4 3" xfId="3624" xr:uid="{00000000-0005-0000-0000-00003E0C0000}"/>
    <cellStyle name="Currency 2 4 3 3 5 5" xfId="3625" xr:uid="{00000000-0005-0000-0000-00003F0C0000}"/>
    <cellStyle name="Currency 2 4 3 3 5 5 2" xfId="3626" xr:uid="{00000000-0005-0000-0000-0000400C0000}"/>
    <cellStyle name="Currency 2 4 3 3 5 5 2 2" xfId="3627" xr:uid="{00000000-0005-0000-0000-0000410C0000}"/>
    <cellStyle name="Currency 2 4 3 3 5 5 3" xfId="3628" xr:uid="{00000000-0005-0000-0000-0000420C0000}"/>
    <cellStyle name="Currency 2 4 3 3 5 6" xfId="3629" xr:uid="{00000000-0005-0000-0000-0000430C0000}"/>
    <cellStyle name="Currency 2 4 3 3 5 6 2" xfId="3630" xr:uid="{00000000-0005-0000-0000-0000440C0000}"/>
    <cellStyle name="Currency 2 4 3 3 5 6 2 2" xfId="3631" xr:uid="{00000000-0005-0000-0000-0000450C0000}"/>
    <cellStyle name="Currency 2 4 3 3 5 6 3" xfId="3632" xr:uid="{00000000-0005-0000-0000-0000460C0000}"/>
    <cellStyle name="Currency 2 4 3 3 5 7" xfId="3633" xr:uid="{00000000-0005-0000-0000-0000470C0000}"/>
    <cellStyle name="Currency 2 4 3 3 5 7 2" xfId="3634" xr:uid="{00000000-0005-0000-0000-0000480C0000}"/>
    <cellStyle name="Currency 2 4 3 3 5 8" xfId="3635" xr:uid="{00000000-0005-0000-0000-0000490C0000}"/>
    <cellStyle name="Currency 2 4 3 3 5 8 2" xfId="3636" xr:uid="{00000000-0005-0000-0000-00004A0C0000}"/>
    <cellStyle name="Currency 2 4 3 3 5 9" xfId="3637" xr:uid="{00000000-0005-0000-0000-00004B0C0000}"/>
    <cellStyle name="Currency 2 4 3 3 6" xfId="3638" xr:uid="{00000000-0005-0000-0000-00004C0C0000}"/>
    <cellStyle name="Currency 2 4 3 3 6 2" xfId="3639" xr:uid="{00000000-0005-0000-0000-00004D0C0000}"/>
    <cellStyle name="Currency 2 4 3 3 6 3" xfId="3640" xr:uid="{00000000-0005-0000-0000-00004E0C0000}"/>
    <cellStyle name="Currency 2 4 3 3 7" xfId="3641" xr:uid="{00000000-0005-0000-0000-00004F0C0000}"/>
    <cellStyle name="Currency 2 4 3 3 8" xfId="3642" xr:uid="{00000000-0005-0000-0000-0000500C0000}"/>
    <cellStyle name="Currency 2 4 3 3 8 2" xfId="3643" xr:uid="{00000000-0005-0000-0000-0000510C0000}"/>
    <cellStyle name="Currency 2 4 3 3 8 2 2" xfId="3644" xr:uid="{00000000-0005-0000-0000-0000520C0000}"/>
    <cellStyle name="Currency 2 4 3 3 8 3" xfId="3645" xr:uid="{00000000-0005-0000-0000-0000530C0000}"/>
    <cellStyle name="Currency 2 4 3 3 8 4" xfId="3646" xr:uid="{00000000-0005-0000-0000-0000540C0000}"/>
    <cellStyle name="Currency 2 4 3 3 9" xfId="3647" xr:uid="{00000000-0005-0000-0000-0000550C0000}"/>
    <cellStyle name="Currency 2 4 3 3 9 2" xfId="3648" xr:uid="{00000000-0005-0000-0000-0000560C0000}"/>
    <cellStyle name="Currency 2 4 3 3 9 2 2" xfId="3649" xr:uid="{00000000-0005-0000-0000-0000570C0000}"/>
    <cellStyle name="Currency 2 4 3 3 9 3" xfId="3650" xr:uid="{00000000-0005-0000-0000-0000580C0000}"/>
    <cellStyle name="Currency 2 4 3 4" xfId="180" xr:uid="{00000000-0005-0000-0000-0000590C0000}"/>
    <cellStyle name="Currency 2 4 3 4 2" xfId="3651" xr:uid="{00000000-0005-0000-0000-00005A0C0000}"/>
    <cellStyle name="Currency 2 4 3 4 2 2" xfId="3652" xr:uid="{00000000-0005-0000-0000-00005B0C0000}"/>
    <cellStyle name="Currency 2 4 3 4 2 3" xfId="3653" xr:uid="{00000000-0005-0000-0000-00005C0C0000}"/>
    <cellStyle name="Currency 2 4 3 4 2 3 2" xfId="3654" xr:uid="{00000000-0005-0000-0000-00005D0C0000}"/>
    <cellStyle name="Currency 2 4 3 4 2 3 3" xfId="3655" xr:uid="{00000000-0005-0000-0000-00005E0C0000}"/>
    <cellStyle name="Currency 2 4 3 4 2 4" xfId="3656" xr:uid="{00000000-0005-0000-0000-00005F0C0000}"/>
    <cellStyle name="Currency 2 4 3 4 2 4 2" xfId="3657" xr:uid="{00000000-0005-0000-0000-0000600C0000}"/>
    <cellStyle name="Currency 2 4 3 4 2 4 2 2" xfId="3658" xr:uid="{00000000-0005-0000-0000-0000610C0000}"/>
    <cellStyle name="Currency 2 4 3 4 2 4 3" xfId="3659" xr:uid="{00000000-0005-0000-0000-0000620C0000}"/>
    <cellStyle name="Currency 2 4 3 4 2 5" xfId="3660" xr:uid="{00000000-0005-0000-0000-0000630C0000}"/>
    <cellStyle name="Currency 2 4 3 4 2 5 2" xfId="3661" xr:uid="{00000000-0005-0000-0000-0000640C0000}"/>
    <cellStyle name="Currency 2 4 3 4 2 5 2 2" xfId="3662" xr:uid="{00000000-0005-0000-0000-0000650C0000}"/>
    <cellStyle name="Currency 2 4 3 4 2 5 3" xfId="3663" xr:uid="{00000000-0005-0000-0000-0000660C0000}"/>
    <cellStyle name="Currency 2 4 3 4 2 6" xfId="3664" xr:uid="{00000000-0005-0000-0000-0000670C0000}"/>
    <cellStyle name="Currency 2 4 3 4 2 6 2" xfId="3665" xr:uid="{00000000-0005-0000-0000-0000680C0000}"/>
    <cellStyle name="Currency 2 4 3 4 2 6 2 2" xfId="3666" xr:uid="{00000000-0005-0000-0000-0000690C0000}"/>
    <cellStyle name="Currency 2 4 3 4 2 6 3" xfId="3667" xr:uid="{00000000-0005-0000-0000-00006A0C0000}"/>
    <cellStyle name="Currency 2 4 3 4 2 7" xfId="3668" xr:uid="{00000000-0005-0000-0000-00006B0C0000}"/>
    <cellStyle name="Currency 2 4 3 4 2 7 2" xfId="3669" xr:uid="{00000000-0005-0000-0000-00006C0C0000}"/>
    <cellStyle name="Currency 2 4 3 4 2 8" xfId="3670" xr:uid="{00000000-0005-0000-0000-00006D0C0000}"/>
    <cellStyle name="Currency 2 4 3 4 2 8 2" xfId="3671" xr:uid="{00000000-0005-0000-0000-00006E0C0000}"/>
    <cellStyle name="Currency 2 4 3 4 2 9" xfId="3672" xr:uid="{00000000-0005-0000-0000-00006F0C0000}"/>
    <cellStyle name="Currency 2 4 3 4 3" xfId="3673" xr:uid="{00000000-0005-0000-0000-0000700C0000}"/>
    <cellStyle name="Currency 2 4 3 4 3 2" xfId="3674" xr:uid="{00000000-0005-0000-0000-0000710C0000}"/>
    <cellStyle name="Currency 2 4 3 4 3 3" xfId="3675" xr:uid="{00000000-0005-0000-0000-0000720C0000}"/>
    <cellStyle name="Currency 2 4 3 4 3 3 2" xfId="3676" xr:uid="{00000000-0005-0000-0000-0000730C0000}"/>
    <cellStyle name="Currency 2 4 3 4 3 3 3" xfId="3677" xr:uid="{00000000-0005-0000-0000-0000740C0000}"/>
    <cellStyle name="Currency 2 4 3 4 3 4" xfId="3678" xr:uid="{00000000-0005-0000-0000-0000750C0000}"/>
    <cellStyle name="Currency 2 4 3 4 3 4 2" xfId="3679" xr:uid="{00000000-0005-0000-0000-0000760C0000}"/>
    <cellStyle name="Currency 2 4 3 4 3 4 2 2" xfId="3680" xr:uid="{00000000-0005-0000-0000-0000770C0000}"/>
    <cellStyle name="Currency 2 4 3 4 3 4 3" xfId="3681" xr:uid="{00000000-0005-0000-0000-0000780C0000}"/>
    <cellStyle name="Currency 2 4 3 4 3 5" xfId="3682" xr:uid="{00000000-0005-0000-0000-0000790C0000}"/>
    <cellStyle name="Currency 2 4 3 4 3 5 2" xfId="3683" xr:uid="{00000000-0005-0000-0000-00007A0C0000}"/>
    <cellStyle name="Currency 2 4 3 4 3 5 2 2" xfId="3684" xr:uid="{00000000-0005-0000-0000-00007B0C0000}"/>
    <cellStyle name="Currency 2 4 3 4 3 5 3" xfId="3685" xr:uid="{00000000-0005-0000-0000-00007C0C0000}"/>
    <cellStyle name="Currency 2 4 3 4 3 6" xfId="3686" xr:uid="{00000000-0005-0000-0000-00007D0C0000}"/>
    <cellStyle name="Currency 2 4 3 4 3 6 2" xfId="3687" xr:uid="{00000000-0005-0000-0000-00007E0C0000}"/>
    <cellStyle name="Currency 2 4 3 4 3 6 2 2" xfId="3688" xr:uid="{00000000-0005-0000-0000-00007F0C0000}"/>
    <cellStyle name="Currency 2 4 3 4 3 6 3" xfId="3689" xr:uid="{00000000-0005-0000-0000-0000800C0000}"/>
    <cellStyle name="Currency 2 4 3 4 3 7" xfId="3690" xr:uid="{00000000-0005-0000-0000-0000810C0000}"/>
    <cellStyle name="Currency 2 4 3 4 3 7 2" xfId="3691" xr:uid="{00000000-0005-0000-0000-0000820C0000}"/>
    <cellStyle name="Currency 2 4 3 4 3 8" xfId="3692" xr:uid="{00000000-0005-0000-0000-0000830C0000}"/>
    <cellStyle name="Currency 2 4 3 4 3 8 2" xfId="3693" xr:uid="{00000000-0005-0000-0000-0000840C0000}"/>
    <cellStyle name="Currency 2 4 3 4 3 9" xfId="3694" xr:uid="{00000000-0005-0000-0000-0000850C0000}"/>
    <cellStyle name="Currency 2 4 3 4 4" xfId="3695" xr:uid="{00000000-0005-0000-0000-0000860C0000}"/>
    <cellStyle name="Currency 2 4 3 4 4 2" xfId="3696" xr:uid="{00000000-0005-0000-0000-0000870C0000}"/>
    <cellStyle name="Currency 2 4 3 4 4 3" xfId="3697" xr:uid="{00000000-0005-0000-0000-0000880C0000}"/>
    <cellStyle name="Currency 2 4 3 4 4 3 2" xfId="3698" xr:uid="{00000000-0005-0000-0000-0000890C0000}"/>
    <cellStyle name="Currency 2 4 3 4 4 3 2 2" xfId="3699" xr:uid="{00000000-0005-0000-0000-00008A0C0000}"/>
    <cellStyle name="Currency 2 4 3 4 4 3 3" xfId="3700" xr:uid="{00000000-0005-0000-0000-00008B0C0000}"/>
    <cellStyle name="Currency 2 4 3 4 4 4" xfId="3701" xr:uid="{00000000-0005-0000-0000-00008C0C0000}"/>
    <cellStyle name="Currency 2 4 3 4 4 4 2" xfId="3702" xr:uid="{00000000-0005-0000-0000-00008D0C0000}"/>
    <cellStyle name="Currency 2 4 3 4 4 4 2 2" xfId="3703" xr:uid="{00000000-0005-0000-0000-00008E0C0000}"/>
    <cellStyle name="Currency 2 4 3 4 4 4 3" xfId="3704" xr:uid="{00000000-0005-0000-0000-00008F0C0000}"/>
    <cellStyle name="Currency 2 4 3 4 4 5" xfId="3705" xr:uid="{00000000-0005-0000-0000-0000900C0000}"/>
    <cellStyle name="Currency 2 4 3 4 4 5 2" xfId="3706" xr:uid="{00000000-0005-0000-0000-0000910C0000}"/>
    <cellStyle name="Currency 2 4 3 4 4 5 2 2" xfId="3707" xr:uid="{00000000-0005-0000-0000-0000920C0000}"/>
    <cellStyle name="Currency 2 4 3 4 4 5 3" xfId="3708" xr:uid="{00000000-0005-0000-0000-0000930C0000}"/>
    <cellStyle name="Currency 2 4 3 4 4 6" xfId="3709" xr:uid="{00000000-0005-0000-0000-0000940C0000}"/>
    <cellStyle name="Currency 2 4 3 4 4 6 2" xfId="3710" xr:uid="{00000000-0005-0000-0000-0000950C0000}"/>
    <cellStyle name="Currency 2 4 3 4 4 7" xfId="3711" xr:uid="{00000000-0005-0000-0000-0000960C0000}"/>
    <cellStyle name="Currency 2 4 3 4 4 7 2" xfId="3712" xr:uid="{00000000-0005-0000-0000-0000970C0000}"/>
    <cellStyle name="Currency 2 4 3 4 4 8" xfId="3713" xr:uid="{00000000-0005-0000-0000-0000980C0000}"/>
    <cellStyle name="Currency 2 4 3 4 4 9" xfId="3714" xr:uid="{00000000-0005-0000-0000-0000990C0000}"/>
    <cellStyle name="Currency 2 4 3 4 5" xfId="3715" xr:uid="{00000000-0005-0000-0000-00009A0C0000}"/>
    <cellStyle name="Currency 2 4 3 4 5 2" xfId="3716" xr:uid="{00000000-0005-0000-0000-00009B0C0000}"/>
    <cellStyle name="Currency 2 4 3 4 5 3" xfId="3717" xr:uid="{00000000-0005-0000-0000-00009C0C0000}"/>
    <cellStyle name="Currency 2 4 3 4 6" xfId="3718" xr:uid="{00000000-0005-0000-0000-00009D0C0000}"/>
    <cellStyle name="Currency 2 4 3 4 6 2" xfId="3719" xr:uid="{00000000-0005-0000-0000-00009E0C0000}"/>
    <cellStyle name="Currency 2 4 3 4 6 2 2" xfId="3720" xr:uid="{00000000-0005-0000-0000-00009F0C0000}"/>
    <cellStyle name="Currency 2 4 3 4 6 2 2 2" xfId="3721" xr:uid="{00000000-0005-0000-0000-0000A00C0000}"/>
    <cellStyle name="Currency 2 4 3 4 6 2 3" xfId="3722" xr:uid="{00000000-0005-0000-0000-0000A10C0000}"/>
    <cellStyle name="Currency 2 4 3 4 6 3" xfId="3723" xr:uid="{00000000-0005-0000-0000-0000A20C0000}"/>
    <cellStyle name="Currency 2 4 3 4 6 3 2" xfId="3724" xr:uid="{00000000-0005-0000-0000-0000A30C0000}"/>
    <cellStyle name="Currency 2 4 3 4 6 3 2 2" xfId="3725" xr:uid="{00000000-0005-0000-0000-0000A40C0000}"/>
    <cellStyle name="Currency 2 4 3 4 6 3 3" xfId="3726" xr:uid="{00000000-0005-0000-0000-0000A50C0000}"/>
    <cellStyle name="Currency 2 4 3 4 6 4" xfId="3727" xr:uid="{00000000-0005-0000-0000-0000A60C0000}"/>
    <cellStyle name="Currency 2 4 3 4 6 4 2" xfId="3728" xr:uid="{00000000-0005-0000-0000-0000A70C0000}"/>
    <cellStyle name="Currency 2 4 3 4 6 4 2 2" xfId="3729" xr:uid="{00000000-0005-0000-0000-0000A80C0000}"/>
    <cellStyle name="Currency 2 4 3 4 6 4 3" xfId="3730" xr:uid="{00000000-0005-0000-0000-0000A90C0000}"/>
    <cellStyle name="Currency 2 4 3 4 6 5" xfId="3731" xr:uid="{00000000-0005-0000-0000-0000AA0C0000}"/>
    <cellStyle name="Currency 2 4 3 4 6 5 2" xfId="3732" xr:uid="{00000000-0005-0000-0000-0000AB0C0000}"/>
    <cellStyle name="Currency 2 4 3 4 6 6" xfId="3733" xr:uid="{00000000-0005-0000-0000-0000AC0C0000}"/>
    <cellStyle name="Currency 2 4 3 4 6 6 2" xfId="3734" xr:uid="{00000000-0005-0000-0000-0000AD0C0000}"/>
    <cellStyle name="Currency 2 4 3 4 6 7" xfId="3735" xr:uid="{00000000-0005-0000-0000-0000AE0C0000}"/>
    <cellStyle name="Currency 2 4 3 4 7" xfId="3736" xr:uid="{00000000-0005-0000-0000-0000AF0C0000}"/>
    <cellStyle name="Currency 2 4 3 4 7 2" xfId="3737" xr:uid="{00000000-0005-0000-0000-0000B00C0000}"/>
    <cellStyle name="Currency 2 4 3 4 7 2 2" xfId="3738" xr:uid="{00000000-0005-0000-0000-0000B10C0000}"/>
    <cellStyle name="Currency 2 4 3 4 7 3" xfId="3739" xr:uid="{00000000-0005-0000-0000-0000B20C0000}"/>
    <cellStyle name="Currency 2 4 3 4 8" xfId="3740" xr:uid="{00000000-0005-0000-0000-0000B30C0000}"/>
    <cellStyle name="Currency 2 4 3 4 8 2" xfId="3741" xr:uid="{00000000-0005-0000-0000-0000B40C0000}"/>
    <cellStyle name="Currency 2 4 3 4 8 2 2" xfId="3742" xr:uid="{00000000-0005-0000-0000-0000B50C0000}"/>
    <cellStyle name="Currency 2 4 3 4 8 3" xfId="3743" xr:uid="{00000000-0005-0000-0000-0000B60C0000}"/>
    <cellStyle name="Currency 2 4 3 5" xfId="181" xr:uid="{00000000-0005-0000-0000-0000B70C0000}"/>
    <cellStyle name="Currency 2 4 3 5 10" xfId="3744" xr:uid="{00000000-0005-0000-0000-0000B80C0000}"/>
    <cellStyle name="Currency 2 4 3 5 2" xfId="182" xr:uid="{00000000-0005-0000-0000-0000B90C0000}"/>
    <cellStyle name="Currency 2 4 3 5 2 2" xfId="3745" xr:uid="{00000000-0005-0000-0000-0000BA0C0000}"/>
    <cellStyle name="Currency 2 4 3 5 2 3" xfId="3746" xr:uid="{00000000-0005-0000-0000-0000BB0C0000}"/>
    <cellStyle name="Currency 2 4 3 5 2 3 2" xfId="3747" xr:uid="{00000000-0005-0000-0000-0000BC0C0000}"/>
    <cellStyle name="Currency 2 4 3 5 2 3 3" xfId="3748" xr:uid="{00000000-0005-0000-0000-0000BD0C0000}"/>
    <cellStyle name="Currency 2 4 3 5 2 4" xfId="3749" xr:uid="{00000000-0005-0000-0000-0000BE0C0000}"/>
    <cellStyle name="Currency 2 4 3 5 2 4 2" xfId="3750" xr:uid="{00000000-0005-0000-0000-0000BF0C0000}"/>
    <cellStyle name="Currency 2 4 3 5 2 4 2 2" xfId="3751" xr:uid="{00000000-0005-0000-0000-0000C00C0000}"/>
    <cellStyle name="Currency 2 4 3 5 2 4 3" xfId="3752" xr:uid="{00000000-0005-0000-0000-0000C10C0000}"/>
    <cellStyle name="Currency 2 4 3 5 2 5" xfId="3753" xr:uid="{00000000-0005-0000-0000-0000C20C0000}"/>
    <cellStyle name="Currency 2 4 3 5 2 5 2" xfId="3754" xr:uid="{00000000-0005-0000-0000-0000C30C0000}"/>
    <cellStyle name="Currency 2 4 3 5 2 5 2 2" xfId="3755" xr:uid="{00000000-0005-0000-0000-0000C40C0000}"/>
    <cellStyle name="Currency 2 4 3 5 2 5 3" xfId="3756" xr:uid="{00000000-0005-0000-0000-0000C50C0000}"/>
    <cellStyle name="Currency 2 4 3 5 2 6" xfId="3757" xr:uid="{00000000-0005-0000-0000-0000C60C0000}"/>
    <cellStyle name="Currency 2 4 3 5 2 6 2" xfId="3758" xr:uid="{00000000-0005-0000-0000-0000C70C0000}"/>
    <cellStyle name="Currency 2 4 3 5 2 6 2 2" xfId="3759" xr:uid="{00000000-0005-0000-0000-0000C80C0000}"/>
    <cellStyle name="Currency 2 4 3 5 2 6 3" xfId="3760" xr:uid="{00000000-0005-0000-0000-0000C90C0000}"/>
    <cellStyle name="Currency 2 4 3 5 2 7" xfId="3761" xr:uid="{00000000-0005-0000-0000-0000CA0C0000}"/>
    <cellStyle name="Currency 2 4 3 5 2 7 2" xfId="3762" xr:uid="{00000000-0005-0000-0000-0000CB0C0000}"/>
    <cellStyle name="Currency 2 4 3 5 2 8" xfId="3763" xr:uid="{00000000-0005-0000-0000-0000CC0C0000}"/>
    <cellStyle name="Currency 2 4 3 5 2 8 2" xfId="3764" xr:uid="{00000000-0005-0000-0000-0000CD0C0000}"/>
    <cellStyle name="Currency 2 4 3 5 2 9" xfId="3765" xr:uid="{00000000-0005-0000-0000-0000CE0C0000}"/>
    <cellStyle name="Currency 2 4 3 5 3" xfId="183" xr:uid="{00000000-0005-0000-0000-0000CF0C0000}"/>
    <cellStyle name="Currency 2 4 3 5 4" xfId="3766" xr:uid="{00000000-0005-0000-0000-0000D00C0000}"/>
    <cellStyle name="Currency 2 4 3 5 4 2" xfId="3767" xr:uid="{00000000-0005-0000-0000-0000D10C0000}"/>
    <cellStyle name="Currency 2 4 3 5 4 3" xfId="3768" xr:uid="{00000000-0005-0000-0000-0000D20C0000}"/>
    <cellStyle name="Currency 2 4 3 5 5" xfId="3769" xr:uid="{00000000-0005-0000-0000-0000D30C0000}"/>
    <cellStyle name="Currency 2 4 3 5 5 2" xfId="3770" xr:uid="{00000000-0005-0000-0000-0000D40C0000}"/>
    <cellStyle name="Currency 2 4 3 5 5 2 2" xfId="3771" xr:uid="{00000000-0005-0000-0000-0000D50C0000}"/>
    <cellStyle name="Currency 2 4 3 5 5 3" xfId="3772" xr:uid="{00000000-0005-0000-0000-0000D60C0000}"/>
    <cellStyle name="Currency 2 4 3 5 6" xfId="3773" xr:uid="{00000000-0005-0000-0000-0000D70C0000}"/>
    <cellStyle name="Currency 2 4 3 5 6 2" xfId="3774" xr:uid="{00000000-0005-0000-0000-0000D80C0000}"/>
    <cellStyle name="Currency 2 4 3 5 6 2 2" xfId="3775" xr:uid="{00000000-0005-0000-0000-0000D90C0000}"/>
    <cellStyle name="Currency 2 4 3 5 6 3" xfId="3776" xr:uid="{00000000-0005-0000-0000-0000DA0C0000}"/>
    <cellStyle name="Currency 2 4 3 5 7" xfId="3777" xr:uid="{00000000-0005-0000-0000-0000DB0C0000}"/>
    <cellStyle name="Currency 2 4 3 5 7 2" xfId="3778" xr:uid="{00000000-0005-0000-0000-0000DC0C0000}"/>
    <cellStyle name="Currency 2 4 3 5 7 2 2" xfId="3779" xr:uid="{00000000-0005-0000-0000-0000DD0C0000}"/>
    <cellStyle name="Currency 2 4 3 5 7 3" xfId="3780" xr:uid="{00000000-0005-0000-0000-0000DE0C0000}"/>
    <cellStyle name="Currency 2 4 3 5 8" xfId="3781" xr:uid="{00000000-0005-0000-0000-0000DF0C0000}"/>
    <cellStyle name="Currency 2 4 3 5 8 2" xfId="3782" xr:uid="{00000000-0005-0000-0000-0000E00C0000}"/>
    <cellStyle name="Currency 2 4 3 5 9" xfId="3783" xr:uid="{00000000-0005-0000-0000-0000E10C0000}"/>
    <cellStyle name="Currency 2 4 3 5 9 2" xfId="3784" xr:uid="{00000000-0005-0000-0000-0000E20C0000}"/>
    <cellStyle name="Currency 2 4 3 6" xfId="184" xr:uid="{00000000-0005-0000-0000-0000E30C0000}"/>
    <cellStyle name="Currency 2 4 3 6 2" xfId="185" xr:uid="{00000000-0005-0000-0000-0000E40C0000}"/>
    <cellStyle name="Currency 2 4 3 6 2 10" xfId="3785" xr:uid="{00000000-0005-0000-0000-0000E50C0000}"/>
    <cellStyle name="Currency 2 4 3 6 2 2" xfId="3786" xr:uid="{00000000-0005-0000-0000-0000E60C0000}"/>
    <cellStyle name="Currency 2 4 3 6 2 3" xfId="3787" xr:uid="{00000000-0005-0000-0000-0000E70C0000}"/>
    <cellStyle name="Currency 2 4 3 6 2 4" xfId="3788" xr:uid="{00000000-0005-0000-0000-0000E80C0000}"/>
    <cellStyle name="Currency 2 4 3 6 2 4 2" xfId="3789" xr:uid="{00000000-0005-0000-0000-0000E90C0000}"/>
    <cellStyle name="Currency 2 4 3 6 2 4 2 2" xfId="3790" xr:uid="{00000000-0005-0000-0000-0000EA0C0000}"/>
    <cellStyle name="Currency 2 4 3 6 2 4 3" xfId="3791" xr:uid="{00000000-0005-0000-0000-0000EB0C0000}"/>
    <cellStyle name="Currency 2 4 3 6 2 5" xfId="3792" xr:uid="{00000000-0005-0000-0000-0000EC0C0000}"/>
    <cellStyle name="Currency 2 4 3 6 2 5 2" xfId="3793" xr:uid="{00000000-0005-0000-0000-0000ED0C0000}"/>
    <cellStyle name="Currency 2 4 3 6 2 5 2 2" xfId="3794" xr:uid="{00000000-0005-0000-0000-0000EE0C0000}"/>
    <cellStyle name="Currency 2 4 3 6 2 5 3" xfId="3795" xr:uid="{00000000-0005-0000-0000-0000EF0C0000}"/>
    <cellStyle name="Currency 2 4 3 6 2 6" xfId="3796" xr:uid="{00000000-0005-0000-0000-0000F00C0000}"/>
    <cellStyle name="Currency 2 4 3 6 2 6 2" xfId="3797" xr:uid="{00000000-0005-0000-0000-0000F10C0000}"/>
    <cellStyle name="Currency 2 4 3 6 2 6 2 2" xfId="3798" xr:uid="{00000000-0005-0000-0000-0000F20C0000}"/>
    <cellStyle name="Currency 2 4 3 6 2 6 3" xfId="3799" xr:uid="{00000000-0005-0000-0000-0000F30C0000}"/>
    <cellStyle name="Currency 2 4 3 6 2 7" xfId="3800" xr:uid="{00000000-0005-0000-0000-0000F40C0000}"/>
    <cellStyle name="Currency 2 4 3 6 2 7 2" xfId="3801" xr:uid="{00000000-0005-0000-0000-0000F50C0000}"/>
    <cellStyle name="Currency 2 4 3 6 2 8" xfId="3802" xr:uid="{00000000-0005-0000-0000-0000F60C0000}"/>
    <cellStyle name="Currency 2 4 3 6 2 8 2" xfId="3803" xr:uid="{00000000-0005-0000-0000-0000F70C0000}"/>
    <cellStyle name="Currency 2 4 3 6 2 9" xfId="3804" xr:uid="{00000000-0005-0000-0000-0000F80C0000}"/>
    <cellStyle name="Currency 2 4 3 6 3" xfId="186" xr:uid="{00000000-0005-0000-0000-0000F90C0000}"/>
    <cellStyle name="Currency 2 4 3 6 4" xfId="3805" xr:uid="{00000000-0005-0000-0000-0000FA0C0000}"/>
    <cellStyle name="Currency 2 4 3 6 4 2" xfId="3806" xr:uid="{00000000-0005-0000-0000-0000FB0C0000}"/>
    <cellStyle name="Currency 2 4 3 6 4 2 2" xfId="3807" xr:uid="{00000000-0005-0000-0000-0000FC0C0000}"/>
    <cellStyle name="Currency 2 4 3 6 4 3" xfId="3808" xr:uid="{00000000-0005-0000-0000-0000FD0C0000}"/>
    <cellStyle name="Currency 2 4 3 6 5" xfId="3809" xr:uid="{00000000-0005-0000-0000-0000FE0C0000}"/>
    <cellStyle name="Currency 2 4 3 6 5 2" xfId="3810" xr:uid="{00000000-0005-0000-0000-0000FF0C0000}"/>
    <cellStyle name="Currency 2 4 3 6 5 2 2" xfId="3811" xr:uid="{00000000-0005-0000-0000-0000000D0000}"/>
    <cellStyle name="Currency 2 4 3 6 5 3" xfId="3812" xr:uid="{00000000-0005-0000-0000-0000010D0000}"/>
    <cellStyle name="Currency 2 4 3 7" xfId="3813" xr:uid="{00000000-0005-0000-0000-0000020D0000}"/>
    <cellStyle name="Currency 2 4 3 7 2" xfId="3814" xr:uid="{00000000-0005-0000-0000-0000030D0000}"/>
    <cellStyle name="Currency 2 4 3 7 3" xfId="3815" xr:uid="{00000000-0005-0000-0000-0000040D0000}"/>
    <cellStyle name="Currency 2 4 3 7 3 2" xfId="3816" xr:uid="{00000000-0005-0000-0000-0000050D0000}"/>
    <cellStyle name="Currency 2 4 3 7 3 3" xfId="3817" xr:uid="{00000000-0005-0000-0000-0000060D0000}"/>
    <cellStyle name="Currency 2 4 3 7 4" xfId="3818" xr:uid="{00000000-0005-0000-0000-0000070D0000}"/>
    <cellStyle name="Currency 2 4 3 7 4 2" xfId="3819" xr:uid="{00000000-0005-0000-0000-0000080D0000}"/>
    <cellStyle name="Currency 2 4 3 7 4 2 2" xfId="3820" xr:uid="{00000000-0005-0000-0000-0000090D0000}"/>
    <cellStyle name="Currency 2 4 3 7 4 3" xfId="3821" xr:uid="{00000000-0005-0000-0000-00000A0D0000}"/>
    <cellStyle name="Currency 2 4 3 7 5" xfId="3822" xr:uid="{00000000-0005-0000-0000-00000B0D0000}"/>
    <cellStyle name="Currency 2 4 3 7 5 2" xfId="3823" xr:uid="{00000000-0005-0000-0000-00000C0D0000}"/>
    <cellStyle name="Currency 2 4 3 7 5 2 2" xfId="3824" xr:uid="{00000000-0005-0000-0000-00000D0D0000}"/>
    <cellStyle name="Currency 2 4 3 7 5 3" xfId="3825" xr:uid="{00000000-0005-0000-0000-00000E0D0000}"/>
    <cellStyle name="Currency 2 4 3 7 6" xfId="3826" xr:uid="{00000000-0005-0000-0000-00000F0D0000}"/>
    <cellStyle name="Currency 2 4 3 7 6 2" xfId="3827" xr:uid="{00000000-0005-0000-0000-0000100D0000}"/>
    <cellStyle name="Currency 2 4 3 7 6 2 2" xfId="3828" xr:uid="{00000000-0005-0000-0000-0000110D0000}"/>
    <cellStyle name="Currency 2 4 3 7 6 3" xfId="3829" xr:uid="{00000000-0005-0000-0000-0000120D0000}"/>
    <cellStyle name="Currency 2 4 3 7 7" xfId="3830" xr:uid="{00000000-0005-0000-0000-0000130D0000}"/>
    <cellStyle name="Currency 2 4 3 7 7 2" xfId="3831" xr:uid="{00000000-0005-0000-0000-0000140D0000}"/>
    <cellStyle name="Currency 2 4 3 7 8" xfId="3832" xr:uid="{00000000-0005-0000-0000-0000150D0000}"/>
    <cellStyle name="Currency 2 4 3 7 8 2" xfId="3833" xr:uid="{00000000-0005-0000-0000-0000160D0000}"/>
    <cellStyle name="Currency 2 4 3 7 9" xfId="3834" xr:uid="{00000000-0005-0000-0000-0000170D0000}"/>
    <cellStyle name="Currency 2 4 3 8" xfId="3835" xr:uid="{00000000-0005-0000-0000-0000180D0000}"/>
    <cellStyle name="Currency 2 4 3 8 2" xfId="3836" xr:uid="{00000000-0005-0000-0000-0000190D0000}"/>
    <cellStyle name="Currency 2 4 3 8 3" xfId="3837" xr:uid="{00000000-0005-0000-0000-00001A0D0000}"/>
    <cellStyle name="Currency 2 4 3 9" xfId="3838" xr:uid="{00000000-0005-0000-0000-00001B0D0000}"/>
    <cellStyle name="Currency 2 4 4" xfId="187" xr:uid="{00000000-0005-0000-0000-00001C0D0000}"/>
    <cellStyle name="Currency 2 4 4 10" xfId="3839" xr:uid="{00000000-0005-0000-0000-00001D0D0000}"/>
    <cellStyle name="Currency 2 4 4 10 2" xfId="3840" xr:uid="{00000000-0005-0000-0000-00001E0D0000}"/>
    <cellStyle name="Currency 2 4 4 10 2 2" xfId="3841" xr:uid="{00000000-0005-0000-0000-00001F0D0000}"/>
    <cellStyle name="Currency 2 4 4 10 3" xfId="3842" xr:uid="{00000000-0005-0000-0000-0000200D0000}"/>
    <cellStyle name="Currency 2 4 4 11" xfId="3843" xr:uid="{00000000-0005-0000-0000-0000210D0000}"/>
    <cellStyle name="Currency 2 4 4 11 2" xfId="3844" xr:uid="{00000000-0005-0000-0000-0000220D0000}"/>
    <cellStyle name="Currency 2 4 4 12" xfId="3845" xr:uid="{00000000-0005-0000-0000-0000230D0000}"/>
    <cellStyle name="Currency 2 4 4 12 2" xfId="3846" xr:uid="{00000000-0005-0000-0000-0000240D0000}"/>
    <cellStyle name="Currency 2 4 4 13" xfId="3847" xr:uid="{00000000-0005-0000-0000-0000250D0000}"/>
    <cellStyle name="Currency 2 4 4 14" xfId="3848" xr:uid="{00000000-0005-0000-0000-0000260D0000}"/>
    <cellStyle name="Currency 2 4 4 15" xfId="3849" xr:uid="{00000000-0005-0000-0000-0000270D0000}"/>
    <cellStyle name="Currency 2 4 4 2" xfId="188" xr:uid="{00000000-0005-0000-0000-0000280D0000}"/>
    <cellStyle name="Currency 2 4 4 2 2" xfId="3850" xr:uid="{00000000-0005-0000-0000-0000290D0000}"/>
    <cellStyle name="Currency 2 4 4 2 2 2" xfId="3851" xr:uid="{00000000-0005-0000-0000-00002A0D0000}"/>
    <cellStyle name="Currency 2 4 4 2 2 3" xfId="3852" xr:uid="{00000000-0005-0000-0000-00002B0D0000}"/>
    <cellStyle name="Currency 2 4 4 2 2 3 2" xfId="3853" xr:uid="{00000000-0005-0000-0000-00002C0D0000}"/>
    <cellStyle name="Currency 2 4 4 2 2 3 3" xfId="3854" xr:uid="{00000000-0005-0000-0000-00002D0D0000}"/>
    <cellStyle name="Currency 2 4 4 2 2 4" xfId="3855" xr:uid="{00000000-0005-0000-0000-00002E0D0000}"/>
    <cellStyle name="Currency 2 4 4 2 2 4 2" xfId="3856" xr:uid="{00000000-0005-0000-0000-00002F0D0000}"/>
    <cellStyle name="Currency 2 4 4 2 2 4 2 2" xfId="3857" xr:uid="{00000000-0005-0000-0000-0000300D0000}"/>
    <cellStyle name="Currency 2 4 4 2 2 4 3" xfId="3858" xr:uid="{00000000-0005-0000-0000-0000310D0000}"/>
    <cellStyle name="Currency 2 4 4 2 2 5" xfId="3859" xr:uid="{00000000-0005-0000-0000-0000320D0000}"/>
    <cellStyle name="Currency 2 4 4 2 2 5 2" xfId="3860" xr:uid="{00000000-0005-0000-0000-0000330D0000}"/>
    <cellStyle name="Currency 2 4 4 2 2 5 2 2" xfId="3861" xr:uid="{00000000-0005-0000-0000-0000340D0000}"/>
    <cellStyle name="Currency 2 4 4 2 2 5 3" xfId="3862" xr:uid="{00000000-0005-0000-0000-0000350D0000}"/>
    <cellStyle name="Currency 2 4 4 2 2 6" xfId="3863" xr:uid="{00000000-0005-0000-0000-0000360D0000}"/>
    <cellStyle name="Currency 2 4 4 2 2 6 2" xfId="3864" xr:uid="{00000000-0005-0000-0000-0000370D0000}"/>
    <cellStyle name="Currency 2 4 4 2 2 6 2 2" xfId="3865" xr:uid="{00000000-0005-0000-0000-0000380D0000}"/>
    <cellStyle name="Currency 2 4 4 2 2 6 3" xfId="3866" xr:uid="{00000000-0005-0000-0000-0000390D0000}"/>
    <cellStyle name="Currency 2 4 4 2 2 7" xfId="3867" xr:uid="{00000000-0005-0000-0000-00003A0D0000}"/>
    <cellStyle name="Currency 2 4 4 2 2 7 2" xfId="3868" xr:uid="{00000000-0005-0000-0000-00003B0D0000}"/>
    <cellStyle name="Currency 2 4 4 2 2 8" xfId="3869" xr:uid="{00000000-0005-0000-0000-00003C0D0000}"/>
    <cellStyle name="Currency 2 4 4 2 2 8 2" xfId="3870" xr:uid="{00000000-0005-0000-0000-00003D0D0000}"/>
    <cellStyle name="Currency 2 4 4 2 2 9" xfId="3871" xr:uid="{00000000-0005-0000-0000-00003E0D0000}"/>
    <cellStyle name="Currency 2 4 4 2 3" xfId="3872" xr:uid="{00000000-0005-0000-0000-00003F0D0000}"/>
    <cellStyle name="Currency 2 4 4 2 3 2" xfId="3873" xr:uid="{00000000-0005-0000-0000-0000400D0000}"/>
    <cellStyle name="Currency 2 4 4 2 3 3" xfId="3874" xr:uid="{00000000-0005-0000-0000-0000410D0000}"/>
    <cellStyle name="Currency 2 4 4 2 3 3 2" xfId="3875" xr:uid="{00000000-0005-0000-0000-0000420D0000}"/>
    <cellStyle name="Currency 2 4 4 2 3 3 3" xfId="3876" xr:uid="{00000000-0005-0000-0000-0000430D0000}"/>
    <cellStyle name="Currency 2 4 4 2 3 4" xfId="3877" xr:uid="{00000000-0005-0000-0000-0000440D0000}"/>
    <cellStyle name="Currency 2 4 4 2 3 4 2" xfId="3878" xr:uid="{00000000-0005-0000-0000-0000450D0000}"/>
    <cellStyle name="Currency 2 4 4 2 3 4 2 2" xfId="3879" xr:uid="{00000000-0005-0000-0000-0000460D0000}"/>
    <cellStyle name="Currency 2 4 4 2 3 4 3" xfId="3880" xr:uid="{00000000-0005-0000-0000-0000470D0000}"/>
    <cellStyle name="Currency 2 4 4 2 3 5" xfId="3881" xr:uid="{00000000-0005-0000-0000-0000480D0000}"/>
    <cellStyle name="Currency 2 4 4 2 3 5 2" xfId="3882" xr:uid="{00000000-0005-0000-0000-0000490D0000}"/>
    <cellStyle name="Currency 2 4 4 2 3 5 2 2" xfId="3883" xr:uid="{00000000-0005-0000-0000-00004A0D0000}"/>
    <cellStyle name="Currency 2 4 4 2 3 5 3" xfId="3884" xr:uid="{00000000-0005-0000-0000-00004B0D0000}"/>
    <cellStyle name="Currency 2 4 4 2 3 6" xfId="3885" xr:uid="{00000000-0005-0000-0000-00004C0D0000}"/>
    <cellStyle name="Currency 2 4 4 2 3 6 2" xfId="3886" xr:uid="{00000000-0005-0000-0000-00004D0D0000}"/>
    <cellStyle name="Currency 2 4 4 2 3 6 2 2" xfId="3887" xr:uid="{00000000-0005-0000-0000-00004E0D0000}"/>
    <cellStyle name="Currency 2 4 4 2 3 6 3" xfId="3888" xr:uid="{00000000-0005-0000-0000-00004F0D0000}"/>
    <cellStyle name="Currency 2 4 4 2 3 7" xfId="3889" xr:uid="{00000000-0005-0000-0000-0000500D0000}"/>
    <cellStyle name="Currency 2 4 4 2 3 7 2" xfId="3890" xr:uid="{00000000-0005-0000-0000-0000510D0000}"/>
    <cellStyle name="Currency 2 4 4 2 3 8" xfId="3891" xr:uid="{00000000-0005-0000-0000-0000520D0000}"/>
    <cellStyle name="Currency 2 4 4 2 3 8 2" xfId="3892" xr:uid="{00000000-0005-0000-0000-0000530D0000}"/>
    <cellStyle name="Currency 2 4 4 2 3 9" xfId="3893" xr:uid="{00000000-0005-0000-0000-0000540D0000}"/>
    <cellStyle name="Currency 2 4 4 2 4" xfId="3894" xr:uid="{00000000-0005-0000-0000-0000550D0000}"/>
    <cellStyle name="Currency 2 4 4 2 4 2" xfId="3895" xr:uid="{00000000-0005-0000-0000-0000560D0000}"/>
    <cellStyle name="Currency 2 4 4 2 4 3" xfId="3896" xr:uid="{00000000-0005-0000-0000-0000570D0000}"/>
    <cellStyle name="Currency 2 4 4 2 4 3 2" xfId="3897" xr:uid="{00000000-0005-0000-0000-0000580D0000}"/>
    <cellStyle name="Currency 2 4 4 2 4 3 2 2" xfId="3898" xr:uid="{00000000-0005-0000-0000-0000590D0000}"/>
    <cellStyle name="Currency 2 4 4 2 4 3 3" xfId="3899" xr:uid="{00000000-0005-0000-0000-00005A0D0000}"/>
    <cellStyle name="Currency 2 4 4 2 4 4" xfId="3900" xr:uid="{00000000-0005-0000-0000-00005B0D0000}"/>
    <cellStyle name="Currency 2 4 4 2 4 4 2" xfId="3901" xr:uid="{00000000-0005-0000-0000-00005C0D0000}"/>
    <cellStyle name="Currency 2 4 4 2 4 4 2 2" xfId="3902" xr:uid="{00000000-0005-0000-0000-00005D0D0000}"/>
    <cellStyle name="Currency 2 4 4 2 4 4 3" xfId="3903" xr:uid="{00000000-0005-0000-0000-00005E0D0000}"/>
    <cellStyle name="Currency 2 4 4 2 4 5" xfId="3904" xr:uid="{00000000-0005-0000-0000-00005F0D0000}"/>
    <cellStyle name="Currency 2 4 4 2 4 5 2" xfId="3905" xr:uid="{00000000-0005-0000-0000-0000600D0000}"/>
    <cellStyle name="Currency 2 4 4 2 4 5 2 2" xfId="3906" xr:uid="{00000000-0005-0000-0000-0000610D0000}"/>
    <cellStyle name="Currency 2 4 4 2 4 5 3" xfId="3907" xr:uid="{00000000-0005-0000-0000-0000620D0000}"/>
    <cellStyle name="Currency 2 4 4 2 4 6" xfId="3908" xr:uid="{00000000-0005-0000-0000-0000630D0000}"/>
    <cellStyle name="Currency 2 4 4 2 4 6 2" xfId="3909" xr:uid="{00000000-0005-0000-0000-0000640D0000}"/>
    <cellStyle name="Currency 2 4 4 2 4 7" xfId="3910" xr:uid="{00000000-0005-0000-0000-0000650D0000}"/>
    <cellStyle name="Currency 2 4 4 2 4 7 2" xfId="3911" xr:uid="{00000000-0005-0000-0000-0000660D0000}"/>
    <cellStyle name="Currency 2 4 4 2 4 8" xfId="3912" xr:uid="{00000000-0005-0000-0000-0000670D0000}"/>
    <cellStyle name="Currency 2 4 4 2 4 9" xfId="3913" xr:uid="{00000000-0005-0000-0000-0000680D0000}"/>
    <cellStyle name="Currency 2 4 4 2 5" xfId="3914" xr:uid="{00000000-0005-0000-0000-0000690D0000}"/>
    <cellStyle name="Currency 2 4 4 2 5 2" xfId="3915" xr:uid="{00000000-0005-0000-0000-00006A0D0000}"/>
    <cellStyle name="Currency 2 4 4 2 5 3" xfId="3916" xr:uid="{00000000-0005-0000-0000-00006B0D0000}"/>
    <cellStyle name="Currency 2 4 4 2 6" xfId="3917" xr:uid="{00000000-0005-0000-0000-00006C0D0000}"/>
    <cellStyle name="Currency 2 4 4 2 6 2" xfId="3918" xr:uid="{00000000-0005-0000-0000-00006D0D0000}"/>
    <cellStyle name="Currency 2 4 4 2 6 2 2" xfId="3919" xr:uid="{00000000-0005-0000-0000-00006E0D0000}"/>
    <cellStyle name="Currency 2 4 4 2 6 2 2 2" xfId="3920" xr:uid="{00000000-0005-0000-0000-00006F0D0000}"/>
    <cellStyle name="Currency 2 4 4 2 6 2 3" xfId="3921" xr:uid="{00000000-0005-0000-0000-0000700D0000}"/>
    <cellStyle name="Currency 2 4 4 2 6 3" xfId="3922" xr:uid="{00000000-0005-0000-0000-0000710D0000}"/>
    <cellStyle name="Currency 2 4 4 2 6 3 2" xfId="3923" xr:uid="{00000000-0005-0000-0000-0000720D0000}"/>
    <cellStyle name="Currency 2 4 4 2 6 3 2 2" xfId="3924" xr:uid="{00000000-0005-0000-0000-0000730D0000}"/>
    <cellStyle name="Currency 2 4 4 2 6 3 3" xfId="3925" xr:uid="{00000000-0005-0000-0000-0000740D0000}"/>
    <cellStyle name="Currency 2 4 4 2 6 4" xfId="3926" xr:uid="{00000000-0005-0000-0000-0000750D0000}"/>
    <cellStyle name="Currency 2 4 4 2 6 4 2" xfId="3927" xr:uid="{00000000-0005-0000-0000-0000760D0000}"/>
    <cellStyle name="Currency 2 4 4 2 6 4 2 2" xfId="3928" xr:uid="{00000000-0005-0000-0000-0000770D0000}"/>
    <cellStyle name="Currency 2 4 4 2 6 4 3" xfId="3929" xr:uid="{00000000-0005-0000-0000-0000780D0000}"/>
    <cellStyle name="Currency 2 4 4 2 6 5" xfId="3930" xr:uid="{00000000-0005-0000-0000-0000790D0000}"/>
    <cellStyle name="Currency 2 4 4 2 6 5 2" xfId="3931" xr:uid="{00000000-0005-0000-0000-00007A0D0000}"/>
    <cellStyle name="Currency 2 4 4 2 6 6" xfId="3932" xr:uid="{00000000-0005-0000-0000-00007B0D0000}"/>
    <cellStyle name="Currency 2 4 4 2 6 6 2" xfId="3933" xr:uid="{00000000-0005-0000-0000-00007C0D0000}"/>
    <cellStyle name="Currency 2 4 4 2 6 7" xfId="3934" xr:uid="{00000000-0005-0000-0000-00007D0D0000}"/>
    <cellStyle name="Currency 2 4 4 2 7" xfId="3935" xr:uid="{00000000-0005-0000-0000-00007E0D0000}"/>
    <cellStyle name="Currency 2 4 4 2 7 2" xfId="3936" xr:uid="{00000000-0005-0000-0000-00007F0D0000}"/>
    <cellStyle name="Currency 2 4 4 2 7 2 2" xfId="3937" xr:uid="{00000000-0005-0000-0000-0000800D0000}"/>
    <cellStyle name="Currency 2 4 4 2 7 3" xfId="3938" xr:uid="{00000000-0005-0000-0000-0000810D0000}"/>
    <cellStyle name="Currency 2 4 4 2 8" xfId="3939" xr:uid="{00000000-0005-0000-0000-0000820D0000}"/>
    <cellStyle name="Currency 2 4 4 2 8 2" xfId="3940" xr:uid="{00000000-0005-0000-0000-0000830D0000}"/>
    <cellStyle name="Currency 2 4 4 2 8 2 2" xfId="3941" xr:uid="{00000000-0005-0000-0000-0000840D0000}"/>
    <cellStyle name="Currency 2 4 4 2 8 3" xfId="3942" xr:uid="{00000000-0005-0000-0000-0000850D0000}"/>
    <cellStyle name="Currency 2 4 4 3" xfId="189" xr:uid="{00000000-0005-0000-0000-0000860D0000}"/>
    <cellStyle name="Currency 2 4 4 3 10" xfId="3943" xr:uid="{00000000-0005-0000-0000-0000870D0000}"/>
    <cellStyle name="Currency 2 4 4 3 2" xfId="190" xr:uid="{00000000-0005-0000-0000-0000880D0000}"/>
    <cellStyle name="Currency 2 4 4 3 2 2" xfId="3944" xr:uid="{00000000-0005-0000-0000-0000890D0000}"/>
    <cellStyle name="Currency 2 4 4 3 2 3" xfId="3945" xr:uid="{00000000-0005-0000-0000-00008A0D0000}"/>
    <cellStyle name="Currency 2 4 4 3 2 3 2" xfId="3946" xr:uid="{00000000-0005-0000-0000-00008B0D0000}"/>
    <cellStyle name="Currency 2 4 4 3 2 3 3" xfId="3947" xr:uid="{00000000-0005-0000-0000-00008C0D0000}"/>
    <cellStyle name="Currency 2 4 4 3 2 4" xfId="3948" xr:uid="{00000000-0005-0000-0000-00008D0D0000}"/>
    <cellStyle name="Currency 2 4 4 3 2 4 2" xfId="3949" xr:uid="{00000000-0005-0000-0000-00008E0D0000}"/>
    <cellStyle name="Currency 2 4 4 3 2 4 2 2" xfId="3950" xr:uid="{00000000-0005-0000-0000-00008F0D0000}"/>
    <cellStyle name="Currency 2 4 4 3 2 4 3" xfId="3951" xr:uid="{00000000-0005-0000-0000-0000900D0000}"/>
    <cellStyle name="Currency 2 4 4 3 2 5" xfId="3952" xr:uid="{00000000-0005-0000-0000-0000910D0000}"/>
    <cellStyle name="Currency 2 4 4 3 2 5 2" xfId="3953" xr:uid="{00000000-0005-0000-0000-0000920D0000}"/>
    <cellStyle name="Currency 2 4 4 3 2 5 2 2" xfId="3954" xr:uid="{00000000-0005-0000-0000-0000930D0000}"/>
    <cellStyle name="Currency 2 4 4 3 2 5 3" xfId="3955" xr:uid="{00000000-0005-0000-0000-0000940D0000}"/>
    <cellStyle name="Currency 2 4 4 3 2 6" xfId="3956" xr:uid="{00000000-0005-0000-0000-0000950D0000}"/>
    <cellStyle name="Currency 2 4 4 3 2 6 2" xfId="3957" xr:uid="{00000000-0005-0000-0000-0000960D0000}"/>
    <cellStyle name="Currency 2 4 4 3 2 6 2 2" xfId="3958" xr:uid="{00000000-0005-0000-0000-0000970D0000}"/>
    <cellStyle name="Currency 2 4 4 3 2 6 3" xfId="3959" xr:uid="{00000000-0005-0000-0000-0000980D0000}"/>
    <cellStyle name="Currency 2 4 4 3 2 7" xfId="3960" xr:uid="{00000000-0005-0000-0000-0000990D0000}"/>
    <cellStyle name="Currency 2 4 4 3 2 7 2" xfId="3961" xr:uid="{00000000-0005-0000-0000-00009A0D0000}"/>
    <cellStyle name="Currency 2 4 4 3 2 8" xfId="3962" xr:uid="{00000000-0005-0000-0000-00009B0D0000}"/>
    <cellStyle name="Currency 2 4 4 3 2 8 2" xfId="3963" xr:uid="{00000000-0005-0000-0000-00009C0D0000}"/>
    <cellStyle name="Currency 2 4 4 3 2 9" xfId="3964" xr:uid="{00000000-0005-0000-0000-00009D0D0000}"/>
    <cellStyle name="Currency 2 4 4 3 3" xfId="191" xr:uid="{00000000-0005-0000-0000-00009E0D0000}"/>
    <cellStyle name="Currency 2 4 4 3 4" xfId="3965" xr:uid="{00000000-0005-0000-0000-00009F0D0000}"/>
    <cellStyle name="Currency 2 4 4 3 4 2" xfId="3966" xr:uid="{00000000-0005-0000-0000-0000A00D0000}"/>
    <cellStyle name="Currency 2 4 4 3 4 3" xfId="3967" xr:uid="{00000000-0005-0000-0000-0000A10D0000}"/>
    <cellStyle name="Currency 2 4 4 3 5" xfId="3968" xr:uid="{00000000-0005-0000-0000-0000A20D0000}"/>
    <cellStyle name="Currency 2 4 4 3 5 2" xfId="3969" xr:uid="{00000000-0005-0000-0000-0000A30D0000}"/>
    <cellStyle name="Currency 2 4 4 3 5 2 2" xfId="3970" xr:uid="{00000000-0005-0000-0000-0000A40D0000}"/>
    <cellStyle name="Currency 2 4 4 3 5 3" xfId="3971" xr:uid="{00000000-0005-0000-0000-0000A50D0000}"/>
    <cellStyle name="Currency 2 4 4 3 6" xfId="3972" xr:uid="{00000000-0005-0000-0000-0000A60D0000}"/>
    <cellStyle name="Currency 2 4 4 3 6 2" xfId="3973" xr:uid="{00000000-0005-0000-0000-0000A70D0000}"/>
    <cellStyle name="Currency 2 4 4 3 6 2 2" xfId="3974" xr:uid="{00000000-0005-0000-0000-0000A80D0000}"/>
    <cellStyle name="Currency 2 4 4 3 6 3" xfId="3975" xr:uid="{00000000-0005-0000-0000-0000A90D0000}"/>
    <cellStyle name="Currency 2 4 4 3 7" xfId="3976" xr:uid="{00000000-0005-0000-0000-0000AA0D0000}"/>
    <cellStyle name="Currency 2 4 4 3 7 2" xfId="3977" xr:uid="{00000000-0005-0000-0000-0000AB0D0000}"/>
    <cellStyle name="Currency 2 4 4 3 7 2 2" xfId="3978" xr:uid="{00000000-0005-0000-0000-0000AC0D0000}"/>
    <cellStyle name="Currency 2 4 4 3 7 3" xfId="3979" xr:uid="{00000000-0005-0000-0000-0000AD0D0000}"/>
    <cellStyle name="Currency 2 4 4 3 8" xfId="3980" xr:uid="{00000000-0005-0000-0000-0000AE0D0000}"/>
    <cellStyle name="Currency 2 4 4 3 8 2" xfId="3981" xr:uid="{00000000-0005-0000-0000-0000AF0D0000}"/>
    <cellStyle name="Currency 2 4 4 3 9" xfId="3982" xr:uid="{00000000-0005-0000-0000-0000B00D0000}"/>
    <cellStyle name="Currency 2 4 4 3 9 2" xfId="3983" xr:uid="{00000000-0005-0000-0000-0000B10D0000}"/>
    <cellStyle name="Currency 2 4 4 4" xfId="192" xr:uid="{00000000-0005-0000-0000-0000B20D0000}"/>
    <cellStyle name="Currency 2 4 4 4 2" xfId="193" xr:uid="{00000000-0005-0000-0000-0000B30D0000}"/>
    <cellStyle name="Currency 2 4 4 4 2 10" xfId="3984" xr:uid="{00000000-0005-0000-0000-0000B40D0000}"/>
    <cellStyle name="Currency 2 4 4 4 2 2" xfId="3985" xr:uid="{00000000-0005-0000-0000-0000B50D0000}"/>
    <cellStyle name="Currency 2 4 4 4 2 3" xfId="3986" xr:uid="{00000000-0005-0000-0000-0000B60D0000}"/>
    <cellStyle name="Currency 2 4 4 4 2 4" xfId="3987" xr:uid="{00000000-0005-0000-0000-0000B70D0000}"/>
    <cellStyle name="Currency 2 4 4 4 2 4 2" xfId="3988" xr:uid="{00000000-0005-0000-0000-0000B80D0000}"/>
    <cellStyle name="Currency 2 4 4 4 2 4 2 2" xfId="3989" xr:uid="{00000000-0005-0000-0000-0000B90D0000}"/>
    <cellStyle name="Currency 2 4 4 4 2 4 3" xfId="3990" xr:uid="{00000000-0005-0000-0000-0000BA0D0000}"/>
    <cellStyle name="Currency 2 4 4 4 2 5" xfId="3991" xr:uid="{00000000-0005-0000-0000-0000BB0D0000}"/>
    <cellStyle name="Currency 2 4 4 4 2 5 2" xfId="3992" xr:uid="{00000000-0005-0000-0000-0000BC0D0000}"/>
    <cellStyle name="Currency 2 4 4 4 2 5 2 2" xfId="3993" xr:uid="{00000000-0005-0000-0000-0000BD0D0000}"/>
    <cellStyle name="Currency 2 4 4 4 2 5 3" xfId="3994" xr:uid="{00000000-0005-0000-0000-0000BE0D0000}"/>
    <cellStyle name="Currency 2 4 4 4 2 6" xfId="3995" xr:uid="{00000000-0005-0000-0000-0000BF0D0000}"/>
    <cellStyle name="Currency 2 4 4 4 2 6 2" xfId="3996" xr:uid="{00000000-0005-0000-0000-0000C00D0000}"/>
    <cellStyle name="Currency 2 4 4 4 2 6 2 2" xfId="3997" xr:uid="{00000000-0005-0000-0000-0000C10D0000}"/>
    <cellStyle name="Currency 2 4 4 4 2 6 3" xfId="3998" xr:uid="{00000000-0005-0000-0000-0000C20D0000}"/>
    <cellStyle name="Currency 2 4 4 4 2 7" xfId="3999" xr:uid="{00000000-0005-0000-0000-0000C30D0000}"/>
    <cellStyle name="Currency 2 4 4 4 2 7 2" xfId="4000" xr:uid="{00000000-0005-0000-0000-0000C40D0000}"/>
    <cellStyle name="Currency 2 4 4 4 2 8" xfId="4001" xr:uid="{00000000-0005-0000-0000-0000C50D0000}"/>
    <cellStyle name="Currency 2 4 4 4 2 8 2" xfId="4002" xr:uid="{00000000-0005-0000-0000-0000C60D0000}"/>
    <cellStyle name="Currency 2 4 4 4 2 9" xfId="4003" xr:uid="{00000000-0005-0000-0000-0000C70D0000}"/>
    <cellStyle name="Currency 2 4 4 4 3" xfId="194" xr:uid="{00000000-0005-0000-0000-0000C80D0000}"/>
    <cellStyle name="Currency 2 4 4 4 4" xfId="4004" xr:uid="{00000000-0005-0000-0000-0000C90D0000}"/>
    <cellStyle name="Currency 2 4 4 4 4 2" xfId="4005" xr:uid="{00000000-0005-0000-0000-0000CA0D0000}"/>
    <cellStyle name="Currency 2 4 4 4 4 2 2" xfId="4006" xr:uid="{00000000-0005-0000-0000-0000CB0D0000}"/>
    <cellStyle name="Currency 2 4 4 4 4 3" xfId="4007" xr:uid="{00000000-0005-0000-0000-0000CC0D0000}"/>
    <cellStyle name="Currency 2 4 4 4 5" xfId="4008" xr:uid="{00000000-0005-0000-0000-0000CD0D0000}"/>
    <cellStyle name="Currency 2 4 4 4 5 2" xfId="4009" xr:uid="{00000000-0005-0000-0000-0000CE0D0000}"/>
    <cellStyle name="Currency 2 4 4 4 5 2 2" xfId="4010" xr:uid="{00000000-0005-0000-0000-0000CF0D0000}"/>
    <cellStyle name="Currency 2 4 4 4 5 3" xfId="4011" xr:uid="{00000000-0005-0000-0000-0000D00D0000}"/>
    <cellStyle name="Currency 2 4 4 5" xfId="4012" xr:uid="{00000000-0005-0000-0000-0000D10D0000}"/>
    <cellStyle name="Currency 2 4 4 5 2" xfId="4013" xr:uid="{00000000-0005-0000-0000-0000D20D0000}"/>
    <cellStyle name="Currency 2 4 4 5 3" xfId="4014" xr:uid="{00000000-0005-0000-0000-0000D30D0000}"/>
    <cellStyle name="Currency 2 4 4 5 3 2" xfId="4015" xr:uid="{00000000-0005-0000-0000-0000D40D0000}"/>
    <cellStyle name="Currency 2 4 4 5 3 3" xfId="4016" xr:uid="{00000000-0005-0000-0000-0000D50D0000}"/>
    <cellStyle name="Currency 2 4 4 5 4" xfId="4017" xr:uid="{00000000-0005-0000-0000-0000D60D0000}"/>
    <cellStyle name="Currency 2 4 4 5 4 2" xfId="4018" xr:uid="{00000000-0005-0000-0000-0000D70D0000}"/>
    <cellStyle name="Currency 2 4 4 5 4 2 2" xfId="4019" xr:uid="{00000000-0005-0000-0000-0000D80D0000}"/>
    <cellStyle name="Currency 2 4 4 5 4 3" xfId="4020" xr:uid="{00000000-0005-0000-0000-0000D90D0000}"/>
    <cellStyle name="Currency 2 4 4 5 5" xfId="4021" xr:uid="{00000000-0005-0000-0000-0000DA0D0000}"/>
    <cellStyle name="Currency 2 4 4 5 5 2" xfId="4022" xr:uid="{00000000-0005-0000-0000-0000DB0D0000}"/>
    <cellStyle name="Currency 2 4 4 5 5 2 2" xfId="4023" xr:uid="{00000000-0005-0000-0000-0000DC0D0000}"/>
    <cellStyle name="Currency 2 4 4 5 5 3" xfId="4024" xr:uid="{00000000-0005-0000-0000-0000DD0D0000}"/>
    <cellStyle name="Currency 2 4 4 5 6" xfId="4025" xr:uid="{00000000-0005-0000-0000-0000DE0D0000}"/>
    <cellStyle name="Currency 2 4 4 5 6 2" xfId="4026" xr:uid="{00000000-0005-0000-0000-0000DF0D0000}"/>
    <cellStyle name="Currency 2 4 4 5 6 2 2" xfId="4027" xr:uid="{00000000-0005-0000-0000-0000E00D0000}"/>
    <cellStyle name="Currency 2 4 4 5 6 3" xfId="4028" xr:uid="{00000000-0005-0000-0000-0000E10D0000}"/>
    <cellStyle name="Currency 2 4 4 5 7" xfId="4029" xr:uid="{00000000-0005-0000-0000-0000E20D0000}"/>
    <cellStyle name="Currency 2 4 4 5 7 2" xfId="4030" xr:uid="{00000000-0005-0000-0000-0000E30D0000}"/>
    <cellStyle name="Currency 2 4 4 5 8" xfId="4031" xr:uid="{00000000-0005-0000-0000-0000E40D0000}"/>
    <cellStyle name="Currency 2 4 4 5 8 2" xfId="4032" xr:uid="{00000000-0005-0000-0000-0000E50D0000}"/>
    <cellStyle name="Currency 2 4 4 5 9" xfId="4033" xr:uid="{00000000-0005-0000-0000-0000E60D0000}"/>
    <cellStyle name="Currency 2 4 4 6" xfId="4034" xr:uid="{00000000-0005-0000-0000-0000E70D0000}"/>
    <cellStyle name="Currency 2 4 4 6 2" xfId="4035" xr:uid="{00000000-0005-0000-0000-0000E80D0000}"/>
    <cellStyle name="Currency 2 4 4 6 3" xfId="4036" xr:uid="{00000000-0005-0000-0000-0000E90D0000}"/>
    <cellStyle name="Currency 2 4 4 7" xfId="4037" xr:uid="{00000000-0005-0000-0000-0000EA0D0000}"/>
    <cellStyle name="Currency 2 4 4 8" xfId="4038" xr:uid="{00000000-0005-0000-0000-0000EB0D0000}"/>
    <cellStyle name="Currency 2 4 4 8 2" xfId="4039" xr:uid="{00000000-0005-0000-0000-0000EC0D0000}"/>
    <cellStyle name="Currency 2 4 4 8 2 2" xfId="4040" xr:uid="{00000000-0005-0000-0000-0000ED0D0000}"/>
    <cellStyle name="Currency 2 4 4 8 3" xfId="4041" xr:uid="{00000000-0005-0000-0000-0000EE0D0000}"/>
    <cellStyle name="Currency 2 4 4 8 4" xfId="4042" xr:uid="{00000000-0005-0000-0000-0000EF0D0000}"/>
    <cellStyle name="Currency 2 4 4 9" xfId="4043" xr:uid="{00000000-0005-0000-0000-0000F00D0000}"/>
    <cellStyle name="Currency 2 4 4 9 2" xfId="4044" xr:uid="{00000000-0005-0000-0000-0000F10D0000}"/>
    <cellStyle name="Currency 2 4 4 9 2 2" xfId="4045" xr:uid="{00000000-0005-0000-0000-0000F20D0000}"/>
    <cellStyle name="Currency 2 4 4 9 3" xfId="4046" xr:uid="{00000000-0005-0000-0000-0000F30D0000}"/>
    <cellStyle name="Currency 2 4 5" xfId="195" xr:uid="{00000000-0005-0000-0000-0000F40D0000}"/>
    <cellStyle name="Currency 2 4 5 10" xfId="4047" xr:uid="{00000000-0005-0000-0000-0000F50D0000}"/>
    <cellStyle name="Currency 2 4 5 10 2" xfId="4048" xr:uid="{00000000-0005-0000-0000-0000F60D0000}"/>
    <cellStyle name="Currency 2 4 5 10 2 2" xfId="4049" xr:uid="{00000000-0005-0000-0000-0000F70D0000}"/>
    <cellStyle name="Currency 2 4 5 10 3" xfId="4050" xr:uid="{00000000-0005-0000-0000-0000F80D0000}"/>
    <cellStyle name="Currency 2 4 5 11" xfId="4051" xr:uid="{00000000-0005-0000-0000-0000F90D0000}"/>
    <cellStyle name="Currency 2 4 5 11 2" xfId="4052" xr:uid="{00000000-0005-0000-0000-0000FA0D0000}"/>
    <cellStyle name="Currency 2 4 5 12" xfId="4053" xr:uid="{00000000-0005-0000-0000-0000FB0D0000}"/>
    <cellStyle name="Currency 2 4 5 12 2" xfId="4054" xr:uid="{00000000-0005-0000-0000-0000FC0D0000}"/>
    <cellStyle name="Currency 2 4 5 13" xfId="4055" xr:uid="{00000000-0005-0000-0000-0000FD0D0000}"/>
    <cellStyle name="Currency 2 4 5 14" xfId="4056" xr:uid="{00000000-0005-0000-0000-0000FE0D0000}"/>
    <cellStyle name="Currency 2 4 5 15" xfId="4057" xr:uid="{00000000-0005-0000-0000-0000FF0D0000}"/>
    <cellStyle name="Currency 2 4 5 2" xfId="196" xr:uid="{00000000-0005-0000-0000-0000000E0000}"/>
    <cellStyle name="Currency 2 4 5 2 2" xfId="4058" xr:uid="{00000000-0005-0000-0000-0000010E0000}"/>
    <cellStyle name="Currency 2 4 5 2 2 2" xfId="4059" xr:uid="{00000000-0005-0000-0000-0000020E0000}"/>
    <cellStyle name="Currency 2 4 5 2 2 3" xfId="4060" xr:uid="{00000000-0005-0000-0000-0000030E0000}"/>
    <cellStyle name="Currency 2 4 5 2 2 3 2" xfId="4061" xr:uid="{00000000-0005-0000-0000-0000040E0000}"/>
    <cellStyle name="Currency 2 4 5 2 2 3 3" xfId="4062" xr:uid="{00000000-0005-0000-0000-0000050E0000}"/>
    <cellStyle name="Currency 2 4 5 2 2 4" xfId="4063" xr:uid="{00000000-0005-0000-0000-0000060E0000}"/>
    <cellStyle name="Currency 2 4 5 2 2 4 2" xfId="4064" xr:uid="{00000000-0005-0000-0000-0000070E0000}"/>
    <cellStyle name="Currency 2 4 5 2 2 4 2 2" xfId="4065" xr:uid="{00000000-0005-0000-0000-0000080E0000}"/>
    <cellStyle name="Currency 2 4 5 2 2 4 3" xfId="4066" xr:uid="{00000000-0005-0000-0000-0000090E0000}"/>
    <cellStyle name="Currency 2 4 5 2 2 5" xfId="4067" xr:uid="{00000000-0005-0000-0000-00000A0E0000}"/>
    <cellStyle name="Currency 2 4 5 2 2 5 2" xfId="4068" xr:uid="{00000000-0005-0000-0000-00000B0E0000}"/>
    <cellStyle name="Currency 2 4 5 2 2 5 2 2" xfId="4069" xr:uid="{00000000-0005-0000-0000-00000C0E0000}"/>
    <cellStyle name="Currency 2 4 5 2 2 5 3" xfId="4070" xr:uid="{00000000-0005-0000-0000-00000D0E0000}"/>
    <cellStyle name="Currency 2 4 5 2 2 6" xfId="4071" xr:uid="{00000000-0005-0000-0000-00000E0E0000}"/>
    <cellStyle name="Currency 2 4 5 2 2 6 2" xfId="4072" xr:uid="{00000000-0005-0000-0000-00000F0E0000}"/>
    <cellStyle name="Currency 2 4 5 2 2 6 2 2" xfId="4073" xr:uid="{00000000-0005-0000-0000-0000100E0000}"/>
    <cellStyle name="Currency 2 4 5 2 2 6 3" xfId="4074" xr:uid="{00000000-0005-0000-0000-0000110E0000}"/>
    <cellStyle name="Currency 2 4 5 2 2 7" xfId="4075" xr:uid="{00000000-0005-0000-0000-0000120E0000}"/>
    <cellStyle name="Currency 2 4 5 2 2 7 2" xfId="4076" xr:uid="{00000000-0005-0000-0000-0000130E0000}"/>
    <cellStyle name="Currency 2 4 5 2 2 8" xfId="4077" xr:uid="{00000000-0005-0000-0000-0000140E0000}"/>
    <cellStyle name="Currency 2 4 5 2 2 8 2" xfId="4078" xr:uid="{00000000-0005-0000-0000-0000150E0000}"/>
    <cellStyle name="Currency 2 4 5 2 2 9" xfId="4079" xr:uid="{00000000-0005-0000-0000-0000160E0000}"/>
    <cellStyle name="Currency 2 4 5 2 3" xfId="4080" xr:uid="{00000000-0005-0000-0000-0000170E0000}"/>
    <cellStyle name="Currency 2 4 5 2 3 2" xfId="4081" xr:uid="{00000000-0005-0000-0000-0000180E0000}"/>
    <cellStyle name="Currency 2 4 5 2 3 3" xfId="4082" xr:uid="{00000000-0005-0000-0000-0000190E0000}"/>
    <cellStyle name="Currency 2 4 5 2 3 3 2" xfId="4083" xr:uid="{00000000-0005-0000-0000-00001A0E0000}"/>
    <cellStyle name="Currency 2 4 5 2 3 3 3" xfId="4084" xr:uid="{00000000-0005-0000-0000-00001B0E0000}"/>
    <cellStyle name="Currency 2 4 5 2 3 4" xfId="4085" xr:uid="{00000000-0005-0000-0000-00001C0E0000}"/>
    <cellStyle name="Currency 2 4 5 2 3 4 2" xfId="4086" xr:uid="{00000000-0005-0000-0000-00001D0E0000}"/>
    <cellStyle name="Currency 2 4 5 2 3 4 2 2" xfId="4087" xr:uid="{00000000-0005-0000-0000-00001E0E0000}"/>
    <cellStyle name="Currency 2 4 5 2 3 4 3" xfId="4088" xr:uid="{00000000-0005-0000-0000-00001F0E0000}"/>
    <cellStyle name="Currency 2 4 5 2 3 5" xfId="4089" xr:uid="{00000000-0005-0000-0000-0000200E0000}"/>
    <cellStyle name="Currency 2 4 5 2 3 5 2" xfId="4090" xr:uid="{00000000-0005-0000-0000-0000210E0000}"/>
    <cellStyle name="Currency 2 4 5 2 3 5 2 2" xfId="4091" xr:uid="{00000000-0005-0000-0000-0000220E0000}"/>
    <cellStyle name="Currency 2 4 5 2 3 5 3" xfId="4092" xr:uid="{00000000-0005-0000-0000-0000230E0000}"/>
    <cellStyle name="Currency 2 4 5 2 3 6" xfId="4093" xr:uid="{00000000-0005-0000-0000-0000240E0000}"/>
    <cellStyle name="Currency 2 4 5 2 3 6 2" xfId="4094" xr:uid="{00000000-0005-0000-0000-0000250E0000}"/>
    <cellStyle name="Currency 2 4 5 2 3 6 2 2" xfId="4095" xr:uid="{00000000-0005-0000-0000-0000260E0000}"/>
    <cellStyle name="Currency 2 4 5 2 3 6 3" xfId="4096" xr:uid="{00000000-0005-0000-0000-0000270E0000}"/>
    <cellStyle name="Currency 2 4 5 2 3 7" xfId="4097" xr:uid="{00000000-0005-0000-0000-0000280E0000}"/>
    <cellStyle name="Currency 2 4 5 2 3 7 2" xfId="4098" xr:uid="{00000000-0005-0000-0000-0000290E0000}"/>
    <cellStyle name="Currency 2 4 5 2 3 8" xfId="4099" xr:uid="{00000000-0005-0000-0000-00002A0E0000}"/>
    <cellStyle name="Currency 2 4 5 2 3 8 2" xfId="4100" xr:uid="{00000000-0005-0000-0000-00002B0E0000}"/>
    <cellStyle name="Currency 2 4 5 2 3 9" xfId="4101" xr:uid="{00000000-0005-0000-0000-00002C0E0000}"/>
    <cellStyle name="Currency 2 4 5 2 4" xfId="4102" xr:uid="{00000000-0005-0000-0000-00002D0E0000}"/>
    <cellStyle name="Currency 2 4 5 2 4 2" xfId="4103" xr:uid="{00000000-0005-0000-0000-00002E0E0000}"/>
    <cellStyle name="Currency 2 4 5 2 4 3" xfId="4104" xr:uid="{00000000-0005-0000-0000-00002F0E0000}"/>
    <cellStyle name="Currency 2 4 5 2 4 3 2" xfId="4105" xr:uid="{00000000-0005-0000-0000-0000300E0000}"/>
    <cellStyle name="Currency 2 4 5 2 4 3 2 2" xfId="4106" xr:uid="{00000000-0005-0000-0000-0000310E0000}"/>
    <cellStyle name="Currency 2 4 5 2 4 3 3" xfId="4107" xr:uid="{00000000-0005-0000-0000-0000320E0000}"/>
    <cellStyle name="Currency 2 4 5 2 4 4" xfId="4108" xr:uid="{00000000-0005-0000-0000-0000330E0000}"/>
    <cellStyle name="Currency 2 4 5 2 4 4 2" xfId="4109" xr:uid="{00000000-0005-0000-0000-0000340E0000}"/>
    <cellStyle name="Currency 2 4 5 2 4 4 2 2" xfId="4110" xr:uid="{00000000-0005-0000-0000-0000350E0000}"/>
    <cellStyle name="Currency 2 4 5 2 4 4 3" xfId="4111" xr:uid="{00000000-0005-0000-0000-0000360E0000}"/>
    <cellStyle name="Currency 2 4 5 2 4 5" xfId="4112" xr:uid="{00000000-0005-0000-0000-0000370E0000}"/>
    <cellStyle name="Currency 2 4 5 2 4 5 2" xfId="4113" xr:uid="{00000000-0005-0000-0000-0000380E0000}"/>
    <cellStyle name="Currency 2 4 5 2 4 5 2 2" xfId="4114" xr:uid="{00000000-0005-0000-0000-0000390E0000}"/>
    <cellStyle name="Currency 2 4 5 2 4 5 3" xfId="4115" xr:uid="{00000000-0005-0000-0000-00003A0E0000}"/>
    <cellStyle name="Currency 2 4 5 2 4 6" xfId="4116" xr:uid="{00000000-0005-0000-0000-00003B0E0000}"/>
    <cellStyle name="Currency 2 4 5 2 4 6 2" xfId="4117" xr:uid="{00000000-0005-0000-0000-00003C0E0000}"/>
    <cellStyle name="Currency 2 4 5 2 4 7" xfId="4118" xr:uid="{00000000-0005-0000-0000-00003D0E0000}"/>
    <cellStyle name="Currency 2 4 5 2 4 7 2" xfId="4119" xr:uid="{00000000-0005-0000-0000-00003E0E0000}"/>
    <cellStyle name="Currency 2 4 5 2 4 8" xfId="4120" xr:uid="{00000000-0005-0000-0000-00003F0E0000}"/>
    <cellStyle name="Currency 2 4 5 2 4 9" xfId="4121" xr:uid="{00000000-0005-0000-0000-0000400E0000}"/>
    <cellStyle name="Currency 2 4 5 2 5" xfId="4122" xr:uid="{00000000-0005-0000-0000-0000410E0000}"/>
    <cellStyle name="Currency 2 4 5 2 5 2" xfId="4123" xr:uid="{00000000-0005-0000-0000-0000420E0000}"/>
    <cellStyle name="Currency 2 4 5 2 5 3" xfId="4124" xr:uid="{00000000-0005-0000-0000-0000430E0000}"/>
    <cellStyle name="Currency 2 4 5 2 6" xfId="4125" xr:uid="{00000000-0005-0000-0000-0000440E0000}"/>
    <cellStyle name="Currency 2 4 5 2 6 2" xfId="4126" xr:uid="{00000000-0005-0000-0000-0000450E0000}"/>
    <cellStyle name="Currency 2 4 5 2 6 2 2" xfId="4127" xr:uid="{00000000-0005-0000-0000-0000460E0000}"/>
    <cellStyle name="Currency 2 4 5 2 6 2 2 2" xfId="4128" xr:uid="{00000000-0005-0000-0000-0000470E0000}"/>
    <cellStyle name="Currency 2 4 5 2 6 2 3" xfId="4129" xr:uid="{00000000-0005-0000-0000-0000480E0000}"/>
    <cellStyle name="Currency 2 4 5 2 6 3" xfId="4130" xr:uid="{00000000-0005-0000-0000-0000490E0000}"/>
    <cellStyle name="Currency 2 4 5 2 6 3 2" xfId="4131" xr:uid="{00000000-0005-0000-0000-00004A0E0000}"/>
    <cellStyle name="Currency 2 4 5 2 6 3 2 2" xfId="4132" xr:uid="{00000000-0005-0000-0000-00004B0E0000}"/>
    <cellStyle name="Currency 2 4 5 2 6 3 3" xfId="4133" xr:uid="{00000000-0005-0000-0000-00004C0E0000}"/>
    <cellStyle name="Currency 2 4 5 2 6 4" xfId="4134" xr:uid="{00000000-0005-0000-0000-00004D0E0000}"/>
    <cellStyle name="Currency 2 4 5 2 6 4 2" xfId="4135" xr:uid="{00000000-0005-0000-0000-00004E0E0000}"/>
    <cellStyle name="Currency 2 4 5 2 6 4 2 2" xfId="4136" xr:uid="{00000000-0005-0000-0000-00004F0E0000}"/>
    <cellStyle name="Currency 2 4 5 2 6 4 3" xfId="4137" xr:uid="{00000000-0005-0000-0000-0000500E0000}"/>
    <cellStyle name="Currency 2 4 5 2 6 5" xfId="4138" xr:uid="{00000000-0005-0000-0000-0000510E0000}"/>
    <cellStyle name="Currency 2 4 5 2 6 5 2" xfId="4139" xr:uid="{00000000-0005-0000-0000-0000520E0000}"/>
    <cellStyle name="Currency 2 4 5 2 6 6" xfId="4140" xr:uid="{00000000-0005-0000-0000-0000530E0000}"/>
    <cellStyle name="Currency 2 4 5 2 6 6 2" xfId="4141" xr:uid="{00000000-0005-0000-0000-0000540E0000}"/>
    <cellStyle name="Currency 2 4 5 2 6 7" xfId="4142" xr:uid="{00000000-0005-0000-0000-0000550E0000}"/>
    <cellStyle name="Currency 2 4 5 2 7" xfId="4143" xr:uid="{00000000-0005-0000-0000-0000560E0000}"/>
    <cellStyle name="Currency 2 4 5 2 7 2" xfId="4144" xr:uid="{00000000-0005-0000-0000-0000570E0000}"/>
    <cellStyle name="Currency 2 4 5 2 7 2 2" xfId="4145" xr:uid="{00000000-0005-0000-0000-0000580E0000}"/>
    <cellStyle name="Currency 2 4 5 2 7 3" xfId="4146" xr:uid="{00000000-0005-0000-0000-0000590E0000}"/>
    <cellStyle name="Currency 2 4 5 2 8" xfId="4147" xr:uid="{00000000-0005-0000-0000-00005A0E0000}"/>
    <cellStyle name="Currency 2 4 5 2 8 2" xfId="4148" xr:uid="{00000000-0005-0000-0000-00005B0E0000}"/>
    <cellStyle name="Currency 2 4 5 2 8 2 2" xfId="4149" xr:uid="{00000000-0005-0000-0000-00005C0E0000}"/>
    <cellStyle name="Currency 2 4 5 2 8 3" xfId="4150" xr:uid="{00000000-0005-0000-0000-00005D0E0000}"/>
    <cellStyle name="Currency 2 4 5 3" xfId="197" xr:uid="{00000000-0005-0000-0000-00005E0E0000}"/>
    <cellStyle name="Currency 2 4 5 3 10" xfId="4151" xr:uid="{00000000-0005-0000-0000-00005F0E0000}"/>
    <cellStyle name="Currency 2 4 5 3 2" xfId="198" xr:uid="{00000000-0005-0000-0000-0000600E0000}"/>
    <cellStyle name="Currency 2 4 5 3 2 2" xfId="4152" xr:uid="{00000000-0005-0000-0000-0000610E0000}"/>
    <cellStyle name="Currency 2 4 5 3 2 3" xfId="4153" xr:uid="{00000000-0005-0000-0000-0000620E0000}"/>
    <cellStyle name="Currency 2 4 5 3 2 3 2" xfId="4154" xr:uid="{00000000-0005-0000-0000-0000630E0000}"/>
    <cellStyle name="Currency 2 4 5 3 2 3 3" xfId="4155" xr:uid="{00000000-0005-0000-0000-0000640E0000}"/>
    <cellStyle name="Currency 2 4 5 3 2 4" xfId="4156" xr:uid="{00000000-0005-0000-0000-0000650E0000}"/>
    <cellStyle name="Currency 2 4 5 3 2 4 2" xfId="4157" xr:uid="{00000000-0005-0000-0000-0000660E0000}"/>
    <cellStyle name="Currency 2 4 5 3 2 4 2 2" xfId="4158" xr:uid="{00000000-0005-0000-0000-0000670E0000}"/>
    <cellStyle name="Currency 2 4 5 3 2 4 3" xfId="4159" xr:uid="{00000000-0005-0000-0000-0000680E0000}"/>
    <cellStyle name="Currency 2 4 5 3 2 5" xfId="4160" xr:uid="{00000000-0005-0000-0000-0000690E0000}"/>
    <cellStyle name="Currency 2 4 5 3 2 5 2" xfId="4161" xr:uid="{00000000-0005-0000-0000-00006A0E0000}"/>
    <cellStyle name="Currency 2 4 5 3 2 5 2 2" xfId="4162" xr:uid="{00000000-0005-0000-0000-00006B0E0000}"/>
    <cellStyle name="Currency 2 4 5 3 2 5 3" xfId="4163" xr:uid="{00000000-0005-0000-0000-00006C0E0000}"/>
    <cellStyle name="Currency 2 4 5 3 2 6" xfId="4164" xr:uid="{00000000-0005-0000-0000-00006D0E0000}"/>
    <cellStyle name="Currency 2 4 5 3 2 6 2" xfId="4165" xr:uid="{00000000-0005-0000-0000-00006E0E0000}"/>
    <cellStyle name="Currency 2 4 5 3 2 6 2 2" xfId="4166" xr:uid="{00000000-0005-0000-0000-00006F0E0000}"/>
    <cellStyle name="Currency 2 4 5 3 2 6 3" xfId="4167" xr:uid="{00000000-0005-0000-0000-0000700E0000}"/>
    <cellStyle name="Currency 2 4 5 3 2 7" xfId="4168" xr:uid="{00000000-0005-0000-0000-0000710E0000}"/>
    <cellStyle name="Currency 2 4 5 3 2 7 2" xfId="4169" xr:uid="{00000000-0005-0000-0000-0000720E0000}"/>
    <cellStyle name="Currency 2 4 5 3 2 8" xfId="4170" xr:uid="{00000000-0005-0000-0000-0000730E0000}"/>
    <cellStyle name="Currency 2 4 5 3 2 8 2" xfId="4171" xr:uid="{00000000-0005-0000-0000-0000740E0000}"/>
    <cellStyle name="Currency 2 4 5 3 2 9" xfId="4172" xr:uid="{00000000-0005-0000-0000-0000750E0000}"/>
    <cellStyle name="Currency 2 4 5 3 3" xfId="199" xr:uid="{00000000-0005-0000-0000-0000760E0000}"/>
    <cellStyle name="Currency 2 4 5 3 4" xfId="4173" xr:uid="{00000000-0005-0000-0000-0000770E0000}"/>
    <cellStyle name="Currency 2 4 5 3 4 2" xfId="4174" xr:uid="{00000000-0005-0000-0000-0000780E0000}"/>
    <cellStyle name="Currency 2 4 5 3 4 3" xfId="4175" xr:uid="{00000000-0005-0000-0000-0000790E0000}"/>
    <cellStyle name="Currency 2 4 5 3 5" xfId="4176" xr:uid="{00000000-0005-0000-0000-00007A0E0000}"/>
    <cellStyle name="Currency 2 4 5 3 5 2" xfId="4177" xr:uid="{00000000-0005-0000-0000-00007B0E0000}"/>
    <cellStyle name="Currency 2 4 5 3 5 2 2" xfId="4178" xr:uid="{00000000-0005-0000-0000-00007C0E0000}"/>
    <cellStyle name="Currency 2 4 5 3 5 3" xfId="4179" xr:uid="{00000000-0005-0000-0000-00007D0E0000}"/>
    <cellStyle name="Currency 2 4 5 3 6" xfId="4180" xr:uid="{00000000-0005-0000-0000-00007E0E0000}"/>
    <cellStyle name="Currency 2 4 5 3 6 2" xfId="4181" xr:uid="{00000000-0005-0000-0000-00007F0E0000}"/>
    <cellStyle name="Currency 2 4 5 3 6 2 2" xfId="4182" xr:uid="{00000000-0005-0000-0000-0000800E0000}"/>
    <cellStyle name="Currency 2 4 5 3 6 3" xfId="4183" xr:uid="{00000000-0005-0000-0000-0000810E0000}"/>
    <cellStyle name="Currency 2 4 5 3 7" xfId="4184" xr:uid="{00000000-0005-0000-0000-0000820E0000}"/>
    <cellStyle name="Currency 2 4 5 3 7 2" xfId="4185" xr:uid="{00000000-0005-0000-0000-0000830E0000}"/>
    <cellStyle name="Currency 2 4 5 3 7 2 2" xfId="4186" xr:uid="{00000000-0005-0000-0000-0000840E0000}"/>
    <cellStyle name="Currency 2 4 5 3 7 3" xfId="4187" xr:uid="{00000000-0005-0000-0000-0000850E0000}"/>
    <cellStyle name="Currency 2 4 5 3 8" xfId="4188" xr:uid="{00000000-0005-0000-0000-0000860E0000}"/>
    <cellStyle name="Currency 2 4 5 3 8 2" xfId="4189" xr:uid="{00000000-0005-0000-0000-0000870E0000}"/>
    <cellStyle name="Currency 2 4 5 3 9" xfId="4190" xr:uid="{00000000-0005-0000-0000-0000880E0000}"/>
    <cellStyle name="Currency 2 4 5 3 9 2" xfId="4191" xr:uid="{00000000-0005-0000-0000-0000890E0000}"/>
    <cellStyle name="Currency 2 4 5 4" xfId="200" xr:uid="{00000000-0005-0000-0000-00008A0E0000}"/>
    <cellStyle name="Currency 2 4 5 4 2" xfId="201" xr:uid="{00000000-0005-0000-0000-00008B0E0000}"/>
    <cellStyle name="Currency 2 4 5 4 2 10" xfId="4192" xr:uid="{00000000-0005-0000-0000-00008C0E0000}"/>
    <cellStyle name="Currency 2 4 5 4 2 2" xfId="4193" xr:uid="{00000000-0005-0000-0000-00008D0E0000}"/>
    <cellStyle name="Currency 2 4 5 4 2 3" xfId="4194" xr:uid="{00000000-0005-0000-0000-00008E0E0000}"/>
    <cellStyle name="Currency 2 4 5 4 2 4" xfId="4195" xr:uid="{00000000-0005-0000-0000-00008F0E0000}"/>
    <cellStyle name="Currency 2 4 5 4 2 4 2" xfId="4196" xr:uid="{00000000-0005-0000-0000-0000900E0000}"/>
    <cellStyle name="Currency 2 4 5 4 2 4 2 2" xfId="4197" xr:uid="{00000000-0005-0000-0000-0000910E0000}"/>
    <cellStyle name="Currency 2 4 5 4 2 4 3" xfId="4198" xr:uid="{00000000-0005-0000-0000-0000920E0000}"/>
    <cellStyle name="Currency 2 4 5 4 2 5" xfId="4199" xr:uid="{00000000-0005-0000-0000-0000930E0000}"/>
    <cellStyle name="Currency 2 4 5 4 2 5 2" xfId="4200" xr:uid="{00000000-0005-0000-0000-0000940E0000}"/>
    <cellStyle name="Currency 2 4 5 4 2 5 2 2" xfId="4201" xr:uid="{00000000-0005-0000-0000-0000950E0000}"/>
    <cellStyle name="Currency 2 4 5 4 2 5 3" xfId="4202" xr:uid="{00000000-0005-0000-0000-0000960E0000}"/>
    <cellStyle name="Currency 2 4 5 4 2 6" xfId="4203" xr:uid="{00000000-0005-0000-0000-0000970E0000}"/>
    <cellStyle name="Currency 2 4 5 4 2 6 2" xfId="4204" xr:uid="{00000000-0005-0000-0000-0000980E0000}"/>
    <cellStyle name="Currency 2 4 5 4 2 6 2 2" xfId="4205" xr:uid="{00000000-0005-0000-0000-0000990E0000}"/>
    <cellStyle name="Currency 2 4 5 4 2 6 3" xfId="4206" xr:uid="{00000000-0005-0000-0000-00009A0E0000}"/>
    <cellStyle name="Currency 2 4 5 4 2 7" xfId="4207" xr:uid="{00000000-0005-0000-0000-00009B0E0000}"/>
    <cellStyle name="Currency 2 4 5 4 2 7 2" xfId="4208" xr:uid="{00000000-0005-0000-0000-00009C0E0000}"/>
    <cellStyle name="Currency 2 4 5 4 2 8" xfId="4209" xr:uid="{00000000-0005-0000-0000-00009D0E0000}"/>
    <cellStyle name="Currency 2 4 5 4 2 8 2" xfId="4210" xr:uid="{00000000-0005-0000-0000-00009E0E0000}"/>
    <cellStyle name="Currency 2 4 5 4 2 9" xfId="4211" xr:uid="{00000000-0005-0000-0000-00009F0E0000}"/>
    <cellStyle name="Currency 2 4 5 4 3" xfId="202" xr:uid="{00000000-0005-0000-0000-0000A00E0000}"/>
    <cellStyle name="Currency 2 4 5 4 4" xfId="4212" xr:uid="{00000000-0005-0000-0000-0000A10E0000}"/>
    <cellStyle name="Currency 2 4 5 4 4 2" xfId="4213" xr:uid="{00000000-0005-0000-0000-0000A20E0000}"/>
    <cellStyle name="Currency 2 4 5 4 4 2 2" xfId="4214" xr:uid="{00000000-0005-0000-0000-0000A30E0000}"/>
    <cellStyle name="Currency 2 4 5 4 4 3" xfId="4215" xr:uid="{00000000-0005-0000-0000-0000A40E0000}"/>
    <cellStyle name="Currency 2 4 5 4 5" xfId="4216" xr:uid="{00000000-0005-0000-0000-0000A50E0000}"/>
    <cellStyle name="Currency 2 4 5 4 5 2" xfId="4217" xr:uid="{00000000-0005-0000-0000-0000A60E0000}"/>
    <cellStyle name="Currency 2 4 5 4 5 2 2" xfId="4218" xr:uid="{00000000-0005-0000-0000-0000A70E0000}"/>
    <cellStyle name="Currency 2 4 5 4 5 3" xfId="4219" xr:uid="{00000000-0005-0000-0000-0000A80E0000}"/>
    <cellStyle name="Currency 2 4 5 5" xfId="4220" xr:uid="{00000000-0005-0000-0000-0000A90E0000}"/>
    <cellStyle name="Currency 2 4 5 5 2" xfId="4221" xr:uid="{00000000-0005-0000-0000-0000AA0E0000}"/>
    <cellStyle name="Currency 2 4 5 5 3" xfId="4222" xr:uid="{00000000-0005-0000-0000-0000AB0E0000}"/>
    <cellStyle name="Currency 2 4 5 5 3 2" xfId="4223" xr:uid="{00000000-0005-0000-0000-0000AC0E0000}"/>
    <cellStyle name="Currency 2 4 5 5 3 3" xfId="4224" xr:uid="{00000000-0005-0000-0000-0000AD0E0000}"/>
    <cellStyle name="Currency 2 4 5 5 4" xfId="4225" xr:uid="{00000000-0005-0000-0000-0000AE0E0000}"/>
    <cellStyle name="Currency 2 4 5 5 4 2" xfId="4226" xr:uid="{00000000-0005-0000-0000-0000AF0E0000}"/>
    <cellStyle name="Currency 2 4 5 5 4 2 2" xfId="4227" xr:uid="{00000000-0005-0000-0000-0000B00E0000}"/>
    <cellStyle name="Currency 2 4 5 5 4 3" xfId="4228" xr:uid="{00000000-0005-0000-0000-0000B10E0000}"/>
    <cellStyle name="Currency 2 4 5 5 5" xfId="4229" xr:uid="{00000000-0005-0000-0000-0000B20E0000}"/>
    <cellStyle name="Currency 2 4 5 5 5 2" xfId="4230" xr:uid="{00000000-0005-0000-0000-0000B30E0000}"/>
    <cellStyle name="Currency 2 4 5 5 5 2 2" xfId="4231" xr:uid="{00000000-0005-0000-0000-0000B40E0000}"/>
    <cellStyle name="Currency 2 4 5 5 5 3" xfId="4232" xr:uid="{00000000-0005-0000-0000-0000B50E0000}"/>
    <cellStyle name="Currency 2 4 5 5 6" xfId="4233" xr:uid="{00000000-0005-0000-0000-0000B60E0000}"/>
    <cellStyle name="Currency 2 4 5 5 6 2" xfId="4234" xr:uid="{00000000-0005-0000-0000-0000B70E0000}"/>
    <cellStyle name="Currency 2 4 5 5 6 2 2" xfId="4235" xr:uid="{00000000-0005-0000-0000-0000B80E0000}"/>
    <cellStyle name="Currency 2 4 5 5 6 3" xfId="4236" xr:uid="{00000000-0005-0000-0000-0000B90E0000}"/>
    <cellStyle name="Currency 2 4 5 5 7" xfId="4237" xr:uid="{00000000-0005-0000-0000-0000BA0E0000}"/>
    <cellStyle name="Currency 2 4 5 5 7 2" xfId="4238" xr:uid="{00000000-0005-0000-0000-0000BB0E0000}"/>
    <cellStyle name="Currency 2 4 5 5 8" xfId="4239" xr:uid="{00000000-0005-0000-0000-0000BC0E0000}"/>
    <cellStyle name="Currency 2 4 5 5 8 2" xfId="4240" xr:uid="{00000000-0005-0000-0000-0000BD0E0000}"/>
    <cellStyle name="Currency 2 4 5 5 9" xfId="4241" xr:uid="{00000000-0005-0000-0000-0000BE0E0000}"/>
    <cellStyle name="Currency 2 4 5 6" xfId="4242" xr:uid="{00000000-0005-0000-0000-0000BF0E0000}"/>
    <cellStyle name="Currency 2 4 5 6 2" xfId="4243" xr:uid="{00000000-0005-0000-0000-0000C00E0000}"/>
    <cellStyle name="Currency 2 4 5 6 3" xfId="4244" xr:uid="{00000000-0005-0000-0000-0000C10E0000}"/>
    <cellStyle name="Currency 2 4 5 7" xfId="4245" xr:uid="{00000000-0005-0000-0000-0000C20E0000}"/>
    <cellStyle name="Currency 2 4 5 8" xfId="4246" xr:uid="{00000000-0005-0000-0000-0000C30E0000}"/>
    <cellStyle name="Currency 2 4 5 8 2" xfId="4247" xr:uid="{00000000-0005-0000-0000-0000C40E0000}"/>
    <cellStyle name="Currency 2 4 5 8 2 2" xfId="4248" xr:uid="{00000000-0005-0000-0000-0000C50E0000}"/>
    <cellStyle name="Currency 2 4 5 8 3" xfId="4249" xr:uid="{00000000-0005-0000-0000-0000C60E0000}"/>
    <cellStyle name="Currency 2 4 5 8 4" xfId="4250" xr:uid="{00000000-0005-0000-0000-0000C70E0000}"/>
    <cellStyle name="Currency 2 4 5 9" xfId="4251" xr:uid="{00000000-0005-0000-0000-0000C80E0000}"/>
    <cellStyle name="Currency 2 4 5 9 2" xfId="4252" xr:uid="{00000000-0005-0000-0000-0000C90E0000}"/>
    <cellStyle name="Currency 2 4 5 9 2 2" xfId="4253" xr:uid="{00000000-0005-0000-0000-0000CA0E0000}"/>
    <cellStyle name="Currency 2 4 5 9 3" xfId="4254" xr:uid="{00000000-0005-0000-0000-0000CB0E0000}"/>
    <cellStyle name="Currency 2 4 6" xfId="203" xr:uid="{00000000-0005-0000-0000-0000CC0E0000}"/>
    <cellStyle name="Currency 2 4 6 2" xfId="4255" xr:uid="{00000000-0005-0000-0000-0000CD0E0000}"/>
    <cellStyle name="Currency 2 4 6 2 2" xfId="4256" xr:uid="{00000000-0005-0000-0000-0000CE0E0000}"/>
    <cellStyle name="Currency 2 4 6 2 3" xfId="4257" xr:uid="{00000000-0005-0000-0000-0000CF0E0000}"/>
    <cellStyle name="Currency 2 4 6 2 3 2" xfId="4258" xr:uid="{00000000-0005-0000-0000-0000D00E0000}"/>
    <cellStyle name="Currency 2 4 6 2 3 3" xfId="4259" xr:uid="{00000000-0005-0000-0000-0000D10E0000}"/>
    <cellStyle name="Currency 2 4 6 2 4" xfId="4260" xr:uid="{00000000-0005-0000-0000-0000D20E0000}"/>
    <cellStyle name="Currency 2 4 6 2 4 2" xfId="4261" xr:uid="{00000000-0005-0000-0000-0000D30E0000}"/>
    <cellStyle name="Currency 2 4 6 2 4 2 2" xfId="4262" xr:uid="{00000000-0005-0000-0000-0000D40E0000}"/>
    <cellStyle name="Currency 2 4 6 2 4 3" xfId="4263" xr:uid="{00000000-0005-0000-0000-0000D50E0000}"/>
    <cellStyle name="Currency 2 4 6 2 5" xfId="4264" xr:uid="{00000000-0005-0000-0000-0000D60E0000}"/>
    <cellStyle name="Currency 2 4 6 2 5 2" xfId="4265" xr:uid="{00000000-0005-0000-0000-0000D70E0000}"/>
    <cellStyle name="Currency 2 4 6 2 5 2 2" xfId="4266" xr:uid="{00000000-0005-0000-0000-0000D80E0000}"/>
    <cellStyle name="Currency 2 4 6 2 5 3" xfId="4267" xr:uid="{00000000-0005-0000-0000-0000D90E0000}"/>
    <cellStyle name="Currency 2 4 6 2 6" xfId="4268" xr:uid="{00000000-0005-0000-0000-0000DA0E0000}"/>
    <cellStyle name="Currency 2 4 6 2 6 2" xfId="4269" xr:uid="{00000000-0005-0000-0000-0000DB0E0000}"/>
    <cellStyle name="Currency 2 4 6 2 6 2 2" xfId="4270" xr:uid="{00000000-0005-0000-0000-0000DC0E0000}"/>
    <cellStyle name="Currency 2 4 6 2 6 3" xfId="4271" xr:uid="{00000000-0005-0000-0000-0000DD0E0000}"/>
    <cellStyle name="Currency 2 4 6 2 7" xfId="4272" xr:uid="{00000000-0005-0000-0000-0000DE0E0000}"/>
    <cellStyle name="Currency 2 4 6 2 7 2" xfId="4273" xr:uid="{00000000-0005-0000-0000-0000DF0E0000}"/>
    <cellStyle name="Currency 2 4 6 2 8" xfId="4274" xr:uid="{00000000-0005-0000-0000-0000E00E0000}"/>
    <cellStyle name="Currency 2 4 6 2 8 2" xfId="4275" xr:uid="{00000000-0005-0000-0000-0000E10E0000}"/>
    <cellStyle name="Currency 2 4 6 2 9" xfId="4276" xr:uid="{00000000-0005-0000-0000-0000E20E0000}"/>
    <cellStyle name="Currency 2 4 6 3" xfId="4277" xr:uid="{00000000-0005-0000-0000-0000E30E0000}"/>
    <cellStyle name="Currency 2 4 6 3 2" xfId="4278" xr:uid="{00000000-0005-0000-0000-0000E40E0000}"/>
    <cellStyle name="Currency 2 4 6 3 3" xfId="4279" xr:uid="{00000000-0005-0000-0000-0000E50E0000}"/>
    <cellStyle name="Currency 2 4 6 3 3 2" xfId="4280" xr:uid="{00000000-0005-0000-0000-0000E60E0000}"/>
    <cellStyle name="Currency 2 4 6 3 3 3" xfId="4281" xr:uid="{00000000-0005-0000-0000-0000E70E0000}"/>
    <cellStyle name="Currency 2 4 6 3 4" xfId="4282" xr:uid="{00000000-0005-0000-0000-0000E80E0000}"/>
    <cellStyle name="Currency 2 4 6 3 4 2" xfId="4283" xr:uid="{00000000-0005-0000-0000-0000E90E0000}"/>
    <cellStyle name="Currency 2 4 6 3 4 2 2" xfId="4284" xr:uid="{00000000-0005-0000-0000-0000EA0E0000}"/>
    <cellStyle name="Currency 2 4 6 3 4 3" xfId="4285" xr:uid="{00000000-0005-0000-0000-0000EB0E0000}"/>
    <cellStyle name="Currency 2 4 6 3 5" xfId="4286" xr:uid="{00000000-0005-0000-0000-0000EC0E0000}"/>
    <cellStyle name="Currency 2 4 6 3 5 2" xfId="4287" xr:uid="{00000000-0005-0000-0000-0000ED0E0000}"/>
    <cellStyle name="Currency 2 4 6 3 5 2 2" xfId="4288" xr:uid="{00000000-0005-0000-0000-0000EE0E0000}"/>
    <cellStyle name="Currency 2 4 6 3 5 3" xfId="4289" xr:uid="{00000000-0005-0000-0000-0000EF0E0000}"/>
    <cellStyle name="Currency 2 4 6 3 6" xfId="4290" xr:uid="{00000000-0005-0000-0000-0000F00E0000}"/>
    <cellStyle name="Currency 2 4 6 3 6 2" xfId="4291" xr:uid="{00000000-0005-0000-0000-0000F10E0000}"/>
    <cellStyle name="Currency 2 4 6 3 6 2 2" xfId="4292" xr:uid="{00000000-0005-0000-0000-0000F20E0000}"/>
    <cellStyle name="Currency 2 4 6 3 6 3" xfId="4293" xr:uid="{00000000-0005-0000-0000-0000F30E0000}"/>
    <cellStyle name="Currency 2 4 6 3 7" xfId="4294" xr:uid="{00000000-0005-0000-0000-0000F40E0000}"/>
    <cellStyle name="Currency 2 4 6 3 7 2" xfId="4295" xr:uid="{00000000-0005-0000-0000-0000F50E0000}"/>
    <cellStyle name="Currency 2 4 6 3 8" xfId="4296" xr:uid="{00000000-0005-0000-0000-0000F60E0000}"/>
    <cellStyle name="Currency 2 4 6 3 8 2" xfId="4297" xr:uid="{00000000-0005-0000-0000-0000F70E0000}"/>
    <cellStyle name="Currency 2 4 6 3 9" xfId="4298" xr:uid="{00000000-0005-0000-0000-0000F80E0000}"/>
    <cellStyle name="Currency 2 4 6 4" xfId="4299" xr:uid="{00000000-0005-0000-0000-0000F90E0000}"/>
    <cellStyle name="Currency 2 4 6 4 2" xfId="4300" xr:uid="{00000000-0005-0000-0000-0000FA0E0000}"/>
    <cellStyle name="Currency 2 4 6 4 3" xfId="4301" xr:uid="{00000000-0005-0000-0000-0000FB0E0000}"/>
    <cellStyle name="Currency 2 4 6 4 3 2" xfId="4302" xr:uid="{00000000-0005-0000-0000-0000FC0E0000}"/>
    <cellStyle name="Currency 2 4 6 4 3 2 2" xfId="4303" xr:uid="{00000000-0005-0000-0000-0000FD0E0000}"/>
    <cellStyle name="Currency 2 4 6 4 3 3" xfId="4304" xr:uid="{00000000-0005-0000-0000-0000FE0E0000}"/>
    <cellStyle name="Currency 2 4 6 4 4" xfId="4305" xr:uid="{00000000-0005-0000-0000-0000FF0E0000}"/>
    <cellStyle name="Currency 2 4 6 4 4 2" xfId="4306" xr:uid="{00000000-0005-0000-0000-0000000F0000}"/>
    <cellStyle name="Currency 2 4 6 4 4 2 2" xfId="4307" xr:uid="{00000000-0005-0000-0000-0000010F0000}"/>
    <cellStyle name="Currency 2 4 6 4 4 3" xfId="4308" xr:uid="{00000000-0005-0000-0000-0000020F0000}"/>
    <cellStyle name="Currency 2 4 6 4 5" xfId="4309" xr:uid="{00000000-0005-0000-0000-0000030F0000}"/>
    <cellStyle name="Currency 2 4 6 4 5 2" xfId="4310" xr:uid="{00000000-0005-0000-0000-0000040F0000}"/>
    <cellStyle name="Currency 2 4 6 4 5 2 2" xfId="4311" xr:uid="{00000000-0005-0000-0000-0000050F0000}"/>
    <cellStyle name="Currency 2 4 6 4 5 3" xfId="4312" xr:uid="{00000000-0005-0000-0000-0000060F0000}"/>
    <cellStyle name="Currency 2 4 6 4 6" xfId="4313" xr:uid="{00000000-0005-0000-0000-0000070F0000}"/>
    <cellStyle name="Currency 2 4 6 4 6 2" xfId="4314" xr:uid="{00000000-0005-0000-0000-0000080F0000}"/>
    <cellStyle name="Currency 2 4 6 4 7" xfId="4315" xr:uid="{00000000-0005-0000-0000-0000090F0000}"/>
    <cellStyle name="Currency 2 4 6 4 7 2" xfId="4316" xr:uid="{00000000-0005-0000-0000-00000A0F0000}"/>
    <cellStyle name="Currency 2 4 6 4 8" xfId="4317" xr:uid="{00000000-0005-0000-0000-00000B0F0000}"/>
    <cellStyle name="Currency 2 4 6 4 9" xfId="4318" xr:uid="{00000000-0005-0000-0000-00000C0F0000}"/>
    <cellStyle name="Currency 2 4 6 5" xfId="4319" xr:uid="{00000000-0005-0000-0000-00000D0F0000}"/>
    <cellStyle name="Currency 2 4 6 5 2" xfId="4320" xr:uid="{00000000-0005-0000-0000-00000E0F0000}"/>
    <cellStyle name="Currency 2 4 6 5 3" xfId="4321" xr:uid="{00000000-0005-0000-0000-00000F0F0000}"/>
    <cellStyle name="Currency 2 4 6 6" xfId="4322" xr:uid="{00000000-0005-0000-0000-0000100F0000}"/>
    <cellStyle name="Currency 2 4 6 6 2" xfId="4323" xr:uid="{00000000-0005-0000-0000-0000110F0000}"/>
    <cellStyle name="Currency 2 4 6 6 2 2" xfId="4324" xr:uid="{00000000-0005-0000-0000-0000120F0000}"/>
    <cellStyle name="Currency 2 4 6 6 2 2 2" xfId="4325" xr:uid="{00000000-0005-0000-0000-0000130F0000}"/>
    <cellStyle name="Currency 2 4 6 6 2 3" xfId="4326" xr:uid="{00000000-0005-0000-0000-0000140F0000}"/>
    <cellStyle name="Currency 2 4 6 6 3" xfId="4327" xr:uid="{00000000-0005-0000-0000-0000150F0000}"/>
    <cellStyle name="Currency 2 4 6 6 3 2" xfId="4328" xr:uid="{00000000-0005-0000-0000-0000160F0000}"/>
    <cellStyle name="Currency 2 4 6 6 3 2 2" xfId="4329" xr:uid="{00000000-0005-0000-0000-0000170F0000}"/>
    <cellStyle name="Currency 2 4 6 6 3 3" xfId="4330" xr:uid="{00000000-0005-0000-0000-0000180F0000}"/>
    <cellStyle name="Currency 2 4 6 6 4" xfId="4331" xr:uid="{00000000-0005-0000-0000-0000190F0000}"/>
    <cellStyle name="Currency 2 4 6 6 4 2" xfId="4332" xr:uid="{00000000-0005-0000-0000-00001A0F0000}"/>
    <cellStyle name="Currency 2 4 6 6 4 2 2" xfId="4333" xr:uid="{00000000-0005-0000-0000-00001B0F0000}"/>
    <cellStyle name="Currency 2 4 6 6 4 3" xfId="4334" xr:uid="{00000000-0005-0000-0000-00001C0F0000}"/>
    <cellStyle name="Currency 2 4 6 6 5" xfId="4335" xr:uid="{00000000-0005-0000-0000-00001D0F0000}"/>
    <cellStyle name="Currency 2 4 6 6 5 2" xfId="4336" xr:uid="{00000000-0005-0000-0000-00001E0F0000}"/>
    <cellStyle name="Currency 2 4 6 6 6" xfId="4337" xr:uid="{00000000-0005-0000-0000-00001F0F0000}"/>
    <cellStyle name="Currency 2 4 6 6 6 2" xfId="4338" xr:uid="{00000000-0005-0000-0000-0000200F0000}"/>
    <cellStyle name="Currency 2 4 6 6 7" xfId="4339" xr:uid="{00000000-0005-0000-0000-0000210F0000}"/>
    <cellStyle name="Currency 2 4 6 7" xfId="4340" xr:uid="{00000000-0005-0000-0000-0000220F0000}"/>
    <cellStyle name="Currency 2 4 6 7 2" xfId="4341" xr:uid="{00000000-0005-0000-0000-0000230F0000}"/>
    <cellStyle name="Currency 2 4 6 7 2 2" xfId="4342" xr:uid="{00000000-0005-0000-0000-0000240F0000}"/>
    <cellStyle name="Currency 2 4 6 7 3" xfId="4343" xr:uid="{00000000-0005-0000-0000-0000250F0000}"/>
    <cellStyle name="Currency 2 4 6 8" xfId="4344" xr:uid="{00000000-0005-0000-0000-0000260F0000}"/>
    <cellStyle name="Currency 2 4 6 8 2" xfId="4345" xr:uid="{00000000-0005-0000-0000-0000270F0000}"/>
    <cellStyle name="Currency 2 4 6 8 2 2" xfId="4346" xr:uid="{00000000-0005-0000-0000-0000280F0000}"/>
    <cellStyle name="Currency 2 4 6 8 3" xfId="4347" xr:uid="{00000000-0005-0000-0000-0000290F0000}"/>
    <cellStyle name="Currency 2 4 7" xfId="204" xr:uid="{00000000-0005-0000-0000-00002A0F0000}"/>
    <cellStyle name="Currency 2 4 7 10" xfId="4348" xr:uid="{00000000-0005-0000-0000-00002B0F0000}"/>
    <cellStyle name="Currency 2 4 7 2" xfId="205" xr:uid="{00000000-0005-0000-0000-00002C0F0000}"/>
    <cellStyle name="Currency 2 4 7 2 2" xfId="4349" xr:uid="{00000000-0005-0000-0000-00002D0F0000}"/>
    <cellStyle name="Currency 2 4 7 2 3" xfId="4350" xr:uid="{00000000-0005-0000-0000-00002E0F0000}"/>
    <cellStyle name="Currency 2 4 7 2 3 2" xfId="4351" xr:uid="{00000000-0005-0000-0000-00002F0F0000}"/>
    <cellStyle name="Currency 2 4 7 2 3 3" xfId="4352" xr:uid="{00000000-0005-0000-0000-0000300F0000}"/>
    <cellStyle name="Currency 2 4 7 2 4" xfId="4353" xr:uid="{00000000-0005-0000-0000-0000310F0000}"/>
    <cellStyle name="Currency 2 4 7 2 4 2" xfId="4354" xr:uid="{00000000-0005-0000-0000-0000320F0000}"/>
    <cellStyle name="Currency 2 4 7 2 4 2 2" xfId="4355" xr:uid="{00000000-0005-0000-0000-0000330F0000}"/>
    <cellStyle name="Currency 2 4 7 2 4 3" xfId="4356" xr:uid="{00000000-0005-0000-0000-0000340F0000}"/>
    <cellStyle name="Currency 2 4 7 2 5" xfId="4357" xr:uid="{00000000-0005-0000-0000-0000350F0000}"/>
    <cellStyle name="Currency 2 4 7 2 5 2" xfId="4358" xr:uid="{00000000-0005-0000-0000-0000360F0000}"/>
    <cellStyle name="Currency 2 4 7 2 5 2 2" xfId="4359" xr:uid="{00000000-0005-0000-0000-0000370F0000}"/>
    <cellStyle name="Currency 2 4 7 2 5 3" xfId="4360" xr:uid="{00000000-0005-0000-0000-0000380F0000}"/>
    <cellStyle name="Currency 2 4 7 2 6" xfId="4361" xr:uid="{00000000-0005-0000-0000-0000390F0000}"/>
    <cellStyle name="Currency 2 4 7 2 6 2" xfId="4362" xr:uid="{00000000-0005-0000-0000-00003A0F0000}"/>
    <cellStyle name="Currency 2 4 7 2 6 2 2" xfId="4363" xr:uid="{00000000-0005-0000-0000-00003B0F0000}"/>
    <cellStyle name="Currency 2 4 7 2 6 3" xfId="4364" xr:uid="{00000000-0005-0000-0000-00003C0F0000}"/>
    <cellStyle name="Currency 2 4 7 2 7" xfId="4365" xr:uid="{00000000-0005-0000-0000-00003D0F0000}"/>
    <cellStyle name="Currency 2 4 7 2 7 2" xfId="4366" xr:uid="{00000000-0005-0000-0000-00003E0F0000}"/>
    <cellStyle name="Currency 2 4 7 2 8" xfId="4367" xr:uid="{00000000-0005-0000-0000-00003F0F0000}"/>
    <cellStyle name="Currency 2 4 7 2 8 2" xfId="4368" xr:uid="{00000000-0005-0000-0000-0000400F0000}"/>
    <cellStyle name="Currency 2 4 7 2 9" xfId="4369" xr:uid="{00000000-0005-0000-0000-0000410F0000}"/>
    <cellStyle name="Currency 2 4 7 3" xfId="206" xr:uid="{00000000-0005-0000-0000-0000420F0000}"/>
    <cellStyle name="Currency 2 4 7 4" xfId="4370" xr:uid="{00000000-0005-0000-0000-0000430F0000}"/>
    <cellStyle name="Currency 2 4 7 4 2" xfId="4371" xr:uid="{00000000-0005-0000-0000-0000440F0000}"/>
    <cellStyle name="Currency 2 4 7 4 3" xfId="4372" xr:uid="{00000000-0005-0000-0000-0000450F0000}"/>
    <cellStyle name="Currency 2 4 7 5" xfId="4373" xr:uid="{00000000-0005-0000-0000-0000460F0000}"/>
    <cellStyle name="Currency 2 4 7 5 2" xfId="4374" xr:uid="{00000000-0005-0000-0000-0000470F0000}"/>
    <cellStyle name="Currency 2 4 7 5 2 2" xfId="4375" xr:uid="{00000000-0005-0000-0000-0000480F0000}"/>
    <cellStyle name="Currency 2 4 7 5 3" xfId="4376" xr:uid="{00000000-0005-0000-0000-0000490F0000}"/>
    <cellStyle name="Currency 2 4 7 6" xfId="4377" xr:uid="{00000000-0005-0000-0000-00004A0F0000}"/>
    <cellStyle name="Currency 2 4 7 6 2" xfId="4378" xr:uid="{00000000-0005-0000-0000-00004B0F0000}"/>
    <cellStyle name="Currency 2 4 7 6 2 2" xfId="4379" xr:uid="{00000000-0005-0000-0000-00004C0F0000}"/>
    <cellStyle name="Currency 2 4 7 6 3" xfId="4380" xr:uid="{00000000-0005-0000-0000-00004D0F0000}"/>
    <cellStyle name="Currency 2 4 7 7" xfId="4381" xr:uid="{00000000-0005-0000-0000-00004E0F0000}"/>
    <cellStyle name="Currency 2 4 7 7 2" xfId="4382" xr:uid="{00000000-0005-0000-0000-00004F0F0000}"/>
    <cellStyle name="Currency 2 4 7 7 2 2" xfId="4383" xr:uid="{00000000-0005-0000-0000-0000500F0000}"/>
    <cellStyle name="Currency 2 4 7 7 3" xfId="4384" xr:uid="{00000000-0005-0000-0000-0000510F0000}"/>
    <cellStyle name="Currency 2 4 7 8" xfId="4385" xr:uid="{00000000-0005-0000-0000-0000520F0000}"/>
    <cellStyle name="Currency 2 4 7 8 2" xfId="4386" xr:uid="{00000000-0005-0000-0000-0000530F0000}"/>
    <cellStyle name="Currency 2 4 7 9" xfId="4387" xr:uid="{00000000-0005-0000-0000-0000540F0000}"/>
    <cellStyle name="Currency 2 4 7 9 2" xfId="4388" xr:uid="{00000000-0005-0000-0000-0000550F0000}"/>
    <cellStyle name="Currency 2 4 8" xfId="207" xr:uid="{00000000-0005-0000-0000-0000560F0000}"/>
    <cellStyle name="Currency 2 4 8 2" xfId="208" xr:uid="{00000000-0005-0000-0000-0000570F0000}"/>
    <cellStyle name="Currency 2 4 8 2 10" xfId="4389" xr:uid="{00000000-0005-0000-0000-0000580F0000}"/>
    <cellStyle name="Currency 2 4 8 2 2" xfId="4390" xr:uid="{00000000-0005-0000-0000-0000590F0000}"/>
    <cellStyle name="Currency 2 4 8 2 3" xfId="4391" xr:uid="{00000000-0005-0000-0000-00005A0F0000}"/>
    <cellStyle name="Currency 2 4 8 2 4" xfId="4392" xr:uid="{00000000-0005-0000-0000-00005B0F0000}"/>
    <cellStyle name="Currency 2 4 8 2 4 2" xfId="4393" xr:uid="{00000000-0005-0000-0000-00005C0F0000}"/>
    <cellStyle name="Currency 2 4 8 2 4 2 2" xfId="4394" xr:uid="{00000000-0005-0000-0000-00005D0F0000}"/>
    <cellStyle name="Currency 2 4 8 2 4 3" xfId="4395" xr:uid="{00000000-0005-0000-0000-00005E0F0000}"/>
    <cellStyle name="Currency 2 4 8 2 5" xfId="4396" xr:uid="{00000000-0005-0000-0000-00005F0F0000}"/>
    <cellStyle name="Currency 2 4 8 2 5 2" xfId="4397" xr:uid="{00000000-0005-0000-0000-0000600F0000}"/>
    <cellStyle name="Currency 2 4 8 2 5 2 2" xfId="4398" xr:uid="{00000000-0005-0000-0000-0000610F0000}"/>
    <cellStyle name="Currency 2 4 8 2 5 3" xfId="4399" xr:uid="{00000000-0005-0000-0000-0000620F0000}"/>
    <cellStyle name="Currency 2 4 8 2 6" xfId="4400" xr:uid="{00000000-0005-0000-0000-0000630F0000}"/>
    <cellStyle name="Currency 2 4 8 2 6 2" xfId="4401" xr:uid="{00000000-0005-0000-0000-0000640F0000}"/>
    <cellStyle name="Currency 2 4 8 2 6 2 2" xfId="4402" xr:uid="{00000000-0005-0000-0000-0000650F0000}"/>
    <cellStyle name="Currency 2 4 8 2 6 3" xfId="4403" xr:uid="{00000000-0005-0000-0000-0000660F0000}"/>
    <cellStyle name="Currency 2 4 8 2 7" xfId="4404" xr:uid="{00000000-0005-0000-0000-0000670F0000}"/>
    <cellStyle name="Currency 2 4 8 2 7 2" xfId="4405" xr:uid="{00000000-0005-0000-0000-0000680F0000}"/>
    <cellStyle name="Currency 2 4 8 2 8" xfId="4406" xr:uid="{00000000-0005-0000-0000-0000690F0000}"/>
    <cellStyle name="Currency 2 4 8 2 8 2" xfId="4407" xr:uid="{00000000-0005-0000-0000-00006A0F0000}"/>
    <cellStyle name="Currency 2 4 8 2 9" xfId="4408" xr:uid="{00000000-0005-0000-0000-00006B0F0000}"/>
    <cellStyle name="Currency 2 4 8 3" xfId="209" xr:uid="{00000000-0005-0000-0000-00006C0F0000}"/>
    <cellStyle name="Currency 2 4 8 4" xfId="4409" xr:uid="{00000000-0005-0000-0000-00006D0F0000}"/>
    <cellStyle name="Currency 2 4 8 4 2" xfId="4410" xr:uid="{00000000-0005-0000-0000-00006E0F0000}"/>
    <cellStyle name="Currency 2 4 8 4 2 2" xfId="4411" xr:uid="{00000000-0005-0000-0000-00006F0F0000}"/>
    <cellStyle name="Currency 2 4 8 4 3" xfId="4412" xr:uid="{00000000-0005-0000-0000-0000700F0000}"/>
    <cellStyle name="Currency 2 4 8 5" xfId="4413" xr:uid="{00000000-0005-0000-0000-0000710F0000}"/>
    <cellStyle name="Currency 2 4 8 5 2" xfId="4414" xr:uid="{00000000-0005-0000-0000-0000720F0000}"/>
    <cellStyle name="Currency 2 4 8 5 2 2" xfId="4415" xr:uid="{00000000-0005-0000-0000-0000730F0000}"/>
    <cellStyle name="Currency 2 4 8 5 3" xfId="4416" xr:uid="{00000000-0005-0000-0000-0000740F0000}"/>
    <cellStyle name="Currency 2 4 9" xfId="4417" xr:uid="{00000000-0005-0000-0000-0000750F0000}"/>
    <cellStyle name="Currency 2 4 9 2" xfId="4418" xr:uid="{00000000-0005-0000-0000-0000760F0000}"/>
    <cellStyle name="Currency 2 4 9 3" xfId="4419" xr:uid="{00000000-0005-0000-0000-0000770F0000}"/>
    <cellStyle name="Currency 2 4 9 3 2" xfId="4420" xr:uid="{00000000-0005-0000-0000-0000780F0000}"/>
    <cellStyle name="Currency 2 4 9 3 3" xfId="4421" xr:uid="{00000000-0005-0000-0000-0000790F0000}"/>
    <cellStyle name="Currency 2 4 9 4" xfId="4422" xr:uid="{00000000-0005-0000-0000-00007A0F0000}"/>
    <cellStyle name="Currency 2 4 9 4 2" xfId="4423" xr:uid="{00000000-0005-0000-0000-00007B0F0000}"/>
    <cellStyle name="Currency 2 4 9 4 2 2" xfId="4424" xr:uid="{00000000-0005-0000-0000-00007C0F0000}"/>
    <cellStyle name="Currency 2 4 9 4 3" xfId="4425" xr:uid="{00000000-0005-0000-0000-00007D0F0000}"/>
    <cellStyle name="Currency 2 4 9 5" xfId="4426" xr:uid="{00000000-0005-0000-0000-00007E0F0000}"/>
    <cellStyle name="Currency 2 4 9 5 2" xfId="4427" xr:uid="{00000000-0005-0000-0000-00007F0F0000}"/>
    <cellStyle name="Currency 2 4 9 5 2 2" xfId="4428" xr:uid="{00000000-0005-0000-0000-0000800F0000}"/>
    <cellStyle name="Currency 2 4 9 5 3" xfId="4429" xr:uid="{00000000-0005-0000-0000-0000810F0000}"/>
    <cellStyle name="Currency 2 4 9 6" xfId="4430" xr:uid="{00000000-0005-0000-0000-0000820F0000}"/>
    <cellStyle name="Currency 2 4 9 6 2" xfId="4431" xr:uid="{00000000-0005-0000-0000-0000830F0000}"/>
    <cellStyle name="Currency 2 4 9 6 2 2" xfId="4432" xr:uid="{00000000-0005-0000-0000-0000840F0000}"/>
    <cellStyle name="Currency 2 4 9 6 3" xfId="4433" xr:uid="{00000000-0005-0000-0000-0000850F0000}"/>
    <cellStyle name="Currency 2 4 9 7" xfId="4434" xr:uid="{00000000-0005-0000-0000-0000860F0000}"/>
    <cellStyle name="Currency 2 4 9 7 2" xfId="4435" xr:uid="{00000000-0005-0000-0000-0000870F0000}"/>
    <cellStyle name="Currency 2 4 9 8" xfId="4436" xr:uid="{00000000-0005-0000-0000-0000880F0000}"/>
    <cellStyle name="Currency 2 4 9 8 2" xfId="4437" xr:uid="{00000000-0005-0000-0000-0000890F0000}"/>
    <cellStyle name="Currency 2 4 9 9" xfId="4438" xr:uid="{00000000-0005-0000-0000-00008A0F0000}"/>
    <cellStyle name="Currency 2 5" xfId="210" xr:uid="{00000000-0005-0000-0000-00008B0F0000}"/>
    <cellStyle name="Currency 2 5 10" xfId="4439" xr:uid="{00000000-0005-0000-0000-00008C0F0000}"/>
    <cellStyle name="Currency 2 5 10 2" xfId="4440" xr:uid="{00000000-0005-0000-0000-00008D0F0000}"/>
    <cellStyle name="Currency 2 5 10 3" xfId="4441" xr:uid="{00000000-0005-0000-0000-00008E0F0000}"/>
    <cellStyle name="Currency 2 5 11" xfId="4442" xr:uid="{00000000-0005-0000-0000-00008F0F0000}"/>
    <cellStyle name="Currency 2 5 12" xfId="4443" xr:uid="{00000000-0005-0000-0000-0000900F0000}"/>
    <cellStyle name="Currency 2 5 12 2" xfId="4444" xr:uid="{00000000-0005-0000-0000-0000910F0000}"/>
    <cellStyle name="Currency 2 5 12 2 2" xfId="4445" xr:uid="{00000000-0005-0000-0000-0000920F0000}"/>
    <cellStyle name="Currency 2 5 12 3" xfId="4446" xr:uid="{00000000-0005-0000-0000-0000930F0000}"/>
    <cellStyle name="Currency 2 5 12 4" xfId="4447" xr:uid="{00000000-0005-0000-0000-0000940F0000}"/>
    <cellStyle name="Currency 2 5 13" xfId="4448" xr:uid="{00000000-0005-0000-0000-0000950F0000}"/>
    <cellStyle name="Currency 2 5 13 2" xfId="4449" xr:uid="{00000000-0005-0000-0000-0000960F0000}"/>
    <cellStyle name="Currency 2 5 13 2 2" xfId="4450" xr:uid="{00000000-0005-0000-0000-0000970F0000}"/>
    <cellStyle name="Currency 2 5 13 3" xfId="4451" xr:uid="{00000000-0005-0000-0000-0000980F0000}"/>
    <cellStyle name="Currency 2 5 14" xfId="4452" xr:uid="{00000000-0005-0000-0000-0000990F0000}"/>
    <cellStyle name="Currency 2 5 14 2" xfId="4453" xr:uid="{00000000-0005-0000-0000-00009A0F0000}"/>
    <cellStyle name="Currency 2 5 14 2 2" xfId="4454" xr:uid="{00000000-0005-0000-0000-00009B0F0000}"/>
    <cellStyle name="Currency 2 5 14 3" xfId="4455" xr:uid="{00000000-0005-0000-0000-00009C0F0000}"/>
    <cellStyle name="Currency 2 5 15" xfId="4456" xr:uid="{00000000-0005-0000-0000-00009D0F0000}"/>
    <cellStyle name="Currency 2 5 15 2" xfId="4457" xr:uid="{00000000-0005-0000-0000-00009E0F0000}"/>
    <cellStyle name="Currency 2 5 16" xfId="4458" xr:uid="{00000000-0005-0000-0000-00009F0F0000}"/>
    <cellStyle name="Currency 2 5 16 2" xfId="4459" xr:uid="{00000000-0005-0000-0000-0000A00F0000}"/>
    <cellStyle name="Currency 2 5 17" xfId="4460" xr:uid="{00000000-0005-0000-0000-0000A10F0000}"/>
    <cellStyle name="Currency 2 5 18" xfId="4461" xr:uid="{00000000-0005-0000-0000-0000A20F0000}"/>
    <cellStyle name="Currency 2 5 19" xfId="4462" xr:uid="{00000000-0005-0000-0000-0000A30F0000}"/>
    <cellStyle name="Currency 2 5 2" xfId="211" xr:uid="{00000000-0005-0000-0000-0000A40F0000}"/>
    <cellStyle name="Currency 2 5 2 10" xfId="4463" xr:uid="{00000000-0005-0000-0000-0000A50F0000}"/>
    <cellStyle name="Currency 2 5 2 10 2" xfId="4464" xr:uid="{00000000-0005-0000-0000-0000A60F0000}"/>
    <cellStyle name="Currency 2 5 2 10 2 2" xfId="4465" xr:uid="{00000000-0005-0000-0000-0000A70F0000}"/>
    <cellStyle name="Currency 2 5 2 10 3" xfId="4466" xr:uid="{00000000-0005-0000-0000-0000A80F0000}"/>
    <cellStyle name="Currency 2 5 2 10 4" xfId="4467" xr:uid="{00000000-0005-0000-0000-0000A90F0000}"/>
    <cellStyle name="Currency 2 5 2 11" xfId="4468" xr:uid="{00000000-0005-0000-0000-0000AA0F0000}"/>
    <cellStyle name="Currency 2 5 2 11 2" xfId="4469" xr:uid="{00000000-0005-0000-0000-0000AB0F0000}"/>
    <cellStyle name="Currency 2 5 2 11 2 2" xfId="4470" xr:uid="{00000000-0005-0000-0000-0000AC0F0000}"/>
    <cellStyle name="Currency 2 5 2 11 3" xfId="4471" xr:uid="{00000000-0005-0000-0000-0000AD0F0000}"/>
    <cellStyle name="Currency 2 5 2 12" xfId="4472" xr:uid="{00000000-0005-0000-0000-0000AE0F0000}"/>
    <cellStyle name="Currency 2 5 2 12 2" xfId="4473" xr:uid="{00000000-0005-0000-0000-0000AF0F0000}"/>
    <cellStyle name="Currency 2 5 2 12 2 2" xfId="4474" xr:uid="{00000000-0005-0000-0000-0000B00F0000}"/>
    <cellStyle name="Currency 2 5 2 12 3" xfId="4475" xr:uid="{00000000-0005-0000-0000-0000B10F0000}"/>
    <cellStyle name="Currency 2 5 2 13" xfId="4476" xr:uid="{00000000-0005-0000-0000-0000B20F0000}"/>
    <cellStyle name="Currency 2 5 2 13 2" xfId="4477" xr:uid="{00000000-0005-0000-0000-0000B30F0000}"/>
    <cellStyle name="Currency 2 5 2 14" xfId="4478" xr:uid="{00000000-0005-0000-0000-0000B40F0000}"/>
    <cellStyle name="Currency 2 5 2 14 2" xfId="4479" xr:uid="{00000000-0005-0000-0000-0000B50F0000}"/>
    <cellStyle name="Currency 2 5 2 15" xfId="4480" xr:uid="{00000000-0005-0000-0000-0000B60F0000}"/>
    <cellStyle name="Currency 2 5 2 16" xfId="4481" xr:uid="{00000000-0005-0000-0000-0000B70F0000}"/>
    <cellStyle name="Currency 2 5 2 17" xfId="4482" xr:uid="{00000000-0005-0000-0000-0000B80F0000}"/>
    <cellStyle name="Currency 2 5 2 2" xfId="212" xr:uid="{00000000-0005-0000-0000-0000B90F0000}"/>
    <cellStyle name="Currency 2 5 2 2 10" xfId="4483" xr:uid="{00000000-0005-0000-0000-0000BA0F0000}"/>
    <cellStyle name="Currency 2 5 2 2 10 2" xfId="4484" xr:uid="{00000000-0005-0000-0000-0000BB0F0000}"/>
    <cellStyle name="Currency 2 5 2 2 10 2 2" xfId="4485" xr:uid="{00000000-0005-0000-0000-0000BC0F0000}"/>
    <cellStyle name="Currency 2 5 2 2 10 3" xfId="4486" xr:uid="{00000000-0005-0000-0000-0000BD0F0000}"/>
    <cellStyle name="Currency 2 5 2 2 11" xfId="4487" xr:uid="{00000000-0005-0000-0000-0000BE0F0000}"/>
    <cellStyle name="Currency 2 5 2 2 11 2" xfId="4488" xr:uid="{00000000-0005-0000-0000-0000BF0F0000}"/>
    <cellStyle name="Currency 2 5 2 2 12" xfId="4489" xr:uid="{00000000-0005-0000-0000-0000C00F0000}"/>
    <cellStyle name="Currency 2 5 2 2 12 2" xfId="4490" xr:uid="{00000000-0005-0000-0000-0000C10F0000}"/>
    <cellStyle name="Currency 2 5 2 2 13" xfId="4491" xr:uid="{00000000-0005-0000-0000-0000C20F0000}"/>
    <cellStyle name="Currency 2 5 2 2 14" xfId="4492" xr:uid="{00000000-0005-0000-0000-0000C30F0000}"/>
    <cellStyle name="Currency 2 5 2 2 15" xfId="4493" xr:uid="{00000000-0005-0000-0000-0000C40F0000}"/>
    <cellStyle name="Currency 2 5 2 2 2" xfId="213" xr:uid="{00000000-0005-0000-0000-0000C50F0000}"/>
    <cellStyle name="Currency 2 5 2 2 2 2" xfId="4494" xr:uid="{00000000-0005-0000-0000-0000C60F0000}"/>
    <cellStyle name="Currency 2 5 2 2 2 2 2" xfId="4495" xr:uid="{00000000-0005-0000-0000-0000C70F0000}"/>
    <cellStyle name="Currency 2 5 2 2 2 2 3" xfId="4496" xr:uid="{00000000-0005-0000-0000-0000C80F0000}"/>
    <cellStyle name="Currency 2 5 2 2 2 2 3 2" xfId="4497" xr:uid="{00000000-0005-0000-0000-0000C90F0000}"/>
    <cellStyle name="Currency 2 5 2 2 2 2 3 3" xfId="4498" xr:uid="{00000000-0005-0000-0000-0000CA0F0000}"/>
    <cellStyle name="Currency 2 5 2 2 2 2 4" xfId="4499" xr:uid="{00000000-0005-0000-0000-0000CB0F0000}"/>
    <cellStyle name="Currency 2 5 2 2 2 2 4 2" xfId="4500" xr:uid="{00000000-0005-0000-0000-0000CC0F0000}"/>
    <cellStyle name="Currency 2 5 2 2 2 2 4 2 2" xfId="4501" xr:uid="{00000000-0005-0000-0000-0000CD0F0000}"/>
    <cellStyle name="Currency 2 5 2 2 2 2 4 3" xfId="4502" xr:uid="{00000000-0005-0000-0000-0000CE0F0000}"/>
    <cellStyle name="Currency 2 5 2 2 2 2 5" xfId="4503" xr:uid="{00000000-0005-0000-0000-0000CF0F0000}"/>
    <cellStyle name="Currency 2 5 2 2 2 2 5 2" xfId="4504" xr:uid="{00000000-0005-0000-0000-0000D00F0000}"/>
    <cellStyle name="Currency 2 5 2 2 2 2 5 2 2" xfId="4505" xr:uid="{00000000-0005-0000-0000-0000D10F0000}"/>
    <cellStyle name="Currency 2 5 2 2 2 2 5 3" xfId="4506" xr:uid="{00000000-0005-0000-0000-0000D20F0000}"/>
    <cellStyle name="Currency 2 5 2 2 2 2 6" xfId="4507" xr:uid="{00000000-0005-0000-0000-0000D30F0000}"/>
    <cellStyle name="Currency 2 5 2 2 2 2 6 2" xfId="4508" xr:uid="{00000000-0005-0000-0000-0000D40F0000}"/>
    <cellStyle name="Currency 2 5 2 2 2 2 6 2 2" xfId="4509" xr:uid="{00000000-0005-0000-0000-0000D50F0000}"/>
    <cellStyle name="Currency 2 5 2 2 2 2 6 3" xfId="4510" xr:uid="{00000000-0005-0000-0000-0000D60F0000}"/>
    <cellStyle name="Currency 2 5 2 2 2 2 7" xfId="4511" xr:uid="{00000000-0005-0000-0000-0000D70F0000}"/>
    <cellStyle name="Currency 2 5 2 2 2 2 7 2" xfId="4512" xr:uid="{00000000-0005-0000-0000-0000D80F0000}"/>
    <cellStyle name="Currency 2 5 2 2 2 2 8" xfId="4513" xr:uid="{00000000-0005-0000-0000-0000D90F0000}"/>
    <cellStyle name="Currency 2 5 2 2 2 2 8 2" xfId="4514" xr:uid="{00000000-0005-0000-0000-0000DA0F0000}"/>
    <cellStyle name="Currency 2 5 2 2 2 2 9" xfId="4515" xr:uid="{00000000-0005-0000-0000-0000DB0F0000}"/>
    <cellStyle name="Currency 2 5 2 2 2 3" xfId="4516" xr:uid="{00000000-0005-0000-0000-0000DC0F0000}"/>
    <cellStyle name="Currency 2 5 2 2 2 3 2" xfId="4517" xr:uid="{00000000-0005-0000-0000-0000DD0F0000}"/>
    <cellStyle name="Currency 2 5 2 2 2 3 3" xfId="4518" xr:uid="{00000000-0005-0000-0000-0000DE0F0000}"/>
    <cellStyle name="Currency 2 5 2 2 2 3 3 2" xfId="4519" xr:uid="{00000000-0005-0000-0000-0000DF0F0000}"/>
    <cellStyle name="Currency 2 5 2 2 2 3 3 3" xfId="4520" xr:uid="{00000000-0005-0000-0000-0000E00F0000}"/>
    <cellStyle name="Currency 2 5 2 2 2 3 4" xfId="4521" xr:uid="{00000000-0005-0000-0000-0000E10F0000}"/>
    <cellStyle name="Currency 2 5 2 2 2 3 4 2" xfId="4522" xr:uid="{00000000-0005-0000-0000-0000E20F0000}"/>
    <cellStyle name="Currency 2 5 2 2 2 3 4 2 2" xfId="4523" xr:uid="{00000000-0005-0000-0000-0000E30F0000}"/>
    <cellStyle name="Currency 2 5 2 2 2 3 4 3" xfId="4524" xr:uid="{00000000-0005-0000-0000-0000E40F0000}"/>
    <cellStyle name="Currency 2 5 2 2 2 3 5" xfId="4525" xr:uid="{00000000-0005-0000-0000-0000E50F0000}"/>
    <cellStyle name="Currency 2 5 2 2 2 3 5 2" xfId="4526" xr:uid="{00000000-0005-0000-0000-0000E60F0000}"/>
    <cellStyle name="Currency 2 5 2 2 2 3 5 2 2" xfId="4527" xr:uid="{00000000-0005-0000-0000-0000E70F0000}"/>
    <cellStyle name="Currency 2 5 2 2 2 3 5 3" xfId="4528" xr:uid="{00000000-0005-0000-0000-0000E80F0000}"/>
    <cellStyle name="Currency 2 5 2 2 2 3 6" xfId="4529" xr:uid="{00000000-0005-0000-0000-0000E90F0000}"/>
    <cellStyle name="Currency 2 5 2 2 2 3 6 2" xfId="4530" xr:uid="{00000000-0005-0000-0000-0000EA0F0000}"/>
    <cellStyle name="Currency 2 5 2 2 2 3 6 2 2" xfId="4531" xr:uid="{00000000-0005-0000-0000-0000EB0F0000}"/>
    <cellStyle name="Currency 2 5 2 2 2 3 6 3" xfId="4532" xr:uid="{00000000-0005-0000-0000-0000EC0F0000}"/>
    <cellStyle name="Currency 2 5 2 2 2 3 7" xfId="4533" xr:uid="{00000000-0005-0000-0000-0000ED0F0000}"/>
    <cellStyle name="Currency 2 5 2 2 2 3 7 2" xfId="4534" xr:uid="{00000000-0005-0000-0000-0000EE0F0000}"/>
    <cellStyle name="Currency 2 5 2 2 2 3 8" xfId="4535" xr:uid="{00000000-0005-0000-0000-0000EF0F0000}"/>
    <cellStyle name="Currency 2 5 2 2 2 3 8 2" xfId="4536" xr:uid="{00000000-0005-0000-0000-0000F00F0000}"/>
    <cellStyle name="Currency 2 5 2 2 2 3 9" xfId="4537" xr:uid="{00000000-0005-0000-0000-0000F10F0000}"/>
    <cellStyle name="Currency 2 5 2 2 2 4" xfId="4538" xr:uid="{00000000-0005-0000-0000-0000F20F0000}"/>
    <cellStyle name="Currency 2 5 2 2 2 4 2" xfId="4539" xr:uid="{00000000-0005-0000-0000-0000F30F0000}"/>
    <cellStyle name="Currency 2 5 2 2 2 4 3" xfId="4540" xr:uid="{00000000-0005-0000-0000-0000F40F0000}"/>
    <cellStyle name="Currency 2 5 2 2 2 4 3 2" xfId="4541" xr:uid="{00000000-0005-0000-0000-0000F50F0000}"/>
    <cellStyle name="Currency 2 5 2 2 2 4 3 2 2" xfId="4542" xr:uid="{00000000-0005-0000-0000-0000F60F0000}"/>
    <cellStyle name="Currency 2 5 2 2 2 4 3 3" xfId="4543" xr:uid="{00000000-0005-0000-0000-0000F70F0000}"/>
    <cellStyle name="Currency 2 5 2 2 2 4 4" xfId="4544" xr:uid="{00000000-0005-0000-0000-0000F80F0000}"/>
    <cellStyle name="Currency 2 5 2 2 2 4 4 2" xfId="4545" xr:uid="{00000000-0005-0000-0000-0000F90F0000}"/>
    <cellStyle name="Currency 2 5 2 2 2 4 4 2 2" xfId="4546" xr:uid="{00000000-0005-0000-0000-0000FA0F0000}"/>
    <cellStyle name="Currency 2 5 2 2 2 4 4 3" xfId="4547" xr:uid="{00000000-0005-0000-0000-0000FB0F0000}"/>
    <cellStyle name="Currency 2 5 2 2 2 4 5" xfId="4548" xr:uid="{00000000-0005-0000-0000-0000FC0F0000}"/>
    <cellStyle name="Currency 2 5 2 2 2 4 5 2" xfId="4549" xr:uid="{00000000-0005-0000-0000-0000FD0F0000}"/>
    <cellStyle name="Currency 2 5 2 2 2 4 5 2 2" xfId="4550" xr:uid="{00000000-0005-0000-0000-0000FE0F0000}"/>
    <cellStyle name="Currency 2 5 2 2 2 4 5 3" xfId="4551" xr:uid="{00000000-0005-0000-0000-0000FF0F0000}"/>
    <cellStyle name="Currency 2 5 2 2 2 4 6" xfId="4552" xr:uid="{00000000-0005-0000-0000-000000100000}"/>
    <cellStyle name="Currency 2 5 2 2 2 4 6 2" xfId="4553" xr:uid="{00000000-0005-0000-0000-000001100000}"/>
    <cellStyle name="Currency 2 5 2 2 2 4 7" xfId="4554" xr:uid="{00000000-0005-0000-0000-000002100000}"/>
    <cellStyle name="Currency 2 5 2 2 2 4 7 2" xfId="4555" xr:uid="{00000000-0005-0000-0000-000003100000}"/>
    <cellStyle name="Currency 2 5 2 2 2 4 8" xfId="4556" xr:uid="{00000000-0005-0000-0000-000004100000}"/>
    <cellStyle name="Currency 2 5 2 2 2 4 9" xfId="4557" xr:uid="{00000000-0005-0000-0000-000005100000}"/>
    <cellStyle name="Currency 2 5 2 2 2 5" xfId="4558" xr:uid="{00000000-0005-0000-0000-000006100000}"/>
    <cellStyle name="Currency 2 5 2 2 2 5 2" xfId="4559" xr:uid="{00000000-0005-0000-0000-000007100000}"/>
    <cellStyle name="Currency 2 5 2 2 2 5 3" xfId="4560" xr:uid="{00000000-0005-0000-0000-000008100000}"/>
    <cellStyle name="Currency 2 5 2 2 2 6" xfId="4561" xr:uid="{00000000-0005-0000-0000-000009100000}"/>
    <cellStyle name="Currency 2 5 2 2 2 6 2" xfId="4562" xr:uid="{00000000-0005-0000-0000-00000A100000}"/>
    <cellStyle name="Currency 2 5 2 2 2 6 2 2" xfId="4563" xr:uid="{00000000-0005-0000-0000-00000B100000}"/>
    <cellStyle name="Currency 2 5 2 2 2 6 2 2 2" xfId="4564" xr:uid="{00000000-0005-0000-0000-00000C100000}"/>
    <cellStyle name="Currency 2 5 2 2 2 6 2 3" xfId="4565" xr:uid="{00000000-0005-0000-0000-00000D100000}"/>
    <cellStyle name="Currency 2 5 2 2 2 6 3" xfId="4566" xr:uid="{00000000-0005-0000-0000-00000E100000}"/>
    <cellStyle name="Currency 2 5 2 2 2 6 3 2" xfId="4567" xr:uid="{00000000-0005-0000-0000-00000F100000}"/>
    <cellStyle name="Currency 2 5 2 2 2 6 3 2 2" xfId="4568" xr:uid="{00000000-0005-0000-0000-000010100000}"/>
    <cellStyle name="Currency 2 5 2 2 2 6 3 3" xfId="4569" xr:uid="{00000000-0005-0000-0000-000011100000}"/>
    <cellStyle name="Currency 2 5 2 2 2 6 4" xfId="4570" xr:uid="{00000000-0005-0000-0000-000012100000}"/>
    <cellStyle name="Currency 2 5 2 2 2 6 4 2" xfId="4571" xr:uid="{00000000-0005-0000-0000-000013100000}"/>
    <cellStyle name="Currency 2 5 2 2 2 6 4 2 2" xfId="4572" xr:uid="{00000000-0005-0000-0000-000014100000}"/>
    <cellStyle name="Currency 2 5 2 2 2 6 4 3" xfId="4573" xr:uid="{00000000-0005-0000-0000-000015100000}"/>
    <cellStyle name="Currency 2 5 2 2 2 6 5" xfId="4574" xr:uid="{00000000-0005-0000-0000-000016100000}"/>
    <cellStyle name="Currency 2 5 2 2 2 6 5 2" xfId="4575" xr:uid="{00000000-0005-0000-0000-000017100000}"/>
    <cellStyle name="Currency 2 5 2 2 2 6 6" xfId="4576" xr:uid="{00000000-0005-0000-0000-000018100000}"/>
    <cellStyle name="Currency 2 5 2 2 2 6 6 2" xfId="4577" xr:uid="{00000000-0005-0000-0000-000019100000}"/>
    <cellStyle name="Currency 2 5 2 2 2 6 7" xfId="4578" xr:uid="{00000000-0005-0000-0000-00001A100000}"/>
    <cellStyle name="Currency 2 5 2 2 2 7" xfId="4579" xr:uid="{00000000-0005-0000-0000-00001B100000}"/>
    <cellStyle name="Currency 2 5 2 2 2 7 2" xfId="4580" xr:uid="{00000000-0005-0000-0000-00001C100000}"/>
    <cellStyle name="Currency 2 5 2 2 2 7 2 2" xfId="4581" xr:uid="{00000000-0005-0000-0000-00001D100000}"/>
    <cellStyle name="Currency 2 5 2 2 2 7 3" xfId="4582" xr:uid="{00000000-0005-0000-0000-00001E100000}"/>
    <cellStyle name="Currency 2 5 2 2 2 8" xfId="4583" xr:uid="{00000000-0005-0000-0000-00001F100000}"/>
    <cellStyle name="Currency 2 5 2 2 2 8 2" xfId="4584" xr:uid="{00000000-0005-0000-0000-000020100000}"/>
    <cellStyle name="Currency 2 5 2 2 2 8 2 2" xfId="4585" xr:uid="{00000000-0005-0000-0000-000021100000}"/>
    <cellStyle name="Currency 2 5 2 2 2 8 3" xfId="4586" xr:uid="{00000000-0005-0000-0000-000022100000}"/>
    <cellStyle name="Currency 2 5 2 2 3" xfId="214" xr:uid="{00000000-0005-0000-0000-000023100000}"/>
    <cellStyle name="Currency 2 5 2 2 3 10" xfId="4587" xr:uid="{00000000-0005-0000-0000-000024100000}"/>
    <cellStyle name="Currency 2 5 2 2 3 2" xfId="215" xr:uid="{00000000-0005-0000-0000-000025100000}"/>
    <cellStyle name="Currency 2 5 2 2 3 2 2" xfId="4588" xr:uid="{00000000-0005-0000-0000-000026100000}"/>
    <cellStyle name="Currency 2 5 2 2 3 2 3" xfId="4589" xr:uid="{00000000-0005-0000-0000-000027100000}"/>
    <cellStyle name="Currency 2 5 2 2 3 2 3 2" xfId="4590" xr:uid="{00000000-0005-0000-0000-000028100000}"/>
    <cellStyle name="Currency 2 5 2 2 3 2 3 3" xfId="4591" xr:uid="{00000000-0005-0000-0000-000029100000}"/>
    <cellStyle name="Currency 2 5 2 2 3 2 4" xfId="4592" xr:uid="{00000000-0005-0000-0000-00002A100000}"/>
    <cellStyle name="Currency 2 5 2 2 3 2 4 2" xfId="4593" xr:uid="{00000000-0005-0000-0000-00002B100000}"/>
    <cellStyle name="Currency 2 5 2 2 3 2 4 2 2" xfId="4594" xr:uid="{00000000-0005-0000-0000-00002C100000}"/>
    <cellStyle name="Currency 2 5 2 2 3 2 4 3" xfId="4595" xr:uid="{00000000-0005-0000-0000-00002D100000}"/>
    <cellStyle name="Currency 2 5 2 2 3 2 5" xfId="4596" xr:uid="{00000000-0005-0000-0000-00002E100000}"/>
    <cellStyle name="Currency 2 5 2 2 3 2 5 2" xfId="4597" xr:uid="{00000000-0005-0000-0000-00002F100000}"/>
    <cellStyle name="Currency 2 5 2 2 3 2 5 2 2" xfId="4598" xr:uid="{00000000-0005-0000-0000-000030100000}"/>
    <cellStyle name="Currency 2 5 2 2 3 2 5 3" xfId="4599" xr:uid="{00000000-0005-0000-0000-000031100000}"/>
    <cellStyle name="Currency 2 5 2 2 3 2 6" xfId="4600" xr:uid="{00000000-0005-0000-0000-000032100000}"/>
    <cellStyle name="Currency 2 5 2 2 3 2 6 2" xfId="4601" xr:uid="{00000000-0005-0000-0000-000033100000}"/>
    <cellStyle name="Currency 2 5 2 2 3 2 6 2 2" xfId="4602" xr:uid="{00000000-0005-0000-0000-000034100000}"/>
    <cellStyle name="Currency 2 5 2 2 3 2 6 3" xfId="4603" xr:uid="{00000000-0005-0000-0000-000035100000}"/>
    <cellStyle name="Currency 2 5 2 2 3 2 7" xfId="4604" xr:uid="{00000000-0005-0000-0000-000036100000}"/>
    <cellStyle name="Currency 2 5 2 2 3 2 7 2" xfId="4605" xr:uid="{00000000-0005-0000-0000-000037100000}"/>
    <cellStyle name="Currency 2 5 2 2 3 2 8" xfId="4606" xr:uid="{00000000-0005-0000-0000-000038100000}"/>
    <cellStyle name="Currency 2 5 2 2 3 2 8 2" xfId="4607" xr:uid="{00000000-0005-0000-0000-000039100000}"/>
    <cellStyle name="Currency 2 5 2 2 3 2 9" xfId="4608" xr:uid="{00000000-0005-0000-0000-00003A100000}"/>
    <cellStyle name="Currency 2 5 2 2 3 3" xfId="216" xr:uid="{00000000-0005-0000-0000-00003B100000}"/>
    <cellStyle name="Currency 2 5 2 2 3 4" xfId="4609" xr:uid="{00000000-0005-0000-0000-00003C100000}"/>
    <cellStyle name="Currency 2 5 2 2 3 4 2" xfId="4610" xr:uid="{00000000-0005-0000-0000-00003D100000}"/>
    <cellStyle name="Currency 2 5 2 2 3 4 3" xfId="4611" xr:uid="{00000000-0005-0000-0000-00003E100000}"/>
    <cellStyle name="Currency 2 5 2 2 3 5" xfId="4612" xr:uid="{00000000-0005-0000-0000-00003F100000}"/>
    <cellStyle name="Currency 2 5 2 2 3 5 2" xfId="4613" xr:uid="{00000000-0005-0000-0000-000040100000}"/>
    <cellStyle name="Currency 2 5 2 2 3 5 2 2" xfId="4614" xr:uid="{00000000-0005-0000-0000-000041100000}"/>
    <cellStyle name="Currency 2 5 2 2 3 5 3" xfId="4615" xr:uid="{00000000-0005-0000-0000-000042100000}"/>
    <cellStyle name="Currency 2 5 2 2 3 6" xfId="4616" xr:uid="{00000000-0005-0000-0000-000043100000}"/>
    <cellStyle name="Currency 2 5 2 2 3 6 2" xfId="4617" xr:uid="{00000000-0005-0000-0000-000044100000}"/>
    <cellStyle name="Currency 2 5 2 2 3 6 2 2" xfId="4618" xr:uid="{00000000-0005-0000-0000-000045100000}"/>
    <cellStyle name="Currency 2 5 2 2 3 6 3" xfId="4619" xr:uid="{00000000-0005-0000-0000-000046100000}"/>
    <cellStyle name="Currency 2 5 2 2 3 7" xfId="4620" xr:uid="{00000000-0005-0000-0000-000047100000}"/>
    <cellStyle name="Currency 2 5 2 2 3 7 2" xfId="4621" xr:uid="{00000000-0005-0000-0000-000048100000}"/>
    <cellStyle name="Currency 2 5 2 2 3 7 2 2" xfId="4622" xr:uid="{00000000-0005-0000-0000-000049100000}"/>
    <cellStyle name="Currency 2 5 2 2 3 7 3" xfId="4623" xr:uid="{00000000-0005-0000-0000-00004A100000}"/>
    <cellStyle name="Currency 2 5 2 2 3 8" xfId="4624" xr:uid="{00000000-0005-0000-0000-00004B100000}"/>
    <cellStyle name="Currency 2 5 2 2 3 8 2" xfId="4625" xr:uid="{00000000-0005-0000-0000-00004C100000}"/>
    <cellStyle name="Currency 2 5 2 2 3 9" xfId="4626" xr:uid="{00000000-0005-0000-0000-00004D100000}"/>
    <cellStyle name="Currency 2 5 2 2 3 9 2" xfId="4627" xr:uid="{00000000-0005-0000-0000-00004E100000}"/>
    <cellStyle name="Currency 2 5 2 2 4" xfId="217" xr:uid="{00000000-0005-0000-0000-00004F100000}"/>
    <cellStyle name="Currency 2 5 2 2 4 2" xfId="218" xr:uid="{00000000-0005-0000-0000-000050100000}"/>
    <cellStyle name="Currency 2 5 2 2 4 2 10" xfId="4628" xr:uid="{00000000-0005-0000-0000-000051100000}"/>
    <cellStyle name="Currency 2 5 2 2 4 2 2" xfId="4629" xr:uid="{00000000-0005-0000-0000-000052100000}"/>
    <cellStyle name="Currency 2 5 2 2 4 2 3" xfId="4630" xr:uid="{00000000-0005-0000-0000-000053100000}"/>
    <cellStyle name="Currency 2 5 2 2 4 2 4" xfId="4631" xr:uid="{00000000-0005-0000-0000-000054100000}"/>
    <cellStyle name="Currency 2 5 2 2 4 2 4 2" xfId="4632" xr:uid="{00000000-0005-0000-0000-000055100000}"/>
    <cellStyle name="Currency 2 5 2 2 4 2 4 2 2" xfId="4633" xr:uid="{00000000-0005-0000-0000-000056100000}"/>
    <cellStyle name="Currency 2 5 2 2 4 2 4 3" xfId="4634" xr:uid="{00000000-0005-0000-0000-000057100000}"/>
    <cellStyle name="Currency 2 5 2 2 4 2 5" xfId="4635" xr:uid="{00000000-0005-0000-0000-000058100000}"/>
    <cellStyle name="Currency 2 5 2 2 4 2 5 2" xfId="4636" xr:uid="{00000000-0005-0000-0000-000059100000}"/>
    <cellStyle name="Currency 2 5 2 2 4 2 5 2 2" xfId="4637" xr:uid="{00000000-0005-0000-0000-00005A100000}"/>
    <cellStyle name="Currency 2 5 2 2 4 2 5 3" xfId="4638" xr:uid="{00000000-0005-0000-0000-00005B100000}"/>
    <cellStyle name="Currency 2 5 2 2 4 2 6" xfId="4639" xr:uid="{00000000-0005-0000-0000-00005C100000}"/>
    <cellStyle name="Currency 2 5 2 2 4 2 6 2" xfId="4640" xr:uid="{00000000-0005-0000-0000-00005D100000}"/>
    <cellStyle name="Currency 2 5 2 2 4 2 6 2 2" xfId="4641" xr:uid="{00000000-0005-0000-0000-00005E100000}"/>
    <cellStyle name="Currency 2 5 2 2 4 2 6 3" xfId="4642" xr:uid="{00000000-0005-0000-0000-00005F100000}"/>
    <cellStyle name="Currency 2 5 2 2 4 2 7" xfId="4643" xr:uid="{00000000-0005-0000-0000-000060100000}"/>
    <cellStyle name="Currency 2 5 2 2 4 2 7 2" xfId="4644" xr:uid="{00000000-0005-0000-0000-000061100000}"/>
    <cellStyle name="Currency 2 5 2 2 4 2 8" xfId="4645" xr:uid="{00000000-0005-0000-0000-000062100000}"/>
    <cellStyle name="Currency 2 5 2 2 4 2 8 2" xfId="4646" xr:uid="{00000000-0005-0000-0000-000063100000}"/>
    <cellStyle name="Currency 2 5 2 2 4 2 9" xfId="4647" xr:uid="{00000000-0005-0000-0000-000064100000}"/>
    <cellStyle name="Currency 2 5 2 2 4 3" xfId="219" xr:uid="{00000000-0005-0000-0000-000065100000}"/>
    <cellStyle name="Currency 2 5 2 2 4 4" xfId="4648" xr:uid="{00000000-0005-0000-0000-000066100000}"/>
    <cellStyle name="Currency 2 5 2 2 4 4 2" xfId="4649" xr:uid="{00000000-0005-0000-0000-000067100000}"/>
    <cellStyle name="Currency 2 5 2 2 4 4 2 2" xfId="4650" xr:uid="{00000000-0005-0000-0000-000068100000}"/>
    <cellStyle name="Currency 2 5 2 2 4 4 3" xfId="4651" xr:uid="{00000000-0005-0000-0000-000069100000}"/>
    <cellStyle name="Currency 2 5 2 2 4 5" xfId="4652" xr:uid="{00000000-0005-0000-0000-00006A100000}"/>
    <cellStyle name="Currency 2 5 2 2 4 5 2" xfId="4653" xr:uid="{00000000-0005-0000-0000-00006B100000}"/>
    <cellStyle name="Currency 2 5 2 2 4 5 2 2" xfId="4654" xr:uid="{00000000-0005-0000-0000-00006C100000}"/>
    <cellStyle name="Currency 2 5 2 2 4 5 3" xfId="4655" xr:uid="{00000000-0005-0000-0000-00006D100000}"/>
    <cellStyle name="Currency 2 5 2 2 5" xfId="4656" xr:uid="{00000000-0005-0000-0000-00006E100000}"/>
    <cellStyle name="Currency 2 5 2 2 5 2" xfId="4657" xr:uid="{00000000-0005-0000-0000-00006F100000}"/>
    <cellStyle name="Currency 2 5 2 2 5 3" xfId="4658" xr:uid="{00000000-0005-0000-0000-000070100000}"/>
    <cellStyle name="Currency 2 5 2 2 5 3 2" xfId="4659" xr:uid="{00000000-0005-0000-0000-000071100000}"/>
    <cellStyle name="Currency 2 5 2 2 5 3 3" xfId="4660" xr:uid="{00000000-0005-0000-0000-000072100000}"/>
    <cellStyle name="Currency 2 5 2 2 5 4" xfId="4661" xr:uid="{00000000-0005-0000-0000-000073100000}"/>
    <cellStyle name="Currency 2 5 2 2 5 4 2" xfId="4662" xr:uid="{00000000-0005-0000-0000-000074100000}"/>
    <cellStyle name="Currency 2 5 2 2 5 4 2 2" xfId="4663" xr:uid="{00000000-0005-0000-0000-000075100000}"/>
    <cellStyle name="Currency 2 5 2 2 5 4 3" xfId="4664" xr:uid="{00000000-0005-0000-0000-000076100000}"/>
    <cellStyle name="Currency 2 5 2 2 5 5" xfId="4665" xr:uid="{00000000-0005-0000-0000-000077100000}"/>
    <cellStyle name="Currency 2 5 2 2 5 5 2" xfId="4666" xr:uid="{00000000-0005-0000-0000-000078100000}"/>
    <cellStyle name="Currency 2 5 2 2 5 5 2 2" xfId="4667" xr:uid="{00000000-0005-0000-0000-000079100000}"/>
    <cellStyle name="Currency 2 5 2 2 5 5 3" xfId="4668" xr:uid="{00000000-0005-0000-0000-00007A100000}"/>
    <cellStyle name="Currency 2 5 2 2 5 6" xfId="4669" xr:uid="{00000000-0005-0000-0000-00007B100000}"/>
    <cellStyle name="Currency 2 5 2 2 5 6 2" xfId="4670" xr:uid="{00000000-0005-0000-0000-00007C100000}"/>
    <cellStyle name="Currency 2 5 2 2 5 6 2 2" xfId="4671" xr:uid="{00000000-0005-0000-0000-00007D100000}"/>
    <cellStyle name="Currency 2 5 2 2 5 6 3" xfId="4672" xr:uid="{00000000-0005-0000-0000-00007E100000}"/>
    <cellStyle name="Currency 2 5 2 2 5 7" xfId="4673" xr:uid="{00000000-0005-0000-0000-00007F100000}"/>
    <cellStyle name="Currency 2 5 2 2 5 7 2" xfId="4674" xr:uid="{00000000-0005-0000-0000-000080100000}"/>
    <cellStyle name="Currency 2 5 2 2 5 8" xfId="4675" xr:uid="{00000000-0005-0000-0000-000081100000}"/>
    <cellStyle name="Currency 2 5 2 2 5 8 2" xfId="4676" xr:uid="{00000000-0005-0000-0000-000082100000}"/>
    <cellStyle name="Currency 2 5 2 2 5 9" xfId="4677" xr:uid="{00000000-0005-0000-0000-000083100000}"/>
    <cellStyle name="Currency 2 5 2 2 6" xfId="4678" xr:uid="{00000000-0005-0000-0000-000084100000}"/>
    <cellStyle name="Currency 2 5 2 2 6 2" xfId="4679" xr:uid="{00000000-0005-0000-0000-000085100000}"/>
    <cellStyle name="Currency 2 5 2 2 6 3" xfId="4680" xr:uid="{00000000-0005-0000-0000-000086100000}"/>
    <cellStyle name="Currency 2 5 2 2 7" xfId="4681" xr:uid="{00000000-0005-0000-0000-000087100000}"/>
    <cellStyle name="Currency 2 5 2 2 8" xfId="4682" xr:uid="{00000000-0005-0000-0000-000088100000}"/>
    <cellStyle name="Currency 2 5 2 2 8 2" xfId="4683" xr:uid="{00000000-0005-0000-0000-000089100000}"/>
    <cellStyle name="Currency 2 5 2 2 8 2 2" xfId="4684" xr:uid="{00000000-0005-0000-0000-00008A100000}"/>
    <cellStyle name="Currency 2 5 2 2 8 3" xfId="4685" xr:uid="{00000000-0005-0000-0000-00008B100000}"/>
    <cellStyle name="Currency 2 5 2 2 8 4" xfId="4686" xr:uid="{00000000-0005-0000-0000-00008C100000}"/>
    <cellStyle name="Currency 2 5 2 2 9" xfId="4687" xr:uid="{00000000-0005-0000-0000-00008D100000}"/>
    <cellStyle name="Currency 2 5 2 2 9 2" xfId="4688" xr:uid="{00000000-0005-0000-0000-00008E100000}"/>
    <cellStyle name="Currency 2 5 2 2 9 2 2" xfId="4689" xr:uid="{00000000-0005-0000-0000-00008F100000}"/>
    <cellStyle name="Currency 2 5 2 2 9 3" xfId="4690" xr:uid="{00000000-0005-0000-0000-000090100000}"/>
    <cellStyle name="Currency 2 5 2 3" xfId="220" xr:uid="{00000000-0005-0000-0000-000091100000}"/>
    <cellStyle name="Currency 2 5 2 3 10" xfId="4691" xr:uid="{00000000-0005-0000-0000-000092100000}"/>
    <cellStyle name="Currency 2 5 2 3 10 2" xfId="4692" xr:uid="{00000000-0005-0000-0000-000093100000}"/>
    <cellStyle name="Currency 2 5 2 3 10 2 2" xfId="4693" xr:uid="{00000000-0005-0000-0000-000094100000}"/>
    <cellStyle name="Currency 2 5 2 3 10 3" xfId="4694" xr:uid="{00000000-0005-0000-0000-000095100000}"/>
    <cellStyle name="Currency 2 5 2 3 11" xfId="4695" xr:uid="{00000000-0005-0000-0000-000096100000}"/>
    <cellStyle name="Currency 2 5 2 3 11 2" xfId="4696" xr:uid="{00000000-0005-0000-0000-000097100000}"/>
    <cellStyle name="Currency 2 5 2 3 12" xfId="4697" xr:uid="{00000000-0005-0000-0000-000098100000}"/>
    <cellStyle name="Currency 2 5 2 3 12 2" xfId="4698" xr:uid="{00000000-0005-0000-0000-000099100000}"/>
    <cellStyle name="Currency 2 5 2 3 13" xfId="4699" xr:uid="{00000000-0005-0000-0000-00009A100000}"/>
    <cellStyle name="Currency 2 5 2 3 14" xfId="4700" xr:uid="{00000000-0005-0000-0000-00009B100000}"/>
    <cellStyle name="Currency 2 5 2 3 15" xfId="4701" xr:uid="{00000000-0005-0000-0000-00009C100000}"/>
    <cellStyle name="Currency 2 5 2 3 2" xfId="221" xr:uid="{00000000-0005-0000-0000-00009D100000}"/>
    <cellStyle name="Currency 2 5 2 3 2 2" xfId="4702" xr:uid="{00000000-0005-0000-0000-00009E100000}"/>
    <cellStyle name="Currency 2 5 2 3 2 2 2" xfId="4703" xr:uid="{00000000-0005-0000-0000-00009F100000}"/>
    <cellStyle name="Currency 2 5 2 3 2 2 3" xfId="4704" xr:uid="{00000000-0005-0000-0000-0000A0100000}"/>
    <cellStyle name="Currency 2 5 2 3 2 2 3 2" xfId="4705" xr:uid="{00000000-0005-0000-0000-0000A1100000}"/>
    <cellStyle name="Currency 2 5 2 3 2 2 3 3" xfId="4706" xr:uid="{00000000-0005-0000-0000-0000A2100000}"/>
    <cellStyle name="Currency 2 5 2 3 2 2 4" xfId="4707" xr:uid="{00000000-0005-0000-0000-0000A3100000}"/>
    <cellStyle name="Currency 2 5 2 3 2 2 4 2" xfId="4708" xr:uid="{00000000-0005-0000-0000-0000A4100000}"/>
    <cellStyle name="Currency 2 5 2 3 2 2 4 2 2" xfId="4709" xr:uid="{00000000-0005-0000-0000-0000A5100000}"/>
    <cellStyle name="Currency 2 5 2 3 2 2 4 3" xfId="4710" xr:uid="{00000000-0005-0000-0000-0000A6100000}"/>
    <cellStyle name="Currency 2 5 2 3 2 2 5" xfId="4711" xr:uid="{00000000-0005-0000-0000-0000A7100000}"/>
    <cellStyle name="Currency 2 5 2 3 2 2 5 2" xfId="4712" xr:uid="{00000000-0005-0000-0000-0000A8100000}"/>
    <cellStyle name="Currency 2 5 2 3 2 2 5 2 2" xfId="4713" xr:uid="{00000000-0005-0000-0000-0000A9100000}"/>
    <cellStyle name="Currency 2 5 2 3 2 2 5 3" xfId="4714" xr:uid="{00000000-0005-0000-0000-0000AA100000}"/>
    <cellStyle name="Currency 2 5 2 3 2 2 6" xfId="4715" xr:uid="{00000000-0005-0000-0000-0000AB100000}"/>
    <cellStyle name="Currency 2 5 2 3 2 2 6 2" xfId="4716" xr:uid="{00000000-0005-0000-0000-0000AC100000}"/>
    <cellStyle name="Currency 2 5 2 3 2 2 6 2 2" xfId="4717" xr:uid="{00000000-0005-0000-0000-0000AD100000}"/>
    <cellStyle name="Currency 2 5 2 3 2 2 6 3" xfId="4718" xr:uid="{00000000-0005-0000-0000-0000AE100000}"/>
    <cellStyle name="Currency 2 5 2 3 2 2 7" xfId="4719" xr:uid="{00000000-0005-0000-0000-0000AF100000}"/>
    <cellStyle name="Currency 2 5 2 3 2 2 7 2" xfId="4720" xr:uid="{00000000-0005-0000-0000-0000B0100000}"/>
    <cellStyle name="Currency 2 5 2 3 2 2 8" xfId="4721" xr:uid="{00000000-0005-0000-0000-0000B1100000}"/>
    <cellStyle name="Currency 2 5 2 3 2 2 8 2" xfId="4722" xr:uid="{00000000-0005-0000-0000-0000B2100000}"/>
    <cellStyle name="Currency 2 5 2 3 2 2 9" xfId="4723" xr:uid="{00000000-0005-0000-0000-0000B3100000}"/>
    <cellStyle name="Currency 2 5 2 3 2 3" xfId="4724" xr:uid="{00000000-0005-0000-0000-0000B4100000}"/>
    <cellStyle name="Currency 2 5 2 3 2 3 2" xfId="4725" xr:uid="{00000000-0005-0000-0000-0000B5100000}"/>
    <cellStyle name="Currency 2 5 2 3 2 3 3" xfId="4726" xr:uid="{00000000-0005-0000-0000-0000B6100000}"/>
    <cellStyle name="Currency 2 5 2 3 2 3 3 2" xfId="4727" xr:uid="{00000000-0005-0000-0000-0000B7100000}"/>
    <cellStyle name="Currency 2 5 2 3 2 3 3 3" xfId="4728" xr:uid="{00000000-0005-0000-0000-0000B8100000}"/>
    <cellStyle name="Currency 2 5 2 3 2 3 4" xfId="4729" xr:uid="{00000000-0005-0000-0000-0000B9100000}"/>
    <cellStyle name="Currency 2 5 2 3 2 3 4 2" xfId="4730" xr:uid="{00000000-0005-0000-0000-0000BA100000}"/>
    <cellStyle name="Currency 2 5 2 3 2 3 4 2 2" xfId="4731" xr:uid="{00000000-0005-0000-0000-0000BB100000}"/>
    <cellStyle name="Currency 2 5 2 3 2 3 4 3" xfId="4732" xr:uid="{00000000-0005-0000-0000-0000BC100000}"/>
    <cellStyle name="Currency 2 5 2 3 2 3 5" xfId="4733" xr:uid="{00000000-0005-0000-0000-0000BD100000}"/>
    <cellStyle name="Currency 2 5 2 3 2 3 5 2" xfId="4734" xr:uid="{00000000-0005-0000-0000-0000BE100000}"/>
    <cellStyle name="Currency 2 5 2 3 2 3 5 2 2" xfId="4735" xr:uid="{00000000-0005-0000-0000-0000BF100000}"/>
    <cellStyle name="Currency 2 5 2 3 2 3 5 3" xfId="4736" xr:uid="{00000000-0005-0000-0000-0000C0100000}"/>
    <cellStyle name="Currency 2 5 2 3 2 3 6" xfId="4737" xr:uid="{00000000-0005-0000-0000-0000C1100000}"/>
    <cellStyle name="Currency 2 5 2 3 2 3 6 2" xfId="4738" xr:uid="{00000000-0005-0000-0000-0000C2100000}"/>
    <cellStyle name="Currency 2 5 2 3 2 3 6 2 2" xfId="4739" xr:uid="{00000000-0005-0000-0000-0000C3100000}"/>
    <cellStyle name="Currency 2 5 2 3 2 3 6 3" xfId="4740" xr:uid="{00000000-0005-0000-0000-0000C4100000}"/>
    <cellStyle name="Currency 2 5 2 3 2 3 7" xfId="4741" xr:uid="{00000000-0005-0000-0000-0000C5100000}"/>
    <cellStyle name="Currency 2 5 2 3 2 3 7 2" xfId="4742" xr:uid="{00000000-0005-0000-0000-0000C6100000}"/>
    <cellStyle name="Currency 2 5 2 3 2 3 8" xfId="4743" xr:uid="{00000000-0005-0000-0000-0000C7100000}"/>
    <cellStyle name="Currency 2 5 2 3 2 3 8 2" xfId="4744" xr:uid="{00000000-0005-0000-0000-0000C8100000}"/>
    <cellStyle name="Currency 2 5 2 3 2 3 9" xfId="4745" xr:uid="{00000000-0005-0000-0000-0000C9100000}"/>
    <cellStyle name="Currency 2 5 2 3 2 4" xfId="4746" xr:uid="{00000000-0005-0000-0000-0000CA100000}"/>
    <cellStyle name="Currency 2 5 2 3 2 4 2" xfId="4747" xr:uid="{00000000-0005-0000-0000-0000CB100000}"/>
    <cellStyle name="Currency 2 5 2 3 2 4 3" xfId="4748" xr:uid="{00000000-0005-0000-0000-0000CC100000}"/>
    <cellStyle name="Currency 2 5 2 3 2 4 3 2" xfId="4749" xr:uid="{00000000-0005-0000-0000-0000CD100000}"/>
    <cellStyle name="Currency 2 5 2 3 2 4 3 2 2" xfId="4750" xr:uid="{00000000-0005-0000-0000-0000CE100000}"/>
    <cellStyle name="Currency 2 5 2 3 2 4 3 3" xfId="4751" xr:uid="{00000000-0005-0000-0000-0000CF100000}"/>
    <cellStyle name="Currency 2 5 2 3 2 4 4" xfId="4752" xr:uid="{00000000-0005-0000-0000-0000D0100000}"/>
    <cellStyle name="Currency 2 5 2 3 2 4 4 2" xfId="4753" xr:uid="{00000000-0005-0000-0000-0000D1100000}"/>
    <cellStyle name="Currency 2 5 2 3 2 4 4 2 2" xfId="4754" xr:uid="{00000000-0005-0000-0000-0000D2100000}"/>
    <cellStyle name="Currency 2 5 2 3 2 4 4 3" xfId="4755" xr:uid="{00000000-0005-0000-0000-0000D3100000}"/>
    <cellStyle name="Currency 2 5 2 3 2 4 5" xfId="4756" xr:uid="{00000000-0005-0000-0000-0000D4100000}"/>
    <cellStyle name="Currency 2 5 2 3 2 4 5 2" xfId="4757" xr:uid="{00000000-0005-0000-0000-0000D5100000}"/>
    <cellStyle name="Currency 2 5 2 3 2 4 5 2 2" xfId="4758" xr:uid="{00000000-0005-0000-0000-0000D6100000}"/>
    <cellStyle name="Currency 2 5 2 3 2 4 5 3" xfId="4759" xr:uid="{00000000-0005-0000-0000-0000D7100000}"/>
    <cellStyle name="Currency 2 5 2 3 2 4 6" xfId="4760" xr:uid="{00000000-0005-0000-0000-0000D8100000}"/>
    <cellStyle name="Currency 2 5 2 3 2 4 6 2" xfId="4761" xr:uid="{00000000-0005-0000-0000-0000D9100000}"/>
    <cellStyle name="Currency 2 5 2 3 2 4 7" xfId="4762" xr:uid="{00000000-0005-0000-0000-0000DA100000}"/>
    <cellStyle name="Currency 2 5 2 3 2 4 7 2" xfId="4763" xr:uid="{00000000-0005-0000-0000-0000DB100000}"/>
    <cellStyle name="Currency 2 5 2 3 2 4 8" xfId="4764" xr:uid="{00000000-0005-0000-0000-0000DC100000}"/>
    <cellStyle name="Currency 2 5 2 3 2 4 9" xfId="4765" xr:uid="{00000000-0005-0000-0000-0000DD100000}"/>
    <cellStyle name="Currency 2 5 2 3 2 5" xfId="4766" xr:uid="{00000000-0005-0000-0000-0000DE100000}"/>
    <cellStyle name="Currency 2 5 2 3 2 5 2" xfId="4767" xr:uid="{00000000-0005-0000-0000-0000DF100000}"/>
    <cellStyle name="Currency 2 5 2 3 2 5 3" xfId="4768" xr:uid="{00000000-0005-0000-0000-0000E0100000}"/>
    <cellStyle name="Currency 2 5 2 3 2 6" xfId="4769" xr:uid="{00000000-0005-0000-0000-0000E1100000}"/>
    <cellStyle name="Currency 2 5 2 3 2 6 2" xfId="4770" xr:uid="{00000000-0005-0000-0000-0000E2100000}"/>
    <cellStyle name="Currency 2 5 2 3 2 6 2 2" xfId="4771" xr:uid="{00000000-0005-0000-0000-0000E3100000}"/>
    <cellStyle name="Currency 2 5 2 3 2 6 2 2 2" xfId="4772" xr:uid="{00000000-0005-0000-0000-0000E4100000}"/>
    <cellStyle name="Currency 2 5 2 3 2 6 2 3" xfId="4773" xr:uid="{00000000-0005-0000-0000-0000E5100000}"/>
    <cellStyle name="Currency 2 5 2 3 2 6 3" xfId="4774" xr:uid="{00000000-0005-0000-0000-0000E6100000}"/>
    <cellStyle name="Currency 2 5 2 3 2 6 3 2" xfId="4775" xr:uid="{00000000-0005-0000-0000-0000E7100000}"/>
    <cellStyle name="Currency 2 5 2 3 2 6 3 2 2" xfId="4776" xr:uid="{00000000-0005-0000-0000-0000E8100000}"/>
    <cellStyle name="Currency 2 5 2 3 2 6 3 3" xfId="4777" xr:uid="{00000000-0005-0000-0000-0000E9100000}"/>
    <cellStyle name="Currency 2 5 2 3 2 6 4" xfId="4778" xr:uid="{00000000-0005-0000-0000-0000EA100000}"/>
    <cellStyle name="Currency 2 5 2 3 2 6 4 2" xfId="4779" xr:uid="{00000000-0005-0000-0000-0000EB100000}"/>
    <cellStyle name="Currency 2 5 2 3 2 6 4 2 2" xfId="4780" xr:uid="{00000000-0005-0000-0000-0000EC100000}"/>
    <cellStyle name="Currency 2 5 2 3 2 6 4 3" xfId="4781" xr:uid="{00000000-0005-0000-0000-0000ED100000}"/>
    <cellStyle name="Currency 2 5 2 3 2 6 5" xfId="4782" xr:uid="{00000000-0005-0000-0000-0000EE100000}"/>
    <cellStyle name="Currency 2 5 2 3 2 6 5 2" xfId="4783" xr:uid="{00000000-0005-0000-0000-0000EF100000}"/>
    <cellStyle name="Currency 2 5 2 3 2 6 6" xfId="4784" xr:uid="{00000000-0005-0000-0000-0000F0100000}"/>
    <cellStyle name="Currency 2 5 2 3 2 6 6 2" xfId="4785" xr:uid="{00000000-0005-0000-0000-0000F1100000}"/>
    <cellStyle name="Currency 2 5 2 3 2 6 7" xfId="4786" xr:uid="{00000000-0005-0000-0000-0000F2100000}"/>
    <cellStyle name="Currency 2 5 2 3 2 7" xfId="4787" xr:uid="{00000000-0005-0000-0000-0000F3100000}"/>
    <cellStyle name="Currency 2 5 2 3 2 7 2" xfId="4788" xr:uid="{00000000-0005-0000-0000-0000F4100000}"/>
    <cellStyle name="Currency 2 5 2 3 2 7 2 2" xfId="4789" xr:uid="{00000000-0005-0000-0000-0000F5100000}"/>
    <cellStyle name="Currency 2 5 2 3 2 7 3" xfId="4790" xr:uid="{00000000-0005-0000-0000-0000F6100000}"/>
    <cellStyle name="Currency 2 5 2 3 2 8" xfId="4791" xr:uid="{00000000-0005-0000-0000-0000F7100000}"/>
    <cellStyle name="Currency 2 5 2 3 2 8 2" xfId="4792" xr:uid="{00000000-0005-0000-0000-0000F8100000}"/>
    <cellStyle name="Currency 2 5 2 3 2 8 2 2" xfId="4793" xr:uid="{00000000-0005-0000-0000-0000F9100000}"/>
    <cellStyle name="Currency 2 5 2 3 2 8 3" xfId="4794" xr:uid="{00000000-0005-0000-0000-0000FA100000}"/>
    <cellStyle name="Currency 2 5 2 3 3" xfId="222" xr:uid="{00000000-0005-0000-0000-0000FB100000}"/>
    <cellStyle name="Currency 2 5 2 3 3 10" xfId="4795" xr:uid="{00000000-0005-0000-0000-0000FC100000}"/>
    <cellStyle name="Currency 2 5 2 3 3 2" xfId="223" xr:uid="{00000000-0005-0000-0000-0000FD100000}"/>
    <cellStyle name="Currency 2 5 2 3 3 2 2" xfId="4796" xr:uid="{00000000-0005-0000-0000-0000FE100000}"/>
    <cellStyle name="Currency 2 5 2 3 3 2 3" xfId="4797" xr:uid="{00000000-0005-0000-0000-0000FF100000}"/>
    <cellStyle name="Currency 2 5 2 3 3 2 3 2" xfId="4798" xr:uid="{00000000-0005-0000-0000-000000110000}"/>
    <cellStyle name="Currency 2 5 2 3 3 2 3 3" xfId="4799" xr:uid="{00000000-0005-0000-0000-000001110000}"/>
    <cellStyle name="Currency 2 5 2 3 3 2 4" xfId="4800" xr:uid="{00000000-0005-0000-0000-000002110000}"/>
    <cellStyle name="Currency 2 5 2 3 3 2 4 2" xfId="4801" xr:uid="{00000000-0005-0000-0000-000003110000}"/>
    <cellStyle name="Currency 2 5 2 3 3 2 4 2 2" xfId="4802" xr:uid="{00000000-0005-0000-0000-000004110000}"/>
    <cellStyle name="Currency 2 5 2 3 3 2 4 3" xfId="4803" xr:uid="{00000000-0005-0000-0000-000005110000}"/>
    <cellStyle name="Currency 2 5 2 3 3 2 5" xfId="4804" xr:uid="{00000000-0005-0000-0000-000006110000}"/>
    <cellStyle name="Currency 2 5 2 3 3 2 5 2" xfId="4805" xr:uid="{00000000-0005-0000-0000-000007110000}"/>
    <cellStyle name="Currency 2 5 2 3 3 2 5 2 2" xfId="4806" xr:uid="{00000000-0005-0000-0000-000008110000}"/>
    <cellStyle name="Currency 2 5 2 3 3 2 5 3" xfId="4807" xr:uid="{00000000-0005-0000-0000-000009110000}"/>
    <cellStyle name="Currency 2 5 2 3 3 2 6" xfId="4808" xr:uid="{00000000-0005-0000-0000-00000A110000}"/>
    <cellStyle name="Currency 2 5 2 3 3 2 6 2" xfId="4809" xr:uid="{00000000-0005-0000-0000-00000B110000}"/>
    <cellStyle name="Currency 2 5 2 3 3 2 6 2 2" xfId="4810" xr:uid="{00000000-0005-0000-0000-00000C110000}"/>
    <cellStyle name="Currency 2 5 2 3 3 2 6 3" xfId="4811" xr:uid="{00000000-0005-0000-0000-00000D110000}"/>
    <cellStyle name="Currency 2 5 2 3 3 2 7" xfId="4812" xr:uid="{00000000-0005-0000-0000-00000E110000}"/>
    <cellStyle name="Currency 2 5 2 3 3 2 7 2" xfId="4813" xr:uid="{00000000-0005-0000-0000-00000F110000}"/>
    <cellStyle name="Currency 2 5 2 3 3 2 8" xfId="4814" xr:uid="{00000000-0005-0000-0000-000010110000}"/>
    <cellStyle name="Currency 2 5 2 3 3 2 8 2" xfId="4815" xr:uid="{00000000-0005-0000-0000-000011110000}"/>
    <cellStyle name="Currency 2 5 2 3 3 2 9" xfId="4816" xr:uid="{00000000-0005-0000-0000-000012110000}"/>
    <cellStyle name="Currency 2 5 2 3 3 3" xfId="224" xr:uid="{00000000-0005-0000-0000-000013110000}"/>
    <cellStyle name="Currency 2 5 2 3 3 4" xfId="4817" xr:uid="{00000000-0005-0000-0000-000014110000}"/>
    <cellStyle name="Currency 2 5 2 3 3 4 2" xfId="4818" xr:uid="{00000000-0005-0000-0000-000015110000}"/>
    <cellStyle name="Currency 2 5 2 3 3 4 3" xfId="4819" xr:uid="{00000000-0005-0000-0000-000016110000}"/>
    <cellStyle name="Currency 2 5 2 3 3 5" xfId="4820" xr:uid="{00000000-0005-0000-0000-000017110000}"/>
    <cellStyle name="Currency 2 5 2 3 3 5 2" xfId="4821" xr:uid="{00000000-0005-0000-0000-000018110000}"/>
    <cellStyle name="Currency 2 5 2 3 3 5 2 2" xfId="4822" xr:uid="{00000000-0005-0000-0000-000019110000}"/>
    <cellStyle name="Currency 2 5 2 3 3 5 3" xfId="4823" xr:uid="{00000000-0005-0000-0000-00001A110000}"/>
    <cellStyle name="Currency 2 5 2 3 3 6" xfId="4824" xr:uid="{00000000-0005-0000-0000-00001B110000}"/>
    <cellStyle name="Currency 2 5 2 3 3 6 2" xfId="4825" xr:uid="{00000000-0005-0000-0000-00001C110000}"/>
    <cellStyle name="Currency 2 5 2 3 3 6 2 2" xfId="4826" xr:uid="{00000000-0005-0000-0000-00001D110000}"/>
    <cellStyle name="Currency 2 5 2 3 3 6 3" xfId="4827" xr:uid="{00000000-0005-0000-0000-00001E110000}"/>
    <cellStyle name="Currency 2 5 2 3 3 7" xfId="4828" xr:uid="{00000000-0005-0000-0000-00001F110000}"/>
    <cellStyle name="Currency 2 5 2 3 3 7 2" xfId="4829" xr:uid="{00000000-0005-0000-0000-000020110000}"/>
    <cellStyle name="Currency 2 5 2 3 3 7 2 2" xfId="4830" xr:uid="{00000000-0005-0000-0000-000021110000}"/>
    <cellStyle name="Currency 2 5 2 3 3 7 3" xfId="4831" xr:uid="{00000000-0005-0000-0000-000022110000}"/>
    <cellStyle name="Currency 2 5 2 3 3 8" xfId="4832" xr:uid="{00000000-0005-0000-0000-000023110000}"/>
    <cellStyle name="Currency 2 5 2 3 3 8 2" xfId="4833" xr:uid="{00000000-0005-0000-0000-000024110000}"/>
    <cellStyle name="Currency 2 5 2 3 3 9" xfId="4834" xr:uid="{00000000-0005-0000-0000-000025110000}"/>
    <cellStyle name="Currency 2 5 2 3 3 9 2" xfId="4835" xr:uid="{00000000-0005-0000-0000-000026110000}"/>
    <cellStyle name="Currency 2 5 2 3 4" xfId="225" xr:uid="{00000000-0005-0000-0000-000027110000}"/>
    <cellStyle name="Currency 2 5 2 3 4 2" xfId="226" xr:uid="{00000000-0005-0000-0000-000028110000}"/>
    <cellStyle name="Currency 2 5 2 3 4 2 10" xfId="4836" xr:uid="{00000000-0005-0000-0000-000029110000}"/>
    <cellStyle name="Currency 2 5 2 3 4 2 2" xfId="4837" xr:uid="{00000000-0005-0000-0000-00002A110000}"/>
    <cellStyle name="Currency 2 5 2 3 4 2 3" xfId="4838" xr:uid="{00000000-0005-0000-0000-00002B110000}"/>
    <cellStyle name="Currency 2 5 2 3 4 2 4" xfId="4839" xr:uid="{00000000-0005-0000-0000-00002C110000}"/>
    <cellStyle name="Currency 2 5 2 3 4 2 4 2" xfId="4840" xr:uid="{00000000-0005-0000-0000-00002D110000}"/>
    <cellStyle name="Currency 2 5 2 3 4 2 4 2 2" xfId="4841" xr:uid="{00000000-0005-0000-0000-00002E110000}"/>
    <cellStyle name="Currency 2 5 2 3 4 2 4 3" xfId="4842" xr:uid="{00000000-0005-0000-0000-00002F110000}"/>
    <cellStyle name="Currency 2 5 2 3 4 2 5" xfId="4843" xr:uid="{00000000-0005-0000-0000-000030110000}"/>
    <cellStyle name="Currency 2 5 2 3 4 2 5 2" xfId="4844" xr:uid="{00000000-0005-0000-0000-000031110000}"/>
    <cellStyle name="Currency 2 5 2 3 4 2 5 2 2" xfId="4845" xr:uid="{00000000-0005-0000-0000-000032110000}"/>
    <cellStyle name="Currency 2 5 2 3 4 2 5 3" xfId="4846" xr:uid="{00000000-0005-0000-0000-000033110000}"/>
    <cellStyle name="Currency 2 5 2 3 4 2 6" xfId="4847" xr:uid="{00000000-0005-0000-0000-000034110000}"/>
    <cellStyle name="Currency 2 5 2 3 4 2 6 2" xfId="4848" xr:uid="{00000000-0005-0000-0000-000035110000}"/>
    <cellStyle name="Currency 2 5 2 3 4 2 6 2 2" xfId="4849" xr:uid="{00000000-0005-0000-0000-000036110000}"/>
    <cellStyle name="Currency 2 5 2 3 4 2 6 3" xfId="4850" xr:uid="{00000000-0005-0000-0000-000037110000}"/>
    <cellStyle name="Currency 2 5 2 3 4 2 7" xfId="4851" xr:uid="{00000000-0005-0000-0000-000038110000}"/>
    <cellStyle name="Currency 2 5 2 3 4 2 7 2" xfId="4852" xr:uid="{00000000-0005-0000-0000-000039110000}"/>
    <cellStyle name="Currency 2 5 2 3 4 2 8" xfId="4853" xr:uid="{00000000-0005-0000-0000-00003A110000}"/>
    <cellStyle name="Currency 2 5 2 3 4 2 8 2" xfId="4854" xr:uid="{00000000-0005-0000-0000-00003B110000}"/>
    <cellStyle name="Currency 2 5 2 3 4 2 9" xfId="4855" xr:uid="{00000000-0005-0000-0000-00003C110000}"/>
    <cellStyle name="Currency 2 5 2 3 4 3" xfId="227" xr:uid="{00000000-0005-0000-0000-00003D110000}"/>
    <cellStyle name="Currency 2 5 2 3 4 4" xfId="4856" xr:uid="{00000000-0005-0000-0000-00003E110000}"/>
    <cellStyle name="Currency 2 5 2 3 4 4 2" xfId="4857" xr:uid="{00000000-0005-0000-0000-00003F110000}"/>
    <cellStyle name="Currency 2 5 2 3 4 4 2 2" xfId="4858" xr:uid="{00000000-0005-0000-0000-000040110000}"/>
    <cellStyle name="Currency 2 5 2 3 4 4 3" xfId="4859" xr:uid="{00000000-0005-0000-0000-000041110000}"/>
    <cellStyle name="Currency 2 5 2 3 4 5" xfId="4860" xr:uid="{00000000-0005-0000-0000-000042110000}"/>
    <cellStyle name="Currency 2 5 2 3 4 5 2" xfId="4861" xr:uid="{00000000-0005-0000-0000-000043110000}"/>
    <cellStyle name="Currency 2 5 2 3 4 5 2 2" xfId="4862" xr:uid="{00000000-0005-0000-0000-000044110000}"/>
    <cellStyle name="Currency 2 5 2 3 4 5 3" xfId="4863" xr:uid="{00000000-0005-0000-0000-000045110000}"/>
    <cellStyle name="Currency 2 5 2 3 5" xfId="4864" xr:uid="{00000000-0005-0000-0000-000046110000}"/>
    <cellStyle name="Currency 2 5 2 3 5 2" xfId="4865" xr:uid="{00000000-0005-0000-0000-000047110000}"/>
    <cellStyle name="Currency 2 5 2 3 5 3" xfId="4866" xr:uid="{00000000-0005-0000-0000-000048110000}"/>
    <cellStyle name="Currency 2 5 2 3 5 3 2" xfId="4867" xr:uid="{00000000-0005-0000-0000-000049110000}"/>
    <cellStyle name="Currency 2 5 2 3 5 3 3" xfId="4868" xr:uid="{00000000-0005-0000-0000-00004A110000}"/>
    <cellStyle name="Currency 2 5 2 3 5 4" xfId="4869" xr:uid="{00000000-0005-0000-0000-00004B110000}"/>
    <cellStyle name="Currency 2 5 2 3 5 4 2" xfId="4870" xr:uid="{00000000-0005-0000-0000-00004C110000}"/>
    <cellStyle name="Currency 2 5 2 3 5 4 2 2" xfId="4871" xr:uid="{00000000-0005-0000-0000-00004D110000}"/>
    <cellStyle name="Currency 2 5 2 3 5 4 3" xfId="4872" xr:uid="{00000000-0005-0000-0000-00004E110000}"/>
    <cellStyle name="Currency 2 5 2 3 5 5" xfId="4873" xr:uid="{00000000-0005-0000-0000-00004F110000}"/>
    <cellStyle name="Currency 2 5 2 3 5 5 2" xfId="4874" xr:uid="{00000000-0005-0000-0000-000050110000}"/>
    <cellStyle name="Currency 2 5 2 3 5 5 2 2" xfId="4875" xr:uid="{00000000-0005-0000-0000-000051110000}"/>
    <cellStyle name="Currency 2 5 2 3 5 5 3" xfId="4876" xr:uid="{00000000-0005-0000-0000-000052110000}"/>
    <cellStyle name="Currency 2 5 2 3 5 6" xfId="4877" xr:uid="{00000000-0005-0000-0000-000053110000}"/>
    <cellStyle name="Currency 2 5 2 3 5 6 2" xfId="4878" xr:uid="{00000000-0005-0000-0000-000054110000}"/>
    <cellStyle name="Currency 2 5 2 3 5 6 2 2" xfId="4879" xr:uid="{00000000-0005-0000-0000-000055110000}"/>
    <cellStyle name="Currency 2 5 2 3 5 6 3" xfId="4880" xr:uid="{00000000-0005-0000-0000-000056110000}"/>
    <cellStyle name="Currency 2 5 2 3 5 7" xfId="4881" xr:uid="{00000000-0005-0000-0000-000057110000}"/>
    <cellStyle name="Currency 2 5 2 3 5 7 2" xfId="4882" xr:uid="{00000000-0005-0000-0000-000058110000}"/>
    <cellStyle name="Currency 2 5 2 3 5 8" xfId="4883" xr:uid="{00000000-0005-0000-0000-000059110000}"/>
    <cellStyle name="Currency 2 5 2 3 5 8 2" xfId="4884" xr:uid="{00000000-0005-0000-0000-00005A110000}"/>
    <cellStyle name="Currency 2 5 2 3 5 9" xfId="4885" xr:uid="{00000000-0005-0000-0000-00005B110000}"/>
    <cellStyle name="Currency 2 5 2 3 6" xfId="4886" xr:uid="{00000000-0005-0000-0000-00005C110000}"/>
    <cellStyle name="Currency 2 5 2 3 6 2" xfId="4887" xr:uid="{00000000-0005-0000-0000-00005D110000}"/>
    <cellStyle name="Currency 2 5 2 3 6 3" xfId="4888" xr:uid="{00000000-0005-0000-0000-00005E110000}"/>
    <cellStyle name="Currency 2 5 2 3 7" xfId="4889" xr:uid="{00000000-0005-0000-0000-00005F110000}"/>
    <cellStyle name="Currency 2 5 2 3 8" xfId="4890" xr:uid="{00000000-0005-0000-0000-000060110000}"/>
    <cellStyle name="Currency 2 5 2 3 8 2" xfId="4891" xr:uid="{00000000-0005-0000-0000-000061110000}"/>
    <cellStyle name="Currency 2 5 2 3 8 2 2" xfId="4892" xr:uid="{00000000-0005-0000-0000-000062110000}"/>
    <cellStyle name="Currency 2 5 2 3 8 3" xfId="4893" xr:uid="{00000000-0005-0000-0000-000063110000}"/>
    <cellStyle name="Currency 2 5 2 3 8 4" xfId="4894" xr:uid="{00000000-0005-0000-0000-000064110000}"/>
    <cellStyle name="Currency 2 5 2 3 9" xfId="4895" xr:uid="{00000000-0005-0000-0000-000065110000}"/>
    <cellStyle name="Currency 2 5 2 3 9 2" xfId="4896" xr:uid="{00000000-0005-0000-0000-000066110000}"/>
    <cellStyle name="Currency 2 5 2 3 9 2 2" xfId="4897" xr:uid="{00000000-0005-0000-0000-000067110000}"/>
    <cellStyle name="Currency 2 5 2 3 9 3" xfId="4898" xr:uid="{00000000-0005-0000-0000-000068110000}"/>
    <cellStyle name="Currency 2 5 2 4" xfId="228" xr:uid="{00000000-0005-0000-0000-000069110000}"/>
    <cellStyle name="Currency 2 5 2 4 2" xfId="4899" xr:uid="{00000000-0005-0000-0000-00006A110000}"/>
    <cellStyle name="Currency 2 5 2 4 2 2" xfId="4900" xr:uid="{00000000-0005-0000-0000-00006B110000}"/>
    <cellStyle name="Currency 2 5 2 4 2 3" xfId="4901" xr:uid="{00000000-0005-0000-0000-00006C110000}"/>
    <cellStyle name="Currency 2 5 2 4 2 3 2" xfId="4902" xr:uid="{00000000-0005-0000-0000-00006D110000}"/>
    <cellStyle name="Currency 2 5 2 4 2 3 3" xfId="4903" xr:uid="{00000000-0005-0000-0000-00006E110000}"/>
    <cellStyle name="Currency 2 5 2 4 2 4" xfId="4904" xr:uid="{00000000-0005-0000-0000-00006F110000}"/>
    <cellStyle name="Currency 2 5 2 4 2 4 2" xfId="4905" xr:uid="{00000000-0005-0000-0000-000070110000}"/>
    <cellStyle name="Currency 2 5 2 4 2 4 2 2" xfId="4906" xr:uid="{00000000-0005-0000-0000-000071110000}"/>
    <cellStyle name="Currency 2 5 2 4 2 4 3" xfId="4907" xr:uid="{00000000-0005-0000-0000-000072110000}"/>
    <cellStyle name="Currency 2 5 2 4 2 5" xfId="4908" xr:uid="{00000000-0005-0000-0000-000073110000}"/>
    <cellStyle name="Currency 2 5 2 4 2 5 2" xfId="4909" xr:uid="{00000000-0005-0000-0000-000074110000}"/>
    <cellStyle name="Currency 2 5 2 4 2 5 2 2" xfId="4910" xr:uid="{00000000-0005-0000-0000-000075110000}"/>
    <cellStyle name="Currency 2 5 2 4 2 5 3" xfId="4911" xr:uid="{00000000-0005-0000-0000-000076110000}"/>
    <cellStyle name="Currency 2 5 2 4 2 6" xfId="4912" xr:uid="{00000000-0005-0000-0000-000077110000}"/>
    <cellStyle name="Currency 2 5 2 4 2 6 2" xfId="4913" xr:uid="{00000000-0005-0000-0000-000078110000}"/>
    <cellStyle name="Currency 2 5 2 4 2 6 2 2" xfId="4914" xr:uid="{00000000-0005-0000-0000-000079110000}"/>
    <cellStyle name="Currency 2 5 2 4 2 6 3" xfId="4915" xr:uid="{00000000-0005-0000-0000-00007A110000}"/>
    <cellStyle name="Currency 2 5 2 4 2 7" xfId="4916" xr:uid="{00000000-0005-0000-0000-00007B110000}"/>
    <cellStyle name="Currency 2 5 2 4 2 7 2" xfId="4917" xr:uid="{00000000-0005-0000-0000-00007C110000}"/>
    <cellStyle name="Currency 2 5 2 4 2 8" xfId="4918" xr:uid="{00000000-0005-0000-0000-00007D110000}"/>
    <cellStyle name="Currency 2 5 2 4 2 8 2" xfId="4919" xr:uid="{00000000-0005-0000-0000-00007E110000}"/>
    <cellStyle name="Currency 2 5 2 4 2 9" xfId="4920" xr:uid="{00000000-0005-0000-0000-00007F110000}"/>
    <cellStyle name="Currency 2 5 2 4 3" xfId="4921" xr:uid="{00000000-0005-0000-0000-000080110000}"/>
    <cellStyle name="Currency 2 5 2 4 3 2" xfId="4922" xr:uid="{00000000-0005-0000-0000-000081110000}"/>
    <cellStyle name="Currency 2 5 2 4 3 3" xfId="4923" xr:uid="{00000000-0005-0000-0000-000082110000}"/>
    <cellStyle name="Currency 2 5 2 4 3 3 2" xfId="4924" xr:uid="{00000000-0005-0000-0000-000083110000}"/>
    <cellStyle name="Currency 2 5 2 4 3 3 3" xfId="4925" xr:uid="{00000000-0005-0000-0000-000084110000}"/>
    <cellStyle name="Currency 2 5 2 4 3 4" xfId="4926" xr:uid="{00000000-0005-0000-0000-000085110000}"/>
    <cellStyle name="Currency 2 5 2 4 3 4 2" xfId="4927" xr:uid="{00000000-0005-0000-0000-000086110000}"/>
    <cellStyle name="Currency 2 5 2 4 3 4 2 2" xfId="4928" xr:uid="{00000000-0005-0000-0000-000087110000}"/>
    <cellStyle name="Currency 2 5 2 4 3 4 3" xfId="4929" xr:uid="{00000000-0005-0000-0000-000088110000}"/>
    <cellStyle name="Currency 2 5 2 4 3 5" xfId="4930" xr:uid="{00000000-0005-0000-0000-000089110000}"/>
    <cellStyle name="Currency 2 5 2 4 3 5 2" xfId="4931" xr:uid="{00000000-0005-0000-0000-00008A110000}"/>
    <cellStyle name="Currency 2 5 2 4 3 5 2 2" xfId="4932" xr:uid="{00000000-0005-0000-0000-00008B110000}"/>
    <cellStyle name="Currency 2 5 2 4 3 5 3" xfId="4933" xr:uid="{00000000-0005-0000-0000-00008C110000}"/>
    <cellStyle name="Currency 2 5 2 4 3 6" xfId="4934" xr:uid="{00000000-0005-0000-0000-00008D110000}"/>
    <cellStyle name="Currency 2 5 2 4 3 6 2" xfId="4935" xr:uid="{00000000-0005-0000-0000-00008E110000}"/>
    <cellStyle name="Currency 2 5 2 4 3 6 2 2" xfId="4936" xr:uid="{00000000-0005-0000-0000-00008F110000}"/>
    <cellStyle name="Currency 2 5 2 4 3 6 3" xfId="4937" xr:uid="{00000000-0005-0000-0000-000090110000}"/>
    <cellStyle name="Currency 2 5 2 4 3 7" xfId="4938" xr:uid="{00000000-0005-0000-0000-000091110000}"/>
    <cellStyle name="Currency 2 5 2 4 3 7 2" xfId="4939" xr:uid="{00000000-0005-0000-0000-000092110000}"/>
    <cellStyle name="Currency 2 5 2 4 3 8" xfId="4940" xr:uid="{00000000-0005-0000-0000-000093110000}"/>
    <cellStyle name="Currency 2 5 2 4 3 8 2" xfId="4941" xr:uid="{00000000-0005-0000-0000-000094110000}"/>
    <cellStyle name="Currency 2 5 2 4 3 9" xfId="4942" xr:uid="{00000000-0005-0000-0000-000095110000}"/>
    <cellStyle name="Currency 2 5 2 4 4" xfId="4943" xr:uid="{00000000-0005-0000-0000-000096110000}"/>
    <cellStyle name="Currency 2 5 2 4 4 2" xfId="4944" xr:uid="{00000000-0005-0000-0000-000097110000}"/>
    <cellStyle name="Currency 2 5 2 4 4 3" xfId="4945" xr:uid="{00000000-0005-0000-0000-000098110000}"/>
    <cellStyle name="Currency 2 5 2 4 4 3 2" xfId="4946" xr:uid="{00000000-0005-0000-0000-000099110000}"/>
    <cellStyle name="Currency 2 5 2 4 4 3 2 2" xfId="4947" xr:uid="{00000000-0005-0000-0000-00009A110000}"/>
    <cellStyle name="Currency 2 5 2 4 4 3 3" xfId="4948" xr:uid="{00000000-0005-0000-0000-00009B110000}"/>
    <cellStyle name="Currency 2 5 2 4 4 4" xfId="4949" xr:uid="{00000000-0005-0000-0000-00009C110000}"/>
    <cellStyle name="Currency 2 5 2 4 4 4 2" xfId="4950" xr:uid="{00000000-0005-0000-0000-00009D110000}"/>
    <cellStyle name="Currency 2 5 2 4 4 4 2 2" xfId="4951" xr:uid="{00000000-0005-0000-0000-00009E110000}"/>
    <cellStyle name="Currency 2 5 2 4 4 4 3" xfId="4952" xr:uid="{00000000-0005-0000-0000-00009F110000}"/>
    <cellStyle name="Currency 2 5 2 4 4 5" xfId="4953" xr:uid="{00000000-0005-0000-0000-0000A0110000}"/>
    <cellStyle name="Currency 2 5 2 4 4 5 2" xfId="4954" xr:uid="{00000000-0005-0000-0000-0000A1110000}"/>
    <cellStyle name="Currency 2 5 2 4 4 5 2 2" xfId="4955" xr:uid="{00000000-0005-0000-0000-0000A2110000}"/>
    <cellStyle name="Currency 2 5 2 4 4 5 3" xfId="4956" xr:uid="{00000000-0005-0000-0000-0000A3110000}"/>
    <cellStyle name="Currency 2 5 2 4 4 6" xfId="4957" xr:uid="{00000000-0005-0000-0000-0000A4110000}"/>
    <cellStyle name="Currency 2 5 2 4 4 6 2" xfId="4958" xr:uid="{00000000-0005-0000-0000-0000A5110000}"/>
    <cellStyle name="Currency 2 5 2 4 4 7" xfId="4959" xr:uid="{00000000-0005-0000-0000-0000A6110000}"/>
    <cellStyle name="Currency 2 5 2 4 4 7 2" xfId="4960" xr:uid="{00000000-0005-0000-0000-0000A7110000}"/>
    <cellStyle name="Currency 2 5 2 4 4 8" xfId="4961" xr:uid="{00000000-0005-0000-0000-0000A8110000}"/>
    <cellStyle name="Currency 2 5 2 4 4 9" xfId="4962" xr:uid="{00000000-0005-0000-0000-0000A9110000}"/>
    <cellStyle name="Currency 2 5 2 4 5" xfId="4963" xr:uid="{00000000-0005-0000-0000-0000AA110000}"/>
    <cellStyle name="Currency 2 5 2 4 5 2" xfId="4964" xr:uid="{00000000-0005-0000-0000-0000AB110000}"/>
    <cellStyle name="Currency 2 5 2 4 5 3" xfId="4965" xr:uid="{00000000-0005-0000-0000-0000AC110000}"/>
    <cellStyle name="Currency 2 5 2 4 6" xfId="4966" xr:uid="{00000000-0005-0000-0000-0000AD110000}"/>
    <cellStyle name="Currency 2 5 2 4 6 2" xfId="4967" xr:uid="{00000000-0005-0000-0000-0000AE110000}"/>
    <cellStyle name="Currency 2 5 2 4 6 2 2" xfId="4968" xr:uid="{00000000-0005-0000-0000-0000AF110000}"/>
    <cellStyle name="Currency 2 5 2 4 6 2 2 2" xfId="4969" xr:uid="{00000000-0005-0000-0000-0000B0110000}"/>
    <cellStyle name="Currency 2 5 2 4 6 2 3" xfId="4970" xr:uid="{00000000-0005-0000-0000-0000B1110000}"/>
    <cellStyle name="Currency 2 5 2 4 6 3" xfId="4971" xr:uid="{00000000-0005-0000-0000-0000B2110000}"/>
    <cellStyle name="Currency 2 5 2 4 6 3 2" xfId="4972" xr:uid="{00000000-0005-0000-0000-0000B3110000}"/>
    <cellStyle name="Currency 2 5 2 4 6 3 2 2" xfId="4973" xr:uid="{00000000-0005-0000-0000-0000B4110000}"/>
    <cellStyle name="Currency 2 5 2 4 6 3 3" xfId="4974" xr:uid="{00000000-0005-0000-0000-0000B5110000}"/>
    <cellStyle name="Currency 2 5 2 4 6 4" xfId="4975" xr:uid="{00000000-0005-0000-0000-0000B6110000}"/>
    <cellStyle name="Currency 2 5 2 4 6 4 2" xfId="4976" xr:uid="{00000000-0005-0000-0000-0000B7110000}"/>
    <cellStyle name="Currency 2 5 2 4 6 4 2 2" xfId="4977" xr:uid="{00000000-0005-0000-0000-0000B8110000}"/>
    <cellStyle name="Currency 2 5 2 4 6 4 3" xfId="4978" xr:uid="{00000000-0005-0000-0000-0000B9110000}"/>
    <cellStyle name="Currency 2 5 2 4 6 5" xfId="4979" xr:uid="{00000000-0005-0000-0000-0000BA110000}"/>
    <cellStyle name="Currency 2 5 2 4 6 5 2" xfId="4980" xr:uid="{00000000-0005-0000-0000-0000BB110000}"/>
    <cellStyle name="Currency 2 5 2 4 6 6" xfId="4981" xr:uid="{00000000-0005-0000-0000-0000BC110000}"/>
    <cellStyle name="Currency 2 5 2 4 6 6 2" xfId="4982" xr:uid="{00000000-0005-0000-0000-0000BD110000}"/>
    <cellStyle name="Currency 2 5 2 4 6 7" xfId="4983" xr:uid="{00000000-0005-0000-0000-0000BE110000}"/>
    <cellStyle name="Currency 2 5 2 4 7" xfId="4984" xr:uid="{00000000-0005-0000-0000-0000BF110000}"/>
    <cellStyle name="Currency 2 5 2 4 7 2" xfId="4985" xr:uid="{00000000-0005-0000-0000-0000C0110000}"/>
    <cellStyle name="Currency 2 5 2 4 7 2 2" xfId="4986" xr:uid="{00000000-0005-0000-0000-0000C1110000}"/>
    <cellStyle name="Currency 2 5 2 4 7 3" xfId="4987" xr:uid="{00000000-0005-0000-0000-0000C2110000}"/>
    <cellStyle name="Currency 2 5 2 4 8" xfId="4988" xr:uid="{00000000-0005-0000-0000-0000C3110000}"/>
    <cellStyle name="Currency 2 5 2 4 8 2" xfId="4989" xr:uid="{00000000-0005-0000-0000-0000C4110000}"/>
    <cellStyle name="Currency 2 5 2 4 8 2 2" xfId="4990" xr:uid="{00000000-0005-0000-0000-0000C5110000}"/>
    <cellStyle name="Currency 2 5 2 4 8 3" xfId="4991" xr:uid="{00000000-0005-0000-0000-0000C6110000}"/>
    <cellStyle name="Currency 2 5 2 5" xfId="229" xr:uid="{00000000-0005-0000-0000-0000C7110000}"/>
    <cellStyle name="Currency 2 5 2 5 10" xfId="4992" xr:uid="{00000000-0005-0000-0000-0000C8110000}"/>
    <cellStyle name="Currency 2 5 2 5 2" xfId="230" xr:uid="{00000000-0005-0000-0000-0000C9110000}"/>
    <cellStyle name="Currency 2 5 2 5 2 2" xfId="4993" xr:uid="{00000000-0005-0000-0000-0000CA110000}"/>
    <cellStyle name="Currency 2 5 2 5 2 3" xfId="4994" xr:uid="{00000000-0005-0000-0000-0000CB110000}"/>
    <cellStyle name="Currency 2 5 2 5 2 3 2" xfId="4995" xr:uid="{00000000-0005-0000-0000-0000CC110000}"/>
    <cellStyle name="Currency 2 5 2 5 2 3 3" xfId="4996" xr:uid="{00000000-0005-0000-0000-0000CD110000}"/>
    <cellStyle name="Currency 2 5 2 5 2 4" xfId="4997" xr:uid="{00000000-0005-0000-0000-0000CE110000}"/>
    <cellStyle name="Currency 2 5 2 5 2 4 2" xfId="4998" xr:uid="{00000000-0005-0000-0000-0000CF110000}"/>
    <cellStyle name="Currency 2 5 2 5 2 4 2 2" xfId="4999" xr:uid="{00000000-0005-0000-0000-0000D0110000}"/>
    <cellStyle name="Currency 2 5 2 5 2 4 3" xfId="5000" xr:uid="{00000000-0005-0000-0000-0000D1110000}"/>
    <cellStyle name="Currency 2 5 2 5 2 5" xfId="5001" xr:uid="{00000000-0005-0000-0000-0000D2110000}"/>
    <cellStyle name="Currency 2 5 2 5 2 5 2" xfId="5002" xr:uid="{00000000-0005-0000-0000-0000D3110000}"/>
    <cellStyle name="Currency 2 5 2 5 2 5 2 2" xfId="5003" xr:uid="{00000000-0005-0000-0000-0000D4110000}"/>
    <cellStyle name="Currency 2 5 2 5 2 5 3" xfId="5004" xr:uid="{00000000-0005-0000-0000-0000D5110000}"/>
    <cellStyle name="Currency 2 5 2 5 2 6" xfId="5005" xr:uid="{00000000-0005-0000-0000-0000D6110000}"/>
    <cellStyle name="Currency 2 5 2 5 2 6 2" xfId="5006" xr:uid="{00000000-0005-0000-0000-0000D7110000}"/>
    <cellStyle name="Currency 2 5 2 5 2 6 2 2" xfId="5007" xr:uid="{00000000-0005-0000-0000-0000D8110000}"/>
    <cellStyle name="Currency 2 5 2 5 2 6 3" xfId="5008" xr:uid="{00000000-0005-0000-0000-0000D9110000}"/>
    <cellStyle name="Currency 2 5 2 5 2 7" xfId="5009" xr:uid="{00000000-0005-0000-0000-0000DA110000}"/>
    <cellStyle name="Currency 2 5 2 5 2 7 2" xfId="5010" xr:uid="{00000000-0005-0000-0000-0000DB110000}"/>
    <cellStyle name="Currency 2 5 2 5 2 8" xfId="5011" xr:uid="{00000000-0005-0000-0000-0000DC110000}"/>
    <cellStyle name="Currency 2 5 2 5 2 8 2" xfId="5012" xr:uid="{00000000-0005-0000-0000-0000DD110000}"/>
    <cellStyle name="Currency 2 5 2 5 2 9" xfId="5013" xr:uid="{00000000-0005-0000-0000-0000DE110000}"/>
    <cellStyle name="Currency 2 5 2 5 3" xfId="231" xr:uid="{00000000-0005-0000-0000-0000DF110000}"/>
    <cellStyle name="Currency 2 5 2 5 4" xfId="5014" xr:uid="{00000000-0005-0000-0000-0000E0110000}"/>
    <cellStyle name="Currency 2 5 2 5 4 2" xfId="5015" xr:uid="{00000000-0005-0000-0000-0000E1110000}"/>
    <cellStyle name="Currency 2 5 2 5 4 3" xfId="5016" xr:uid="{00000000-0005-0000-0000-0000E2110000}"/>
    <cellStyle name="Currency 2 5 2 5 5" xfId="5017" xr:uid="{00000000-0005-0000-0000-0000E3110000}"/>
    <cellStyle name="Currency 2 5 2 5 5 2" xfId="5018" xr:uid="{00000000-0005-0000-0000-0000E4110000}"/>
    <cellStyle name="Currency 2 5 2 5 5 2 2" xfId="5019" xr:uid="{00000000-0005-0000-0000-0000E5110000}"/>
    <cellStyle name="Currency 2 5 2 5 5 3" xfId="5020" xr:uid="{00000000-0005-0000-0000-0000E6110000}"/>
    <cellStyle name="Currency 2 5 2 5 6" xfId="5021" xr:uid="{00000000-0005-0000-0000-0000E7110000}"/>
    <cellStyle name="Currency 2 5 2 5 6 2" xfId="5022" xr:uid="{00000000-0005-0000-0000-0000E8110000}"/>
    <cellStyle name="Currency 2 5 2 5 6 2 2" xfId="5023" xr:uid="{00000000-0005-0000-0000-0000E9110000}"/>
    <cellStyle name="Currency 2 5 2 5 6 3" xfId="5024" xr:uid="{00000000-0005-0000-0000-0000EA110000}"/>
    <cellStyle name="Currency 2 5 2 5 7" xfId="5025" xr:uid="{00000000-0005-0000-0000-0000EB110000}"/>
    <cellStyle name="Currency 2 5 2 5 7 2" xfId="5026" xr:uid="{00000000-0005-0000-0000-0000EC110000}"/>
    <cellStyle name="Currency 2 5 2 5 7 2 2" xfId="5027" xr:uid="{00000000-0005-0000-0000-0000ED110000}"/>
    <cellStyle name="Currency 2 5 2 5 7 3" xfId="5028" xr:uid="{00000000-0005-0000-0000-0000EE110000}"/>
    <cellStyle name="Currency 2 5 2 5 8" xfId="5029" xr:uid="{00000000-0005-0000-0000-0000EF110000}"/>
    <cellStyle name="Currency 2 5 2 5 8 2" xfId="5030" xr:uid="{00000000-0005-0000-0000-0000F0110000}"/>
    <cellStyle name="Currency 2 5 2 5 9" xfId="5031" xr:uid="{00000000-0005-0000-0000-0000F1110000}"/>
    <cellStyle name="Currency 2 5 2 5 9 2" xfId="5032" xr:uid="{00000000-0005-0000-0000-0000F2110000}"/>
    <cellStyle name="Currency 2 5 2 6" xfId="232" xr:uid="{00000000-0005-0000-0000-0000F3110000}"/>
    <cellStyle name="Currency 2 5 2 6 2" xfId="233" xr:uid="{00000000-0005-0000-0000-0000F4110000}"/>
    <cellStyle name="Currency 2 5 2 6 2 10" xfId="5033" xr:uid="{00000000-0005-0000-0000-0000F5110000}"/>
    <cellStyle name="Currency 2 5 2 6 2 2" xfId="5034" xr:uid="{00000000-0005-0000-0000-0000F6110000}"/>
    <cellStyle name="Currency 2 5 2 6 2 3" xfId="5035" xr:uid="{00000000-0005-0000-0000-0000F7110000}"/>
    <cellStyle name="Currency 2 5 2 6 2 4" xfId="5036" xr:uid="{00000000-0005-0000-0000-0000F8110000}"/>
    <cellStyle name="Currency 2 5 2 6 2 4 2" xfId="5037" xr:uid="{00000000-0005-0000-0000-0000F9110000}"/>
    <cellStyle name="Currency 2 5 2 6 2 4 2 2" xfId="5038" xr:uid="{00000000-0005-0000-0000-0000FA110000}"/>
    <cellStyle name="Currency 2 5 2 6 2 4 3" xfId="5039" xr:uid="{00000000-0005-0000-0000-0000FB110000}"/>
    <cellStyle name="Currency 2 5 2 6 2 5" xfId="5040" xr:uid="{00000000-0005-0000-0000-0000FC110000}"/>
    <cellStyle name="Currency 2 5 2 6 2 5 2" xfId="5041" xr:uid="{00000000-0005-0000-0000-0000FD110000}"/>
    <cellStyle name="Currency 2 5 2 6 2 5 2 2" xfId="5042" xr:uid="{00000000-0005-0000-0000-0000FE110000}"/>
    <cellStyle name="Currency 2 5 2 6 2 5 3" xfId="5043" xr:uid="{00000000-0005-0000-0000-0000FF110000}"/>
    <cellStyle name="Currency 2 5 2 6 2 6" xfId="5044" xr:uid="{00000000-0005-0000-0000-000000120000}"/>
    <cellStyle name="Currency 2 5 2 6 2 6 2" xfId="5045" xr:uid="{00000000-0005-0000-0000-000001120000}"/>
    <cellStyle name="Currency 2 5 2 6 2 6 2 2" xfId="5046" xr:uid="{00000000-0005-0000-0000-000002120000}"/>
    <cellStyle name="Currency 2 5 2 6 2 6 3" xfId="5047" xr:uid="{00000000-0005-0000-0000-000003120000}"/>
    <cellStyle name="Currency 2 5 2 6 2 7" xfId="5048" xr:uid="{00000000-0005-0000-0000-000004120000}"/>
    <cellStyle name="Currency 2 5 2 6 2 7 2" xfId="5049" xr:uid="{00000000-0005-0000-0000-000005120000}"/>
    <cellStyle name="Currency 2 5 2 6 2 8" xfId="5050" xr:uid="{00000000-0005-0000-0000-000006120000}"/>
    <cellStyle name="Currency 2 5 2 6 2 8 2" xfId="5051" xr:uid="{00000000-0005-0000-0000-000007120000}"/>
    <cellStyle name="Currency 2 5 2 6 2 9" xfId="5052" xr:uid="{00000000-0005-0000-0000-000008120000}"/>
    <cellStyle name="Currency 2 5 2 6 3" xfId="234" xr:uid="{00000000-0005-0000-0000-000009120000}"/>
    <cellStyle name="Currency 2 5 2 6 4" xfId="5053" xr:uid="{00000000-0005-0000-0000-00000A120000}"/>
    <cellStyle name="Currency 2 5 2 6 4 2" xfId="5054" xr:uid="{00000000-0005-0000-0000-00000B120000}"/>
    <cellStyle name="Currency 2 5 2 6 4 2 2" xfId="5055" xr:uid="{00000000-0005-0000-0000-00000C120000}"/>
    <cellStyle name="Currency 2 5 2 6 4 3" xfId="5056" xr:uid="{00000000-0005-0000-0000-00000D120000}"/>
    <cellStyle name="Currency 2 5 2 6 5" xfId="5057" xr:uid="{00000000-0005-0000-0000-00000E120000}"/>
    <cellStyle name="Currency 2 5 2 6 5 2" xfId="5058" xr:uid="{00000000-0005-0000-0000-00000F120000}"/>
    <cellStyle name="Currency 2 5 2 6 5 2 2" xfId="5059" xr:uid="{00000000-0005-0000-0000-000010120000}"/>
    <cellStyle name="Currency 2 5 2 6 5 3" xfId="5060" xr:uid="{00000000-0005-0000-0000-000011120000}"/>
    <cellStyle name="Currency 2 5 2 7" xfId="5061" xr:uid="{00000000-0005-0000-0000-000012120000}"/>
    <cellStyle name="Currency 2 5 2 7 2" xfId="5062" xr:uid="{00000000-0005-0000-0000-000013120000}"/>
    <cellStyle name="Currency 2 5 2 7 3" xfId="5063" xr:uid="{00000000-0005-0000-0000-000014120000}"/>
    <cellStyle name="Currency 2 5 2 7 3 2" xfId="5064" xr:uid="{00000000-0005-0000-0000-000015120000}"/>
    <cellStyle name="Currency 2 5 2 7 3 3" xfId="5065" xr:uid="{00000000-0005-0000-0000-000016120000}"/>
    <cellStyle name="Currency 2 5 2 7 4" xfId="5066" xr:uid="{00000000-0005-0000-0000-000017120000}"/>
    <cellStyle name="Currency 2 5 2 7 4 2" xfId="5067" xr:uid="{00000000-0005-0000-0000-000018120000}"/>
    <cellStyle name="Currency 2 5 2 7 4 2 2" xfId="5068" xr:uid="{00000000-0005-0000-0000-000019120000}"/>
    <cellStyle name="Currency 2 5 2 7 4 3" xfId="5069" xr:uid="{00000000-0005-0000-0000-00001A120000}"/>
    <cellStyle name="Currency 2 5 2 7 5" xfId="5070" xr:uid="{00000000-0005-0000-0000-00001B120000}"/>
    <cellStyle name="Currency 2 5 2 7 5 2" xfId="5071" xr:uid="{00000000-0005-0000-0000-00001C120000}"/>
    <cellStyle name="Currency 2 5 2 7 5 2 2" xfId="5072" xr:uid="{00000000-0005-0000-0000-00001D120000}"/>
    <cellStyle name="Currency 2 5 2 7 5 3" xfId="5073" xr:uid="{00000000-0005-0000-0000-00001E120000}"/>
    <cellStyle name="Currency 2 5 2 7 6" xfId="5074" xr:uid="{00000000-0005-0000-0000-00001F120000}"/>
    <cellStyle name="Currency 2 5 2 7 6 2" xfId="5075" xr:uid="{00000000-0005-0000-0000-000020120000}"/>
    <cellStyle name="Currency 2 5 2 7 6 2 2" xfId="5076" xr:uid="{00000000-0005-0000-0000-000021120000}"/>
    <cellStyle name="Currency 2 5 2 7 6 3" xfId="5077" xr:uid="{00000000-0005-0000-0000-000022120000}"/>
    <cellStyle name="Currency 2 5 2 7 7" xfId="5078" xr:uid="{00000000-0005-0000-0000-000023120000}"/>
    <cellStyle name="Currency 2 5 2 7 7 2" xfId="5079" xr:uid="{00000000-0005-0000-0000-000024120000}"/>
    <cellStyle name="Currency 2 5 2 7 8" xfId="5080" xr:uid="{00000000-0005-0000-0000-000025120000}"/>
    <cellStyle name="Currency 2 5 2 7 8 2" xfId="5081" xr:uid="{00000000-0005-0000-0000-000026120000}"/>
    <cellStyle name="Currency 2 5 2 7 9" xfId="5082" xr:uid="{00000000-0005-0000-0000-000027120000}"/>
    <cellStyle name="Currency 2 5 2 8" xfId="5083" xr:uid="{00000000-0005-0000-0000-000028120000}"/>
    <cellStyle name="Currency 2 5 2 8 2" xfId="5084" xr:uid="{00000000-0005-0000-0000-000029120000}"/>
    <cellStyle name="Currency 2 5 2 8 3" xfId="5085" xr:uid="{00000000-0005-0000-0000-00002A120000}"/>
    <cellStyle name="Currency 2 5 2 9" xfId="5086" xr:uid="{00000000-0005-0000-0000-00002B120000}"/>
    <cellStyle name="Currency 2 5 3" xfId="235" xr:uid="{00000000-0005-0000-0000-00002C120000}"/>
    <cellStyle name="Currency 2 5 3 10" xfId="5087" xr:uid="{00000000-0005-0000-0000-00002D120000}"/>
    <cellStyle name="Currency 2 5 3 10 2" xfId="5088" xr:uid="{00000000-0005-0000-0000-00002E120000}"/>
    <cellStyle name="Currency 2 5 3 10 2 2" xfId="5089" xr:uid="{00000000-0005-0000-0000-00002F120000}"/>
    <cellStyle name="Currency 2 5 3 10 3" xfId="5090" xr:uid="{00000000-0005-0000-0000-000030120000}"/>
    <cellStyle name="Currency 2 5 3 10 4" xfId="5091" xr:uid="{00000000-0005-0000-0000-000031120000}"/>
    <cellStyle name="Currency 2 5 3 11" xfId="5092" xr:uid="{00000000-0005-0000-0000-000032120000}"/>
    <cellStyle name="Currency 2 5 3 11 2" xfId="5093" xr:uid="{00000000-0005-0000-0000-000033120000}"/>
    <cellStyle name="Currency 2 5 3 11 2 2" xfId="5094" xr:uid="{00000000-0005-0000-0000-000034120000}"/>
    <cellStyle name="Currency 2 5 3 11 3" xfId="5095" xr:uid="{00000000-0005-0000-0000-000035120000}"/>
    <cellStyle name="Currency 2 5 3 12" xfId="5096" xr:uid="{00000000-0005-0000-0000-000036120000}"/>
    <cellStyle name="Currency 2 5 3 12 2" xfId="5097" xr:uid="{00000000-0005-0000-0000-000037120000}"/>
    <cellStyle name="Currency 2 5 3 12 2 2" xfId="5098" xr:uid="{00000000-0005-0000-0000-000038120000}"/>
    <cellStyle name="Currency 2 5 3 12 3" xfId="5099" xr:uid="{00000000-0005-0000-0000-000039120000}"/>
    <cellStyle name="Currency 2 5 3 13" xfId="5100" xr:uid="{00000000-0005-0000-0000-00003A120000}"/>
    <cellStyle name="Currency 2 5 3 13 2" xfId="5101" xr:uid="{00000000-0005-0000-0000-00003B120000}"/>
    <cellStyle name="Currency 2 5 3 14" xfId="5102" xr:uid="{00000000-0005-0000-0000-00003C120000}"/>
    <cellStyle name="Currency 2 5 3 14 2" xfId="5103" xr:uid="{00000000-0005-0000-0000-00003D120000}"/>
    <cellStyle name="Currency 2 5 3 15" xfId="5104" xr:uid="{00000000-0005-0000-0000-00003E120000}"/>
    <cellStyle name="Currency 2 5 3 16" xfId="5105" xr:uid="{00000000-0005-0000-0000-00003F120000}"/>
    <cellStyle name="Currency 2 5 3 17" xfId="5106" xr:uid="{00000000-0005-0000-0000-000040120000}"/>
    <cellStyle name="Currency 2 5 3 2" xfId="236" xr:uid="{00000000-0005-0000-0000-000041120000}"/>
    <cellStyle name="Currency 2 5 3 2 10" xfId="5107" xr:uid="{00000000-0005-0000-0000-000042120000}"/>
    <cellStyle name="Currency 2 5 3 2 10 2" xfId="5108" xr:uid="{00000000-0005-0000-0000-000043120000}"/>
    <cellStyle name="Currency 2 5 3 2 10 2 2" xfId="5109" xr:uid="{00000000-0005-0000-0000-000044120000}"/>
    <cellStyle name="Currency 2 5 3 2 10 3" xfId="5110" xr:uid="{00000000-0005-0000-0000-000045120000}"/>
    <cellStyle name="Currency 2 5 3 2 11" xfId="5111" xr:uid="{00000000-0005-0000-0000-000046120000}"/>
    <cellStyle name="Currency 2 5 3 2 11 2" xfId="5112" xr:uid="{00000000-0005-0000-0000-000047120000}"/>
    <cellStyle name="Currency 2 5 3 2 12" xfId="5113" xr:uid="{00000000-0005-0000-0000-000048120000}"/>
    <cellStyle name="Currency 2 5 3 2 12 2" xfId="5114" xr:uid="{00000000-0005-0000-0000-000049120000}"/>
    <cellStyle name="Currency 2 5 3 2 13" xfId="5115" xr:uid="{00000000-0005-0000-0000-00004A120000}"/>
    <cellStyle name="Currency 2 5 3 2 14" xfId="5116" xr:uid="{00000000-0005-0000-0000-00004B120000}"/>
    <cellStyle name="Currency 2 5 3 2 15" xfId="5117" xr:uid="{00000000-0005-0000-0000-00004C120000}"/>
    <cellStyle name="Currency 2 5 3 2 2" xfId="237" xr:uid="{00000000-0005-0000-0000-00004D120000}"/>
    <cellStyle name="Currency 2 5 3 2 2 2" xfId="5118" xr:uid="{00000000-0005-0000-0000-00004E120000}"/>
    <cellStyle name="Currency 2 5 3 2 2 2 2" xfId="5119" xr:uid="{00000000-0005-0000-0000-00004F120000}"/>
    <cellStyle name="Currency 2 5 3 2 2 2 3" xfId="5120" xr:uid="{00000000-0005-0000-0000-000050120000}"/>
    <cellStyle name="Currency 2 5 3 2 2 2 3 2" xfId="5121" xr:uid="{00000000-0005-0000-0000-000051120000}"/>
    <cellStyle name="Currency 2 5 3 2 2 2 3 3" xfId="5122" xr:uid="{00000000-0005-0000-0000-000052120000}"/>
    <cellStyle name="Currency 2 5 3 2 2 2 4" xfId="5123" xr:uid="{00000000-0005-0000-0000-000053120000}"/>
    <cellStyle name="Currency 2 5 3 2 2 2 4 2" xfId="5124" xr:uid="{00000000-0005-0000-0000-000054120000}"/>
    <cellStyle name="Currency 2 5 3 2 2 2 4 2 2" xfId="5125" xr:uid="{00000000-0005-0000-0000-000055120000}"/>
    <cellStyle name="Currency 2 5 3 2 2 2 4 3" xfId="5126" xr:uid="{00000000-0005-0000-0000-000056120000}"/>
    <cellStyle name="Currency 2 5 3 2 2 2 5" xfId="5127" xr:uid="{00000000-0005-0000-0000-000057120000}"/>
    <cellStyle name="Currency 2 5 3 2 2 2 5 2" xfId="5128" xr:uid="{00000000-0005-0000-0000-000058120000}"/>
    <cellStyle name="Currency 2 5 3 2 2 2 5 2 2" xfId="5129" xr:uid="{00000000-0005-0000-0000-000059120000}"/>
    <cellStyle name="Currency 2 5 3 2 2 2 5 3" xfId="5130" xr:uid="{00000000-0005-0000-0000-00005A120000}"/>
    <cellStyle name="Currency 2 5 3 2 2 2 6" xfId="5131" xr:uid="{00000000-0005-0000-0000-00005B120000}"/>
    <cellStyle name="Currency 2 5 3 2 2 2 6 2" xfId="5132" xr:uid="{00000000-0005-0000-0000-00005C120000}"/>
    <cellStyle name="Currency 2 5 3 2 2 2 6 2 2" xfId="5133" xr:uid="{00000000-0005-0000-0000-00005D120000}"/>
    <cellStyle name="Currency 2 5 3 2 2 2 6 3" xfId="5134" xr:uid="{00000000-0005-0000-0000-00005E120000}"/>
    <cellStyle name="Currency 2 5 3 2 2 2 7" xfId="5135" xr:uid="{00000000-0005-0000-0000-00005F120000}"/>
    <cellStyle name="Currency 2 5 3 2 2 2 7 2" xfId="5136" xr:uid="{00000000-0005-0000-0000-000060120000}"/>
    <cellStyle name="Currency 2 5 3 2 2 2 8" xfId="5137" xr:uid="{00000000-0005-0000-0000-000061120000}"/>
    <cellStyle name="Currency 2 5 3 2 2 2 8 2" xfId="5138" xr:uid="{00000000-0005-0000-0000-000062120000}"/>
    <cellStyle name="Currency 2 5 3 2 2 2 9" xfId="5139" xr:uid="{00000000-0005-0000-0000-000063120000}"/>
    <cellStyle name="Currency 2 5 3 2 2 3" xfId="5140" xr:uid="{00000000-0005-0000-0000-000064120000}"/>
    <cellStyle name="Currency 2 5 3 2 2 3 2" xfId="5141" xr:uid="{00000000-0005-0000-0000-000065120000}"/>
    <cellStyle name="Currency 2 5 3 2 2 3 3" xfId="5142" xr:uid="{00000000-0005-0000-0000-000066120000}"/>
    <cellStyle name="Currency 2 5 3 2 2 3 3 2" xfId="5143" xr:uid="{00000000-0005-0000-0000-000067120000}"/>
    <cellStyle name="Currency 2 5 3 2 2 3 3 3" xfId="5144" xr:uid="{00000000-0005-0000-0000-000068120000}"/>
    <cellStyle name="Currency 2 5 3 2 2 3 4" xfId="5145" xr:uid="{00000000-0005-0000-0000-000069120000}"/>
    <cellStyle name="Currency 2 5 3 2 2 3 4 2" xfId="5146" xr:uid="{00000000-0005-0000-0000-00006A120000}"/>
    <cellStyle name="Currency 2 5 3 2 2 3 4 2 2" xfId="5147" xr:uid="{00000000-0005-0000-0000-00006B120000}"/>
    <cellStyle name="Currency 2 5 3 2 2 3 4 3" xfId="5148" xr:uid="{00000000-0005-0000-0000-00006C120000}"/>
    <cellStyle name="Currency 2 5 3 2 2 3 5" xfId="5149" xr:uid="{00000000-0005-0000-0000-00006D120000}"/>
    <cellStyle name="Currency 2 5 3 2 2 3 5 2" xfId="5150" xr:uid="{00000000-0005-0000-0000-00006E120000}"/>
    <cellStyle name="Currency 2 5 3 2 2 3 5 2 2" xfId="5151" xr:uid="{00000000-0005-0000-0000-00006F120000}"/>
    <cellStyle name="Currency 2 5 3 2 2 3 5 3" xfId="5152" xr:uid="{00000000-0005-0000-0000-000070120000}"/>
    <cellStyle name="Currency 2 5 3 2 2 3 6" xfId="5153" xr:uid="{00000000-0005-0000-0000-000071120000}"/>
    <cellStyle name="Currency 2 5 3 2 2 3 6 2" xfId="5154" xr:uid="{00000000-0005-0000-0000-000072120000}"/>
    <cellStyle name="Currency 2 5 3 2 2 3 6 2 2" xfId="5155" xr:uid="{00000000-0005-0000-0000-000073120000}"/>
    <cellStyle name="Currency 2 5 3 2 2 3 6 3" xfId="5156" xr:uid="{00000000-0005-0000-0000-000074120000}"/>
    <cellStyle name="Currency 2 5 3 2 2 3 7" xfId="5157" xr:uid="{00000000-0005-0000-0000-000075120000}"/>
    <cellStyle name="Currency 2 5 3 2 2 3 7 2" xfId="5158" xr:uid="{00000000-0005-0000-0000-000076120000}"/>
    <cellStyle name="Currency 2 5 3 2 2 3 8" xfId="5159" xr:uid="{00000000-0005-0000-0000-000077120000}"/>
    <cellStyle name="Currency 2 5 3 2 2 3 8 2" xfId="5160" xr:uid="{00000000-0005-0000-0000-000078120000}"/>
    <cellStyle name="Currency 2 5 3 2 2 3 9" xfId="5161" xr:uid="{00000000-0005-0000-0000-000079120000}"/>
    <cellStyle name="Currency 2 5 3 2 2 4" xfId="5162" xr:uid="{00000000-0005-0000-0000-00007A120000}"/>
    <cellStyle name="Currency 2 5 3 2 2 4 2" xfId="5163" xr:uid="{00000000-0005-0000-0000-00007B120000}"/>
    <cellStyle name="Currency 2 5 3 2 2 4 3" xfId="5164" xr:uid="{00000000-0005-0000-0000-00007C120000}"/>
    <cellStyle name="Currency 2 5 3 2 2 4 3 2" xfId="5165" xr:uid="{00000000-0005-0000-0000-00007D120000}"/>
    <cellStyle name="Currency 2 5 3 2 2 4 3 2 2" xfId="5166" xr:uid="{00000000-0005-0000-0000-00007E120000}"/>
    <cellStyle name="Currency 2 5 3 2 2 4 3 3" xfId="5167" xr:uid="{00000000-0005-0000-0000-00007F120000}"/>
    <cellStyle name="Currency 2 5 3 2 2 4 4" xfId="5168" xr:uid="{00000000-0005-0000-0000-000080120000}"/>
    <cellStyle name="Currency 2 5 3 2 2 4 4 2" xfId="5169" xr:uid="{00000000-0005-0000-0000-000081120000}"/>
    <cellStyle name="Currency 2 5 3 2 2 4 4 2 2" xfId="5170" xr:uid="{00000000-0005-0000-0000-000082120000}"/>
    <cellStyle name="Currency 2 5 3 2 2 4 4 3" xfId="5171" xr:uid="{00000000-0005-0000-0000-000083120000}"/>
    <cellStyle name="Currency 2 5 3 2 2 4 5" xfId="5172" xr:uid="{00000000-0005-0000-0000-000084120000}"/>
    <cellStyle name="Currency 2 5 3 2 2 4 5 2" xfId="5173" xr:uid="{00000000-0005-0000-0000-000085120000}"/>
    <cellStyle name="Currency 2 5 3 2 2 4 5 2 2" xfId="5174" xr:uid="{00000000-0005-0000-0000-000086120000}"/>
    <cellStyle name="Currency 2 5 3 2 2 4 5 3" xfId="5175" xr:uid="{00000000-0005-0000-0000-000087120000}"/>
    <cellStyle name="Currency 2 5 3 2 2 4 6" xfId="5176" xr:uid="{00000000-0005-0000-0000-000088120000}"/>
    <cellStyle name="Currency 2 5 3 2 2 4 6 2" xfId="5177" xr:uid="{00000000-0005-0000-0000-000089120000}"/>
    <cellStyle name="Currency 2 5 3 2 2 4 7" xfId="5178" xr:uid="{00000000-0005-0000-0000-00008A120000}"/>
    <cellStyle name="Currency 2 5 3 2 2 4 7 2" xfId="5179" xr:uid="{00000000-0005-0000-0000-00008B120000}"/>
    <cellStyle name="Currency 2 5 3 2 2 4 8" xfId="5180" xr:uid="{00000000-0005-0000-0000-00008C120000}"/>
    <cellStyle name="Currency 2 5 3 2 2 4 9" xfId="5181" xr:uid="{00000000-0005-0000-0000-00008D120000}"/>
    <cellStyle name="Currency 2 5 3 2 2 5" xfId="5182" xr:uid="{00000000-0005-0000-0000-00008E120000}"/>
    <cellStyle name="Currency 2 5 3 2 2 5 2" xfId="5183" xr:uid="{00000000-0005-0000-0000-00008F120000}"/>
    <cellStyle name="Currency 2 5 3 2 2 5 3" xfId="5184" xr:uid="{00000000-0005-0000-0000-000090120000}"/>
    <cellStyle name="Currency 2 5 3 2 2 6" xfId="5185" xr:uid="{00000000-0005-0000-0000-000091120000}"/>
    <cellStyle name="Currency 2 5 3 2 2 6 2" xfId="5186" xr:uid="{00000000-0005-0000-0000-000092120000}"/>
    <cellStyle name="Currency 2 5 3 2 2 6 2 2" xfId="5187" xr:uid="{00000000-0005-0000-0000-000093120000}"/>
    <cellStyle name="Currency 2 5 3 2 2 6 2 2 2" xfId="5188" xr:uid="{00000000-0005-0000-0000-000094120000}"/>
    <cellStyle name="Currency 2 5 3 2 2 6 2 3" xfId="5189" xr:uid="{00000000-0005-0000-0000-000095120000}"/>
    <cellStyle name="Currency 2 5 3 2 2 6 3" xfId="5190" xr:uid="{00000000-0005-0000-0000-000096120000}"/>
    <cellStyle name="Currency 2 5 3 2 2 6 3 2" xfId="5191" xr:uid="{00000000-0005-0000-0000-000097120000}"/>
    <cellStyle name="Currency 2 5 3 2 2 6 3 2 2" xfId="5192" xr:uid="{00000000-0005-0000-0000-000098120000}"/>
    <cellStyle name="Currency 2 5 3 2 2 6 3 3" xfId="5193" xr:uid="{00000000-0005-0000-0000-000099120000}"/>
    <cellStyle name="Currency 2 5 3 2 2 6 4" xfId="5194" xr:uid="{00000000-0005-0000-0000-00009A120000}"/>
    <cellStyle name="Currency 2 5 3 2 2 6 4 2" xfId="5195" xr:uid="{00000000-0005-0000-0000-00009B120000}"/>
    <cellStyle name="Currency 2 5 3 2 2 6 4 2 2" xfId="5196" xr:uid="{00000000-0005-0000-0000-00009C120000}"/>
    <cellStyle name="Currency 2 5 3 2 2 6 4 3" xfId="5197" xr:uid="{00000000-0005-0000-0000-00009D120000}"/>
    <cellStyle name="Currency 2 5 3 2 2 6 5" xfId="5198" xr:uid="{00000000-0005-0000-0000-00009E120000}"/>
    <cellStyle name="Currency 2 5 3 2 2 6 5 2" xfId="5199" xr:uid="{00000000-0005-0000-0000-00009F120000}"/>
    <cellStyle name="Currency 2 5 3 2 2 6 6" xfId="5200" xr:uid="{00000000-0005-0000-0000-0000A0120000}"/>
    <cellStyle name="Currency 2 5 3 2 2 6 6 2" xfId="5201" xr:uid="{00000000-0005-0000-0000-0000A1120000}"/>
    <cellStyle name="Currency 2 5 3 2 2 6 7" xfId="5202" xr:uid="{00000000-0005-0000-0000-0000A2120000}"/>
    <cellStyle name="Currency 2 5 3 2 2 7" xfId="5203" xr:uid="{00000000-0005-0000-0000-0000A3120000}"/>
    <cellStyle name="Currency 2 5 3 2 2 7 2" xfId="5204" xr:uid="{00000000-0005-0000-0000-0000A4120000}"/>
    <cellStyle name="Currency 2 5 3 2 2 7 2 2" xfId="5205" xr:uid="{00000000-0005-0000-0000-0000A5120000}"/>
    <cellStyle name="Currency 2 5 3 2 2 7 3" xfId="5206" xr:uid="{00000000-0005-0000-0000-0000A6120000}"/>
    <cellStyle name="Currency 2 5 3 2 2 8" xfId="5207" xr:uid="{00000000-0005-0000-0000-0000A7120000}"/>
    <cellStyle name="Currency 2 5 3 2 2 8 2" xfId="5208" xr:uid="{00000000-0005-0000-0000-0000A8120000}"/>
    <cellStyle name="Currency 2 5 3 2 2 8 2 2" xfId="5209" xr:uid="{00000000-0005-0000-0000-0000A9120000}"/>
    <cellStyle name="Currency 2 5 3 2 2 8 3" xfId="5210" xr:uid="{00000000-0005-0000-0000-0000AA120000}"/>
    <cellStyle name="Currency 2 5 3 2 3" xfId="238" xr:uid="{00000000-0005-0000-0000-0000AB120000}"/>
    <cellStyle name="Currency 2 5 3 2 3 10" xfId="5211" xr:uid="{00000000-0005-0000-0000-0000AC120000}"/>
    <cellStyle name="Currency 2 5 3 2 3 2" xfId="239" xr:uid="{00000000-0005-0000-0000-0000AD120000}"/>
    <cellStyle name="Currency 2 5 3 2 3 2 2" xfId="5212" xr:uid="{00000000-0005-0000-0000-0000AE120000}"/>
    <cellStyle name="Currency 2 5 3 2 3 2 3" xfId="5213" xr:uid="{00000000-0005-0000-0000-0000AF120000}"/>
    <cellStyle name="Currency 2 5 3 2 3 2 3 2" xfId="5214" xr:uid="{00000000-0005-0000-0000-0000B0120000}"/>
    <cellStyle name="Currency 2 5 3 2 3 2 3 3" xfId="5215" xr:uid="{00000000-0005-0000-0000-0000B1120000}"/>
    <cellStyle name="Currency 2 5 3 2 3 2 4" xfId="5216" xr:uid="{00000000-0005-0000-0000-0000B2120000}"/>
    <cellStyle name="Currency 2 5 3 2 3 2 4 2" xfId="5217" xr:uid="{00000000-0005-0000-0000-0000B3120000}"/>
    <cellStyle name="Currency 2 5 3 2 3 2 4 2 2" xfId="5218" xr:uid="{00000000-0005-0000-0000-0000B4120000}"/>
    <cellStyle name="Currency 2 5 3 2 3 2 4 3" xfId="5219" xr:uid="{00000000-0005-0000-0000-0000B5120000}"/>
    <cellStyle name="Currency 2 5 3 2 3 2 5" xfId="5220" xr:uid="{00000000-0005-0000-0000-0000B6120000}"/>
    <cellStyle name="Currency 2 5 3 2 3 2 5 2" xfId="5221" xr:uid="{00000000-0005-0000-0000-0000B7120000}"/>
    <cellStyle name="Currency 2 5 3 2 3 2 5 2 2" xfId="5222" xr:uid="{00000000-0005-0000-0000-0000B8120000}"/>
    <cellStyle name="Currency 2 5 3 2 3 2 5 3" xfId="5223" xr:uid="{00000000-0005-0000-0000-0000B9120000}"/>
    <cellStyle name="Currency 2 5 3 2 3 2 6" xfId="5224" xr:uid="{00000000-0005-0000-0000-0000BA120000}"/>
    <cellStyle name="Currency 2 5 3 2 3 2 6 2" xfId="5225" xr:uid="{00000000-0005-0000-0000-0000BB120000}"/>
    <cellStyle name="Currency 2 5 3 2 3 2 6 2 2" xfId="5226" xr:uid="{00000000-0005-0000-0000-0000BC120000}"/>
    <cellStyle name="Currency 2 5 3 2 3 2 6 3" xfId="5227" xr:uid="{00000000-0005-0000-0000-0000BD120000}"/>
    <cellStyle name="Currency 2 5 3 2 3 2 7" xfId="5228" xr:uid="{00000000-0005-0000-0000-0000BE120000}"/>
    <cellStyle name="Currency 2 5 3 2 3 2 7 2" xfId="5229" xr:uid="{00000000-0005-0000-0000-0000BF120000}"/>
    <cellStyle name="Currency 2 5 3 2 3 2 8" xfId="5230" xr:uid="{00000000-0005-0000-0000-0000C0120000}"/>
    <cellStyle name="Currency 2 5 3 2 3 2 8 2" xfId="5231" xr:uid="{00000000-0005-0000-0000-0000C1120000}"/>
    <cellStyle name="Currency 2 5 3 2 3 2 9" xfId="5232" xr:uid="{00000000-0005-0000-0000-0000C2120000}"/>
    <cellStyle name="Currency 2 5 3 2 3 3" xfId="240" xr:uid="{00000000-0005-0000-0000-0000C3120000}"/>
    <cellStyle name="Currency 2 5 3 2 3 4" xfId="5233" xr:uid="{00000000-0005-0000-0000-0000C4120000}"/>
    <cellStyle name="Currency 2 5 3 2 3 4 2" xfId="5234" xr:uid="{00000000-0005-0000-0000-0000C5120000}"/>
    <cellStyle name="Currency 2 5 3 2 3 4 3" xfId="5235" xr:uid="{00000000-0005-0000-0000-0000C6120000}"/>
    <cellStyle name="Currency 2 5 3 2 3 5" xfId="5236" xr:uid="{00000000-0005-0000-0000-0000C7120000}"/>
    <cellStyle name="Currency 2 5 3 2 3 5 2" xfId="5237" xr:uid="{00000000-0005-0000-0000-0000C8120000}"/>
    <cellStyle name="Currency 2 5 3 2 3 5 2 2" xfId="5238" xr:uid="{00000000-0005-0000-0000-0000C9120000}"/>
    <cellStyle name="Currency 2 5 3 2 3 5 3" xfId="5239" xr:uid="{00000000-0005-0000-0000-0000CA120000}"/>
    <cellStyle name="Currency 2 5 3 2 3 6" xfId="5240" xr:uid="{00000000-0005-0000-0000-0000CB120000}"/>
    <cellStyle name="Currency 2 5 3 2 3 6 2" xfId="5241" xr:uid="{00000000-0005-0000-0000-0000CC120000}"/>
    <cellStyle name="Currency 2 5 3 2 3 6 2 2" xfId="5242" xr:uid="{00000000-0005-0000-0000-0000CD120000}"/>
    <cellStyle name="Currency 2 5 3 2 3 6 3" xfId="5243" xr:uid="{00000000-0005-0000-0000-0000CE120000}"/>
    <cellStyle name="Currency 2 5 3 2 3 7" xfId="5244" xr:uid="{00000000-0005-0000-0000-0000CF120000}"/>
    <cellStyle name="Currency 2 5 3 2 3 7 2" xfId="5245" xr:uid="{00000000-0005-0000-0000-0000D0120000}"/>
    <cellStyle name="Currency 2 5 3 2 3 7 2 2" xfId="5246" xr:uid="{00000000-0005-0000-0000-0000D1120000}"/>
    <cellStyle name="Currency 2 5 3 2 3 7 3" xfId="5247" xr:uid="{00000000-0005-0000-0000-0000D2120000}"/>
    <cellStyle name="Currency 2 5 3 2 3 8" xfId="5248" xr:uid="{00000000-0005-0000-0000-0000D3120000}"/>
    <cellStyle name="Currency 2 5 3 2 3 8 2" xfId="5249" xr:uid="{00000000-0005-0000-0000-0000D4120000}"/>
    <cellStyle name="Currency 2 5 3 2 3 9" xfId="5250" xr:uid="{00000000-0005-0000-0000-0000D5120000}"/>
    <cellStyle name="Currency 2 5 3 2 3 9 2" xfId="5251" xr:uid="{00000000-0005-0000-0000-0000D6120000}"/>
    <cellStyle name="Currency 2 5 3 2 4" xfId="241" xr:uid="{00000000-0005-0000-0000-0000D7120000}"/>
    <cellStyle name="Currency 2 5 3 2 4 2" xfId="242" xr:uid="{00000000-0005-0000-0000-0000D8120000}"/>
    <cellStyle name="Currency 2 5 3 2 4 2 10" xfId="5252" xr:uid="{00000000-0005-0000-0000-0000D9120000}"/>
    <cellStyle name="Currency 2 5 3 2 4 2 2" xfId="5253" xr:uid="{00000000-0005-0000-0000-0000DA120000}"/>
    <cellStyle name="Currency 2 5 3 2 4 2 3" xfId="5254" xr:uid="{00000000-0005-0000-0000-0000DB120000}"/>
    <cellStyle name="Currency 2 5 3 2 4 2 4" xfId="5255" xr:uid="{00000000-0005-0000-0000-0000DC120000}"/>
    <cellStyle name="Currency 2 5 3 2 4 2 4 2" xfId="5256" xr:uid="{00000000-0005-0000-0000-0000DD120000}"/>
    <cellStyle name="Currency 2 5 3 2 4 2 4 2 2" xfId="5257" xr:uid="{00000000-0005-0000-0000-0000DE120000}"/>
    <cellStyle name="Currency 2 5 3 2 4 2 4 3" xfId="5258" xr:uid="{00000000-0005-0000-0000-0000DF120000}"/>
    <cellStyle name="Currency 2 5 3 2 4 2 5" xfId="5259" xr:uid="{00000000-0005-0000-0000-0000E0120000}"/>
    <cellStyle name="Currency 2 5 3 2 4 2 5 2" xfId="5260" xr:uid="{00000000-0005-0000-0000-0000E1120000}"/>
    <cellStyle name="Currency 2 5 3 2 4 2 5 2 2" xfId="5261" xr:uid="{00000000-0005-0000-0000-0000E2120000}"/>
    <cellStyle name="Currency 2 5 3 2 4 2 5 3" xfId="5262" xr:uid="{00000000-0005-0000-0000-0000E3120000}"/>
    <cellStyle name="Currency 2 5 3 2 4 2 6" xfId="5263" xr:uid="{00000000-0005-0000-0000-0000E4120000}"/>
    <cellStyle name="Currency 2 5 3 2 4 2 6 2" xfId="5264" xr:uid="{00000000-0005-0000-0000-0000E5120000}"/>
    <cellStyle name="Currency 2 5 3 2 4 2 6 2 2" xfId="5265" xr:uid="{00000000-0005-0000-0000-0000E6120000}"/>
    <cellStyle name="Currency 2 5 3 2 4 2 6 3" xfId="5266" xr:uid="{00000000-0005-0000-0000-0000E7120000}"/>
    <cellStyle name="Currency 2 5 3 2 4 2 7" xfId="5267" xr:uid="{00000000-0005-0000-0000-0000E8120000}"/>
    <cellStyle name="Currency 2 5 3 2 4 2 7 2" xfId="5268" xr:uid="{00000000-0005-0000-0000-0000E9120000}"/>
    <cellStyle name="Currency 2 5 3 2 4 2 8" xfId="5269" xr:uid="{00000000-0005-0000-0000-0000EA120000}"/>
    <cellStyle name="Currency 2 5 3 2 4 2 8 2" xfId="5270" xr:uid="{00000000-0005-0000-0000-0000EB120000}"/>
    <cellStyle name="Currency 2 5 3 2 4 2 9" xfId="5271" xr:uid="{00000000-0005-0000-0000-0000EC120000}"/>
    <cellStyle name="Currency 2 5 3 2 4 3" xfId="243" xr:uid="{00000000-0005-0000-0000-0000ED120000}"/>
    <cellStyle name="Currency 2 5 3 2 4 4" xfId="5272" xr:uid="{00000000-0005-0000-0000-0000EE120000}"/>
    <cellStyle name="Currency 2 5 3 2 4 4 2" xfId="5273" xr:uid="{00000000-0005-0000-0000-0000EF120000}"/>
    <cellStyle name="Currency 2 5 3 2 4 4 2 2" xfId="5274" xr:uid="{00000000-0005-0000-0000-0000F0120000}"/>
    <cellStyle name="Currency 2 5 3 2 4 4 3" xfId="5275" xr:uid="{00000000-0005-0000-0000-0000F1120000}"/>
    <cellStyle name="Currency 2 5 3 2 4 5" xfId="5276" xr:uid="{00000000-0005-0000-0000-0000F2120000}"/>
    <cellStyle name="Currency 2 5 3 2 4 5 2" xfId="5277" xr:uid="{00000000-0005-0000-0000-0000F3120000}"/>
    <cellStyle name="Currency 2 5 3 2 4 5 2 2" xfId="5278" xr:uid="{00000000-0005-0000-0000-0000F4120000}"/>
    <cellStyle name="Currency 2 5 3 2 4 5 3" xfId="5279" xr:uid="{00000000-0005-0000-0000-0000F5120000}"/>
    <cellStyle name="Currency 2 5 3 2 5" xfId="5280" xr:uid="{00000000-0005-0000-0000-0000F6120000}"/>
    <cellStyle name="Currency 2 5 3 2 5 2" xfId="5281" xr:uid="{00000000-0005-0000-0000-0000F7120000}"/>
    <cellStyle name="Currency 2 5 3 2 5 3" xfId="5282" xr:uid="{00000000-0005-0000-0000-0000F8120000}"/>
    <cellStyle name="Currency 2 5 3 2 5 3 2" xfId="5283" xr:uid="{00000000-0005-0000-0000-0000F9120000}"/>
    <cellStyle name="Currency 2 5 3 2 5 3 3" xfId="5284" xr:uid="{00000000-0005-0000-0000-0000FA120000}"/>
    <cellStyle name="Currency 2 5 3 2 5 4" xfId="5285" xr:uid="{00000000-0005-0000-0000-0000FB120000}"/>
    <cellStyle name="Currency 2 5 3 2 5 4 2" xfId="5286" xr:uid="{00000000-0005-0000-0000-0000FC120000}"/>
    <cellStyle name="Currency 2 5 3 2 5 4 2 2" xfId="5287" xr:uid="{00000000-0005-0000-0000-0000FD120000}"/>
    <cellStyle name="Currency 2 5 3 2 5 4 3" xfId="5288" xr:uid="{00000000-0005-0000-0000-0000FE120000}"/>
    <cellStyle name="Currency 2 5 3 2 5 5" xfId="5289" xr:uid="{00000000-0005-0000-0000-0000FF120000}"/>
    <cellStyle name="Currency 2 5 3 2 5 5 2" xfId="5290" xr:uid="{00000000-0005-0000-0000-000000130000}"/>
    <cellStyle name="Currency 2 5 3 2 5 5 2 2" xfId="5291" xr:uid="{00000000-0005-0000-0000-000001130000}"/>
    <cellStyle name="Currency 2 5 3 2 5 5 3" xfId="5292" xr:uid="{00000000-0005-0000-0000-000002130000}"/>
    <cellStyle name="Currency 2 5 3 2 5 6" xfId="5293" xr:uid="{00000000-0005-0000-0000-000003130000}"/>
    <cellStyle name="Currency 2 5 3 2 5 6 2" xfId="5294" xr:uid="{00000000-0005-0000-0000-000004130000}"/>
    <cellStyle name="Currency 2 5 3 2 5 6 2 2" xfId="5295" xr:uid="{00000000-0005-0000-0000-000005130000}"/>
    <cellStyle name="Currency 2 5 3 2 5 6 3" xfId="5296" xr:uid="{00000000-0005-0000-0000-000006130000}"/>
    <cellStyle name="Currency 2 5 3 2 5 7" xfId="5297" xr:uid="{00000000-0005-0000-0000-000007130000}"/>
    <cellStyle name="Currency 2 5 3 2 5 7 2" xfId="5298" xr:uid="{00000000-0005-0000-0000-000008130000}"/>
    <cellStyle name="Currency 2 5 3 2 5 8" xfId="5299" xr:uid="{00000000-0005-0000-0000-000009130000}"/>
    <cellStyle name="Currency 2 5 3 2 5 8 2" xfId="5300" xr:uid="{00000000-0005-0000-0000-00000A130000}"/>
    <cellStyle name="Currency 2 5 3 2 5 9" xfId="5301" xr:uid="{00000000-0005-0000-0000-00000B130000}"/>
    <cellStyle name="Currency 2 5 3 2 6" xfId="5302" xr:uid="{00000000-0005-0000-0000-00000C130000}"/>
    <cellStyle name="Currency 2 5 3 2 6 2" xfId="5303" xr:uid="{00000000-0005-0000-0000-00000D130000}"/>
    <cellStyle name="Currency 2 5 3 2 6 3" xfId="5304" xr:uid="{00000000-0005-0000-0000-00000E130000}"/>
    <cellStyle name="Currency 2 5 3 2 7" xfId="5305" xr:uid="{00000000-0005-0000-0000-00000F130000}"/>
    <cellStyle name="Currency 2 5 3 2 8" xfId="5306" xr:uid="{00000000-0005-0000-0000-000010130000}"/>
    <cellStyle name="Currency 2 5 3 2 8 2" xfId="5307" xr:uid="{00000000-0005-0000-0000-000011130000}"/>
    <cellStyle name="Currency 2 5 3 2 8 2 2" xfId="5308" xr:uid="{00000000-0005-0000-0000-000012130000}"/>
    <cellStyle name="Currency 2 5 3 2 8 3" xfId="5309" xr:uid="{00000000-0005-0000-0000-000013130000}"/>
    <cellStyle name="Currency 2 5 3 2 8 4" xfId="5310" xr:uid="{00000000-0005-0000-0000-000014130000}"/>
    <cellStyle name="Currency 2 5 3 2 9" xfId="5311" xr:uid="{00000000-0005-0000-0000-000015130000}"/>
    <cellStyle name="Currency 2 5 3 2 9 2" xfId="5312" xr:uid="{00000000-0005-0000-0000-000016130000}"/>
    <cellStyle name="Currency 2 5 3 2 9 2 2" xfId="5313" xr:uid="{00000000-0005-0000-0000-000017130000}"/>
    <cellStyle name="Currency 2 5 3 2 9 3" xfId="5314" xr:uid="{00000000-0005-0000-0000-000018130000}"/>
    <cellStyle name="Currency 2 5 3 3" xfId="244" xr:uid="{00000000-0005-0000-0000-000019130000}"/>
    <cellStyle name="Currency 2 5 3 3 10" xfId="5315" xr:uid="{00000000-0005-0000-0000-00001A130000}"/>
    <cellStyle name="Currency 2 5 3 3 10 2" xfId="5316" xr:uid="{00000000-0005-0000-0000-00001B130000}"/>
    <cellStyle name="Currency 2 5 3 3 10 2 2" xfId="5317" xr:uid="{00000000-0005-0000-0000-00001C130000}"/>
    <cellStyle name="Currency 2 5 3 3 10 3" xfId="5318" xr:uid="{00000000-0005-0000-0000-00001D130000}"/>
    <cellStyle name="Currency 2 5 3 3 11" xfId="5319" xr:uid="{00000000-0005-0000-0000-00001E130000}"/>
    <cellStyle name="Currency 2 5 3 3 11 2" xfId="5320" xr:uid="{00000000-0005-0000-0000-00001F130000}"/>
    <cellStyle name="Currency 2 5 3 3 12" xfId="5321" xr:uid="{00000000-0005-0000-0000-000020130000}"/>
    <cellStyle name="Currency 2 5 3 3 12 2" xfId="5322" xr:uid="{00000000-0005-0000-0000-000021130000}"/>
    <cellStyle name="Currency 2 5 3 3 13" xfId="5323" xr:uid="{00000000-0005-0000-0000-000022130000}"/>
    <cellStyle name="Currency 2 5 3 3 14" xfId="5324" xr:uid="{00000000-0005-0000-0000-000023130000}"/>
    <cellStyle name="Currency 2 5 3 3 15" xfId="5325" xr:uid="{00000000-0005-0000-0000-000024130000}"/>
    <cellStyle name="Currency 2 5 3 3 2" xfId="245" xr:uid="{00000000-0005-0000-0000-000025130000}"/>
    <cellStyle name="Currency 2 5 3 3 2 2" xfId="5326" xr:uid="{00000000-0005-0000-0000-000026130000}"/>
    <cellStyle name="Currency 2 5 3 3 2 2 2" xfId="5327" xr:uid="{00000000-0005-0000-0000-000027130000}"/>
    <cellStyle name="Currency 2 5 3 3 2 2 3" xfId="5328" xr:uid="{00000000-0005-0000-0000-000028130000}"/>
    <cellStyle name="Currency 2 5 3 3 2 2 3 2" xfId="5329" xr:uid="{00000000-0005-0000-0000-000029130000}"/>
    <cellStyle name="Currency 2 5 3 3 2 2 3 3" xfId="5330" xr:uid="{00000000-0005-0000-0000-00002A130000}"/>
    <cellStyle name="Currency 2 5 3 3 2 2 4" xfId="5331" xr:uid="{00000000-0005-0000-0000-00002B130000}"/>
    <cellStyle name="Currency 2 5 3 3 2 2 4 2" xfId="5332" xr:uid="{00000000-0005-0000-0000-00002C130000}"/>
    <cellStyle name="Currency 2 5 3 3 2 2 4 2 2" xfId="5333" xr:uid="{00000000-0005-0000-0000-00002D130000}"/>
    <cellStyle name="Currency 2 5 3 3 2 2 4 3" xfId="5334" xr:uid="{00000000-0005-0000-0000-00002E130000}"/>
    <cellStyle name="Currency 2 5 3 3 2 2 5" xfId="5335" xr:uid="{00000000-0005-0000-0000-00002F130000}"/>
    <cellStyle name="Currency 2 5 3 3 2 2 5 2" xfId="5336" xr:uid="{00000000-0005-0000-0000-000030130000}"/>
    <cellStyle name="Currency 2 5 3 3 2 2 5 2 2" xfId="5337" xr:uid="{00000000-0005-0000-0000-000031130000}"/>
    <cellStyle name="Currency 2 5 3 3 2 2 5 3" xfId="5338" xr:uid="{00000000-0005-0000-0000-000032130000}"/>
    <cellStyle name="Currency 2 5 3 3 2 2 6" xfId="5339" xr:uid="{00000000-0005-0000-0000-000033130000}"/>
    <cellStyle name="Currency 2 5 3 3 2 2 6 2" xfId="5340" xr:uid="{00000000-0005-0000-0000-000034130000}"/>
    <cellStyle name="Currency 2 5 3 3 2 2 6 2 2" xfId="5341" xr:uid="{00000000-0005-0000-0000-000035130000}"/>
    <cellStyle name="Currency 2 5 3 3 2 2 6 3" xfId="5342" xr:uid="{00000000-0005-0000-0000-000036130000}"/>
    <cellStyle name="Currency 2 5 3 3 2 2 7" xfId="5343" xr:uid="{00000000-0005-0000-0000-000037130000}"/>
    <cellStyle name="Currency 2 5 3 3 2 2 7 2" xfId="5344" xr:uid="{00000000-0005-0000-0000-000038130000}"/>
    <cellStyle name="Currency 2 5 3 3 2 2 8" xfId="5345" xr:uid="{00000000-0005-0000-0000-000039130000}"/>
    <cellStyle name="Currency 2 5 3 3 2 2 8 2" xfId="5346" xr:uid="{00000000-0005-0000-0000-00003A130000}"/>
    <cellStyle name="Currency 2 5 3 3 2 2 9" xfId="5347" xr:uid="{00000000-0005-0000-0000-00003B130000}"/>
    <cellStyle name="Currency 2 5 3 3 2 3" xfId="5348" xr:uid="{00000000-0005-0000-0000-00003C130000}"/>
    <cellStyle name="Currency 2 5 3 3 2 3 2" xfId="5349" xr:uid="{00000000-0005-0000-0000-00003D130000}"/>
    <cellStyle name="Currency 2 5 3 3 2 3 3" xfId="5350" xr:uid="{00000000-0005-0000-0000-00003E130000}"/>
    <cellStyle name="Currency 2 5 3 3 2 3 3 2" xfId="5351" xr:uid="{00000000-0005-0000-0000-00003F130000}"/>
    <cellStyle name="Currency 2 5 3 3 2 3 3 3" xfId="5352" xr:uid="{00000000-0005-0000-0000-000040130000}"/>
    <cellStyle name="Currency 2 5 3 3 2 3 4" xfId="5353" xr:uid="{00000000-0005-0000-0000-000041130000}"/>
    <cellStyle name="Currency 2 5 3 3 2 3 4 2" xfId="5354" xr:uid="{00000000-0005-0000-0000-000042130000}"/>
    <cellStyle name="Currency 2 5 3 3 2 3 4 2 2" xfId="5355" xr:uid="{00000000-0005-0000-0000-000043130000}"/>
    <cellStyle name="Currency 2 5 3 3 2 3 4 3" xfId="5356" xr:uid="{00000000-0005-0000-0000-000044130000}"/>
    <cellStyle name="Currency 2 5 3 3 2 3 5" xfId="5357" xr:uid="{00000000-0005-0000-0000-000045130000}"/>
    <cellStyle name="Currency 2 5 3 3 2 3 5 2" xfId="5358" xr:uid="{00000000-0005-0000-0000-000046130000}"/>
    <cellStyle name="Currency 2 5 3 3 2 3 5 2 2" xfId="5359" xr:uid="{00000000-0005-0000-0000-000047130000}"/>
    <cellStyle name="Currency 2 5 3 3 2 3 5 3" xfId="5360" xr:uid="{00000000-0005-0000-0000-000048130000}"/>
    <cellStyle name="Currency 2 5 3 3 2 3 6" xfId="5361" xr:uid="{00000000-0005-0000-0000-000049130000}"/>
    <cellStyle name="Currency 2 5 3 3 2 3 6 2" xfId="5362" xr:uid="{00000000-0005-0000-0000-00004A130000}"/>
    <cellStyle name="Currency 2 5 3 3 2 3 6 2 2" xfId="5363" xr:uid="{00000000-0005-0000-0000-00004B130000}"/>
    <cellStyle name="Currency 2 5 3 3 2 3 6 3" xfId="5364" xr:uid="{00000000-0005-0000-0000-00004C130000}"/>
    <cellStyle name="Currency 2 5 3 3 2 3 7" xfId="5365" xr:uid="{00000000-0005-0000-0000-00004D130000}"/>
    <cellStyle name="Currency 2 5 3 3 2 3 7 2" xfId="5366" xr:uid="{00000000-0005-0000-0000-00004E130000}"/>
    <cellStyle name="Currency 2 5 3 3 2 3 8" xfId="5367" xr:uid="{00000000-0005-0000-0000-00004F130000}"/>
    <cellStyle name="Currency 2 5 3 3 2 3 8 2" xfId="5368" xr:uid="{00000000-0005-0000-0000-000050130000}"/>
    <cellStyle name="Currency 2 5 3 3 2 3 9" xfId="5369" xr:uid="{00000000-0005-0000-0000-000051130000}"/>
    <cellStyle name="Currency 2 5 3 3 2 4" xfId="5370" xr:uid="{00000000-0005-0000-0000-000052130000}"/>
    <cellStyle name="Currency 2 5 3 3 2 4 2" xfId="5371" xr:uid="{00000000-0005-0000-0000-000053130000}"/>
    <cellStyle name="Currency 2 5 3 3 2 4 3" xfId="5372" xr:uid="{00000000-0005-0000-0000-000054130000}"/>
    <cellStyle name="Currency 2 5 3 3 2 4 3 2" xfId="5373" xr:uid="{00000000-0005-0000-0000-000055130000}"/>
    <cellStyle name="Currency 2 5 3 3 2 4 3 2 2" xfId="5374" xr:uid="{00000000-0005-0000-0000-000056130000}"/>
    <cellStyle name="Currency 2 5 3 3 2 4 3 3" xfId="5375" xr:uid="{00000000-0005-0000-0000-000057130000}"/>
    <cellStyle name="Currency 2 5 3 3 2 4 4" xfId="5376" xr:uid="{00000000-0005-0000-0000-000058130000}"/>
    <cellStyle name="Currency 2 5 3 3 2 4 4 2" xfId="5377" xr:uid="{00000000-0005-0000-0000-000059130000}"/>
    <cellStyle name="Currency 2 5 3 3 2 4 4 2 2" xfId="5378" xr:uid="{00000000-0005-0000-0000-00005A130000}"/>
    <cellStyle name="Currency 2 5 3 3 2 4 4 3" xfId="5379" xr:uid="{00000000-0005-0000-0000-00005B130000}"/>
    <cellStyle name="Currency 2 5 3 3 2 4 5" xfId="5380" xr:uid="{00000000-0005-0000-0000-00005C130000}"/>
    <cellStyle name="Currency 2 5 3 3 2 4 5 2" xfId="5381" xr:uid="{00000000-0005-0000-0000-00005D130000}"/>
    <cellStyle name="Currency 2 5 3 3 2 4 5 2 2" xfId="5382" xr:uid="{00000000-0005-0000-0000-00005E130000}"/>
    <cellStyle name="Currency 2 5 3 3 2 4 5 3" xfId="5383" xr:uid="{00000000-0005-0000-0000-00005F130000}"/>
    <cellStyle name="Currency 2 5 3 3 2 4 6" xfId="5384" xr:uid="{00000000-0005-0000-0000-000060130000}"/>
    <cellStyle name="Currency 2 5 3 3 2 4 6 2" xfId="5385" xr:uid="{00000000-0005-0000-0000-000061130000}"/>
    <cellStyle name="Currency 2 5 3 3 2 4 7" xfId="5386" xr:uid="{00000000-0005-0000-0000-000062130000}"/>
    <cellStyle name="Currency 2 5 3 3 2 4 7 2" xfId="5387" xr:uid="{00000000-0005-0000-0000-000063130000}"/>
    <cellStyle name="Currency 2 5 3 3 2 4 8" xfId="5388" xr:uid="{00000000-0005-0000-0000-000064130000}"/>
    <cellStyle name="Currency 2 5 3 3 2 4 9" xfId="5389" xr:uid="{00000000-0005-0000-0000-000065130000}"/>
    <cellStyle name="Currency 2 5 3 3 2 5" xfId="5390" xr:uid="{00000000-0005-0000-0000-000066130000}"/>
    <cellStyle name="Currency 2 5 3 3 2 5 2" xfId="5391" xr:uid="{00000000-0005-0000-0000-000067130000}"/>
    <cellStyle name="Currency 2 5 3 3 2 5 3" xfId="5392" xr:uid="{00000000-0005-0000-0000-000068130000}"/>
    <cellStyle name="Currency 2 5 3 3 2 6" xfId="5393" xr:uid="{00000000-0005-0000-0000-000069130000}"/>
    <cellStyle name="Currency 2 5 3 3 2 6 2" xfId="5394" xr:uid="{00000000-0005-0000-0000-00006A130000}"/>
    <cellStyle name="Currency 2 5 3 3 2 6 2 2" xfId="5395" xr:uid="{00000000-0005-0000-0000-00006B130000}"/>
    <cellStyle name="Currency 2 5 3 3 2 6 2 2 2" xfId="5396" xr:uid="{00000000-0005-0000-0000-00006C130000}"/>
    <cellStyle name="Currency 2 5 3 3 2 6 2 3" xfId="5397" xr:uid="{00000000-0005-0000-0000-00006D130000}"/>
    <cellStyle name="Currency 2 5 3 3 2 6 3" xfId="5398" xr:uid="{00000000-0005-0000-0000-00006E130000}"/>
    <cellStyle name="Currency 2 5 3 3 2 6 3 2" xfId="5399" xr:uid="{00000000-0005-0000-0000-00006F130000}"/>
    <cellStyle name="Currency 2 5 3 3 2 6 3 2 2" xfId="5400" xr:uid="{00000000-0005-0000-0000-000070130000}"/>
    <cellStyle name="Currency 2 5 3 3 2 6 3 3" xfId="5401" xr:uid="{00000000-0005-0000-0000-000071130000}"/>
    <cellStyle name="Currency 2 5 3 3 2 6 4" xfId="5402" xr:uid="{00000000-0005-0000-0000-000072130000}"/>
    <cellStyle name="Currency 2 5 3 3 2 6 4 2" xfId="5403" xr:uid="{00000000-0005-0000-0000-000073130000}"/>
    <cellStyle name="Currency 2 5 3 3 2 6 4 2 2" xfId="5404" xr:uid="{00000000-0005-0000-0000-000074130000}"/>
    <cellStyle name="Currency 2 5 3 3 2 6 4 3" xfId="5405" xr:uid="{00000000-0005-0000-0000-000075130000}"/>
    <cellStyle name="Currency 2 5 3 3 2 6 5" xfId="5406" xr:uid="{00000000-0005-0000-0000-000076130000}"/>
    <cellStyle name="Currency 2 5 3 3 2 6 5 2" xfId="5407" xr:uid="{00000000-0005-0000-0000-000077130000}"/>
    <cellStyle name="Currency 2 5 3 3 2 6 6" xfId="5408" xr:uid="{00000000-0005-0000-0000-000078130000}"/>
    <cellStyle name="Currency 2 5 3 3 2 6 6 2" xfId="5409" xr:uid="{00000000-0005-0000-0000-000079130000}"/>
    <cellStyle name="Currency 2 5 3 3 2 6 7" xfId="5410" xr:uid="{00000000-0005-0000-0000-00007A130000}"/>
    <cellStyle name="Currency 2 5 3 3 2 7" xfId="5411" xr:uid="{00000000-0005-0000-0000-00007B130000}"/>
    <cellStyle name="Currency 2 5 3 3 2 7 2" xfId="5412" xr:uid="{00000000-0005-0000-0000-00007C130000}"/>
    <cellStyle name="Currency 2 5 3 3 2 7 2 2" xfId="5413" xr:uid="{00000000-0005-0000-0000-00007D130000}"/>
    <cellStyle name="Currency 2 5 3 3 2 7 3" xfId="5414" xr:uid="{00000000-0005-0000-0000-00007E130000}"/>
    <cellStyle name="Currency 2 5 3 3 2 8" xfId="5415" xr:uid="{00000000-0005-0000-0000-00007F130000}"/>
    <cellStyle name="Currency 2 5 3 3 2 8 2" xfId="5416" xr:uid="{00000000-0005-0000-0000-000080130000}"/>
    <cellStyle name="Currency 2 5 3 3 2 8 2 2" xfId="5417" xr:uid="{00000000-0005-0000-0000-000081130000}"/>
    <cellStyle name="Currency 2 5 3 3 2 8 3" xfId="5418" xr:uid="{00000000-0005-0000-0000-000082130000}"/>
    <cellStyle name="Currency 2 5 3 3 3" xfId="246" xr:uid="{00000000-0005-0000-0000-000083130000}"/>
    <cellStyle name="Currency 2 5 3 3 3 10" xfId="5419" xr:uid="{00000000-0005-0000-0000-000084130000}"/>
    <cellStyle name="Currency 2 5 3 3 3 2" xfId="247" xr:uid="{00000000-0005-0000-0000-000085130000}"/>
    <cellStyle name="Currency 2 5 3 3 3 2 2" xfId="5420" xr:uid="{00000000-0005-0000-0000-000086130000}"/>
    <cellStyle name="Currency 2 5 3 3 3 2 3" xfId="5421" xr:uid="{00000000-0005-0000-0000-000087130000}"/>
    <cellStyle name="Currency 2 5 3 3 3 2 3 2" xfId="5422" xr:uid="{00000000-0005-0000-0000-000088130000}"/>
    <cellStyle name="Currency 2 5 3 3 3 2 3 3" xfId="5423" xr:uid="{00000000-0005-0000-0000-000089130000}"/>
    <cellStyle name="Currency 2 5 3 3 3 2 4" xfId="5424" xr:uid="{00000000-0005-0000-0000-00008A130000}"/>
    <cellStyle name="Currency 2 5 3 3 3 2 4 2" xfId="5425" xr:uid="{00000000-0005-0000-0000-00008B130000}"/>
    <cellStyle name="Currency 2 5 3 3 3 2 4 2 2" xfId="5426" xr:uid="{00000000-0005-0000-0000-00008C130000}"/>
    <cellStyle name="Currency 2 5 3 3 3 2 4 3" xfId="5427" xr:uid="{00000000-0005-0000-0000-00008D130000}"/>
    <cellStyle name="Currency 2 5 3 3 3 2 5" xfId="5428" xr:uid="{00000000-0005-0000-0000-00008E130000}"/>
    <cellStyle name="Currency 2 5 3 3 3 2 5 2" xfId="5429" xr:uid="{00000000-0005-0000-0000-00008F130000}"/>
    <cellStyle name="Currency 2 5 3 3 3 2 5 2 2" xfId="5430" xr:uid="{00000000-0005-0000-0000-000090130000}"/>
    <cellStyle name="Currency 2 5 3 3 3 2 5 3" xfId="5431" xr:uid="{00000000-0005-0000-0000-000091130000}"/>
    <cellStyle name="Currency 2 5 3 3 3 2 6" xfId="5432" xr:uid="{00000000-0005-0000-0000-000092130000}"/>
    <cellStyle name="Currency 2 5 3 3 3 2 6 2" xfId="5433" xr:uid="{00000000-0005-0000-0000-000093130000}"/>
    <cellStyle name="Currency 2 5 3 3 3 2 6 2 2" xfId="5434" xr:uid="{00000000-0005-0000-0000-000094130000}"/>
    <cellStyle name="Currency 2 5 3 3 3 2 6 3" xfId="5435" xr:uid="{00000000-0005-0000-0000-000095130000}"/>
    <cellStyle name="Currency 2 5 3 3 3 2 7" xfId="5436" xr:uid="{00000000-0005-0000-0000-000096130000}"/>
    <cellStyle name="Currency 2 5 3 3 3 2 7 2" xfId="5437" xr:uid="{00000000-0005-0000-0000-000097130000}"/>
    <cellStyle name="Currency 2 5 3 3 3 2 8" xfId="5438" xr:uid="{00000000-0005-0000-0000-000098130000}"/>
    <cellStyle name="Currency 2 5 3 3 3 2 8 2" xfId="5439" xr:uid="{00000000-0005-0000-0000-000099130000}"/>
    <cellStyle name="Currency 2 5 3 3 3 2 9" xfId="5440" xr:uid="{00000000-0005-0000-0000-00009A130000}"/>
    <cellStyle name="Currency 2 5 3 3 3 3" xfId="248" xr:uid="{00000000-0005-0000-0000-00009B130000}"/>
    <cellStyle name="Currency 2 5 3 3 3 4" xfId="5441" xr:uid="{00000000-0005-0000-0000-00009C130000}"/>
    <cellStyle name="Currency 2 5 3 3 3 4 2" xfId="5442" xr:uid="{00000000-0005-0000-0000-00009D130000}"/>
    <cellStyle name="Currency 2 5 3 3 3 4 3" xfId="5443" xr:uid="{00000000-0005-0000-0000-00009E130000}"/>
    <cellStyle name="Currency 2 5 3 3 3 5" xfId="5444" xr:uid="{00000000-0005-0000-0000-00009F130000}"/>
    <cellStyle name="Currency 2 5 3 3 3 5 2" xfId="5445" xr:uid="{00000000-0005-0000-0000-0000A0130000}"/>
    <cellStyle name="Currency 2 5 3 3 3 5 2 2" xfId="5446" xr:uid="{00000000-0005-0000-0000-0000A1130000}"/>
    <cellStyle name="Currency 2 5 3 3 3 5 3" xfId="5447" xr:uid="{00000000-0005-0000-0000-0000A2130000}"/>
    <cellStyle name="Currency 2 5 3 3 3 6" xfId="5448" xr:uid="{00000000-0005-0000-0000-0000A3130000}"/>
    <cellStyle name="Currency 2 5 3 3 3 6 2" xfId="5449" xr:uid="{00000000-0005-0000-0000-0000A4130000}"/>
    <cellStyle name="Currency 2 5 3 3 3 6 2 2" xfId="5450" xr:uid="{00000000-0005-0000-0000-0000A5130000}"/>
    <cellStyle name="Currency 2 5 3 3 3 6 3" xfId="5451" xr:uid="{00000000-0005-0000-0000-0000A6130000}"/>
    <cellStyle name="Currency 2 5 3 3 3 7" xfId="5452" xr:uid="{00000000-0005-0000-0000-0000A7130000}"/>
    <cellStyle name="Currency 2 5 3 3 3 7 2" xfId="5453" xr:uid="{00000000-0005-0000-0000-0000A8130000}"/>
    <cellStyle name="Currency 2 5 3 3 3 7 2 2" xfId="5454" xr:uid="{00000000-0005-0000-0000-0000A9130000}"/>
    <cellStyle name="Currency 2 5 3 3 3 7 3" xfId="5455" xr:uid="{00000000-0005-0000-0000-0000AA130000}"/>
    <cellStyle name="Currency 2 5 3 3 3 8" xfId="5456" xr:uid="{00000000-0005-0000-0000-0000AB130000}"/>
    <cellStyle name="Currency 2 5 3 3 3 8 2" xfId="5457" xr:uid="{00000000-0005-0000-0000-0000AC130000}"/>
    <cellStyle name="Currency 2 5 3 3 3 9" xfId="5458" xr:uid="{00000000-0005-0000-0000-0000AD130000}"/>
    <cellStyle name="Currency 2 5 3 3 3 9 2" xfId="5459" xr:uid="{00000000-0005-0000-0000-0000AE130000}"/>
    <cellStyle name="Currency 2 5 3 3 4" xfId="249" xr:uid="{00000000-0005-0000-0000-0000AF130000}"/>
    <cellStyle name="Currency 2 5 3 3 4 2" xfId="250" xr:uid="{00000000-0005-0000-0000-0000B0130000}"/>
    <cellStyle name="Currency 2 5 3 3 4 2 10" xfId="5460" xr:uid="{00000000-0005-0000-0000-0000B1130000}"/>
    <cellStyle name="Currency 2 5 3 3 4 2 2" xfId="5461" xr:uid="{00000000-0005-0000-0000-0000B2130000}"/>
    <cellStyle name="Currency 2 5 3 3 4 2 3" xfId="5462" xr:uid="{00000000-0005-0000-0000-0000B3130000}"/>
    <cellStyle name="Currency 2 5 3 3 4 2 4" xfId="5463" xr:uid="{00000000-0005-0000-0000-0000B4130000}"/>
    <cellStyle name="Currency 2 5 3 3 4 2 4 2" xfId="5464" xr:uid="{00000000-0005-0000-0000-0000B5130000}"/>
    <cellStyle name="Currency 2 5 3 3 4 2 4 2 2" xfId="5465" xr:uid="{00000000-0005-0000-0000-0000B6130000}"/>
    <cellStyle name="Currency 2 5 3 3 4 2 4 3" xfId="5466" xr:uid="{00000000-0005-0000-0000-0000B7130000}"/>
    <cellStyle name="Currency 2 5 3 3 4 2 5" xfId="5467" xr:uid="{00000000-0005-0000-0000-0000B8130000}"/>
    <cellStyle name="Currency 2 5 3 3 4 2 5 2" xfId="5468" xr:uid="{00000000-0005-0000-0000-0000B9130000}"/>
    <cellStyle name="Currency 2 5 3 3 4 2 5 2 2" xfId="5469" xr:uid="{00000000-0005-0000-0000-0000BA130000}"/>
    <cellStyle name="Currency 2 5 3 3 4 2 5 3" xfId="5470" xr:uid="{00000000-0005-0000-0000-0000BB130000}"/>
    <cellStyle name="Currency 2 5 3 3 4 2 6" xfId="5471" xr:uid="{00000000-0005-0000-0000-0000BC130000}"/>
    <cellStyle name="Currency 2 5 3 3 4 2 6 2" xfId="5472" xr:uid="{00000000-0005-0000-0000-0000BD130000}"/>
    <cellStyle name="Currency 2 5 3 3 4 2 6 2 2" xfId="5473" xr:uid="{00000000-0005-0000-0000-0000BE130000}"/>
    <cellStyle name="Currency 2 5 3 3 4 2 6 3" xfId="5474" xr:uid="{00000000-0005-0000-0000-0000BF130000}"/>
    <cellStyle name="Currency 2 5 3 3 4 2 7" xfId="5475" xr:uid="{00000000-0005-0000-0000-0000C0130000}"/>
    <cellStyle name="Currency 2 5 3 3 4 2 7 2" xfId="5476" xr:uid="{00000000-0005-0000-0000-0000C1130000}"/>
    <cellStyle name="Currency 2 5 3 3 4 2 8" xfId="5477" xr:uid="{00000000-0005-0000-0000-0000C2130000}"/>
    <cellStyle name="Currency 2 5 3 3 4 2 8 2" xfId="5478" xr:uid="{00000000-0005-0000-0000-0000C3130000}"/>
    <cellStyle name="Currency 2 5 3 3 4 2 9" xfId="5479" xr:uid="{00000000-0005-0000-0000-0000C4130000}"/>
    <cellStyle name="Currency 2 5 3 3 4 3" xfId="251" xr:uid="{00000000-0005-0000-0000-0000C5130000}"/>
    <cellStyle name="Currency 2 5 3 3 4 4" xfId="5480" xr:uid="{00000000-0005-0000-0000-0000C6130000}"/>
    <cellStyle name="Currency 2 5 3 3 4 4 2" xfId="5481" xr:uid="{00000000-0005-0000-0000-0000C7130000}"/>
    <cellStyle name="Currency 2 5 3 3 4 4 2 2" xfId="5482" xr:uid="{00000000-0005-0000-0000-0000C8130000}"/>
    <cellStyle name="Currency 2 5 3 3 4 4 3" xfId="5483" xr:uid="{00000000-0005-0000-0000-0000C9130000}"/>
    <cellStyle name="Currency 2 5 3 3 4 5" xfId="5484" xr:uid="{00000000-0005-0000-0000-0000CA130000}"/>
    <cellStyle name="Currency 2 5 3 3 4 5 2" xfId="5485" xr:uid="{00000000-0005-0000-0000-0000CB130000}"/>
    <cellStyle name="Currency 2 5 3 3 4 5 2 2" xfId="5486" xr:uid="{00000000-0005-0000-0000-0000CC130000}"/>
    <cellStyle name="Currency 2 5 3 3 4 5 3" xfId="5487" xr:uid="{00000000-0005-0000-0000-0000CD130000}"/>
    <cellStyle name="Currency 2 5 3 3 5" xfId="5488" xr:uid="{00000000-0005-0000-0000-0000CE130000}"/>
    <cellStyle name="Currency 2 5 3 3 5 2" xfId="5489" xr:uid="{00000000-0005-0000-0000-0000CF130000}"/>
    <cellStyle name="Currency 2 5 3 3 5 3" xfId="5490" xr:uid="{00000000-0005-0000-0000-0000D0130000}"/>
    <cellStyle name="Currency 2 5 3 3 5 3 2" xfId="5491" xr:uid="{00000000-0005-0000-0000-0000D1130000}"/>
    <cellStyle name="Currency 2 5 3 3 5 3 3" xfId="5492" xr:uid="{00000000-0005-0000-0000-0000D2130000}"/>
    <cellStyle name="Currency 2 5 3 3 5 4" xfId="5493" xr:uid="{00000000-0005-0000-0000-0000D3130000}"/>
    <cellStyle name="Currency 2 5 3 3 5 4 2" xfId="5494" xr:uid="{00000000-0005-0000-0000-0000D4130000}"/>
    <cellStyle name="Currency 2 5 3 3 5 4 2 2" xfId="5495" xr:uid="{00000000-0005-0000-0000-0000D5130000}"/>
    <cellStyle name="Currency 2 5 3 3 5 4 3" xfId="5496" xr:uid="{00000000-0005-0000-0000-0000D6130000}"/>
    <cellStyle name="Currency 2 5 3 3 5 5" xfId="5497" xr:uid="{00000000-0005-0000-0000-0000D7130000}"/>
    <cellStyle name="Currency 2 5 3 3 5 5 2" xfId="5498" xr:uid="{00000000-0005-0000-0000-0000D8130000}"/>
    <cellStyle name="Currency 2 5 3 3 5 5 2 2" xfId="5499" xr:uid="{00000000-0005-0000-0000-0000D9130000}"/>
    <cellStyle name="Currency 2 5 3 3 5 5 3" xfId="5500" xr:uid="{00000000-0005-0000-0000-0000DA130000}"/>
    <cellStyle name="Currency 2 5 3 3 5 6" xfId="5501" xr:uid="{00000000-0005-0000-0000-0000DB130000}"/>
    <cellStyle name="Currency 2 5 3 3 5 6 2" xfId="5502" xr:uid="{00000000-0005-0000-0000-0000DC130000}"/>
    <cellStyle name="Currency 2 5 3 3 5 6 2 2" xfId="5503" xr:uid="{00000000-0005-0000-0000-0000DD130000}"/>
    <cellStyle name="Currency 2 5 3 3 5 6 3" xfId="5504" xr:uid="{00000000-0005-0000-0000-0000DE130000}"/>
    <cellStyle name="Currency 2 5 3 3 5 7" xfId="5505" xr:uid="{00000000-0005-0000-0000-0000DF130000}"/>
    <cellStyle name="Currency 2 5 3 3 5 7 2" xfId="5506" xr:uid="{00000000-0005-0000-0000-0000E0130000}"/>
    <cellStyle name="Currency 2 5 3 3 5 8" xfId="5507" xr:uid="{00000000-0005-0000-0000-0000E1130000}"/>
    <cellStyle name="Currency 2 5 3 3 5 8 2" xfId="5508" xr:uid="{00000000-0005-0000-0000-0000E2130000}"/>
    <cellStyle name="Currency 2 5 3 3 5 9" xfId="5509" xr:uid="{00000000-0005-0000-0000-0000E3130000}"/>
    <cellStyle name="Currency 2 5 3 3 6" xfId="5510" xr:uid="{00000000-0005-0000-0000-0000E4130000}"/>
    <cellStyle name="Currency 2 5 3 3 6 2" xfId="5511" xr:uid="{00000000-0005-0000-0000-0000E5130000}"/>
    <cellStyle name="Currency 2 5 3 3 6 3" xfId="5512" xr:uid="{00000000-0005-0000-0000-0000E6130000}"/>
    <cellStyle name="Currency 2 5 3 3 7" xfId="5513" xr:uid="{00000000-0005-0000-0000-0000E7130000}"/>
    <cellStyle name="Currency 2 5 3 3 8" xfId="5514" xr:uid="{00000000-0005-0000-0000-0000E8130000}"/>
    <cellStyle name="Currency 2 5 3 3 8 2" xfId="5515" xr:uid="{00000000-0005-0000-0000-0000E9130000}"/>
    <cellStyle name="Currency 2 5 3 3 8 2 2" xfId="5516" xr:uid="{00000000-0005-0000-0000-0000EA130000}"/>
    <cellStyle name="Currency 2 5 3 3 8 3" xfId="5517" xr:uid="{00000000-0005-0000-0000-0000EB130000}"/>
    <cellStyle name="Currency 2 5 3 3 8 4" xfId="5518" xr:uid="{00000000-0005-0000-0000-0000EC130000}"/>
    <cellStyle name="Currency 2 5 3 3 9" xfId="5519" xr:uid="{00000000-0005-0000-0000-0000ED130000}"/>
    <cellStyle name="Currency 2 5 3 3 9 2" xfId="5520" xr:uid="{00000000-0005-0000-0000-0000EE130000}"/>
    <cellStyle name="Currency 2 5 3 3 9 2 2" xfId="5521" xr:uid="{00000000-0005-0000-0000-0000EF130000}"/>
    <cellStyle name="Currency 2 5 3 3 9 3" xfId="5522" xr:uid="{00000000-0005-0000-0000-0000F0130000}"/>
    <cellStyle name="Currency 2 5 3 4" xfId="252" xr:uid="{00000000-0005-0000-0000-0000F1130000}"/>
    <cellStyle name="Currency 2 5 3 4 2" xfId="5523" xr:uid="{00000000-0005-0000-0000-0000F2130000}"/>
    <cellStyle name="Currency 2 5 3 4 2 2" xfId="5524" xr:uid="{00000000-0005-0000-0000-0000F3130000}"/>
    <cellStyle name="Currency 2 5 3 4 2 3" xfId="5525" xr:uid="{00000000-0005-0000-0000-0000F4130000}"/>
    <cellStyle name="Currency 2 5 3 4 2 3 2" xfId="5526" xr:uid="{00000000-0005-0000-0000-0000F5130000}"/>
    <cellStyle name="Currency 2 5 3 4 2 3 3" xfId="5527" xr:uid="{00000000-0005-0000-0000-0000F6130000}"/>
    <cellStyle name="Currency 2 5 3 4 2 4" xfId="5528" xr:uid="{00000000-0005-0000-0000-0000F7130000}"/>
    <cellStyle name="Currency 2 5 3 4 2 4 2" xfId="5529" xr:uid="{00000000-0005-0000-0000-0000F8130000}"/>
    <cellStyle name="Currency 2 5 3 4 2 4 2 2" xfId="5530" xr:uid="{00000000-0005-0000-0000-0000F9130000}"/>
    <cellStyle name="Currency 2 5 3 4 2 4 3" xfId="5531" xr:uid="{00000000-0005-0000-0000-0000FA130000}"/>
    <cellStyle name="Currency 2 5 3 4 2 5" xfId="5532" xr:uid="{00000000-0005-0000-0000-0000FB130000}"/>
    <cellStyle name="Currency 2 5 3 4 2 5 2" xfId="5533" xr:uid="{00000000-0005-0000-0000-0000FC130000}"/>
    <cellStyle name="Currency 2 5 3 4 2 5 2 2" xfId="5534" xr:uid="{00000000-0005-0000-0000-0000FD130000}"/>
    <cellStyle name="Currency 2 5 3 4 2 5 3" xfId="5535" xr:uid="{00000000-0005-0000-0000-0000FE130000}"/>
    <cellStyle name="Currency 2 5 3 4 2 6" xfId="5536" xr:uid="{00000000-0005-0000-0000-0000FF130000}"/>
    <cellStyle name="Currency 2 5 3 4 2 6 2" xfId="5537" xr:uid="{00000000-0005-0000-0000-000000140000}"/>
    <cellStyle name="Currency 2 5 3 4 2 6 2 2" xfId="5538" xr:uid="{00000000-0005-0000-0000-000001140000}"/>
    <cellStyle name="Currency 2 5 3 4 2 6 3" xfId="5539" xr:uid="{00000000-0005-0000-0000-000002140000}"/>
    <cellStyle name="Currency 2 5 3 4 2 7" xfId="5540" xr:uid="{00000000-0005-0000-0000-000003140000}"/>
    <cellStyle name="Currency 2 5 3 4 2 7 2" xfId="5541" xr:uid="{00000000-0005-0000-0000-000004140000}"/>
    <cellStyle name="Currency 2 5 3 4 2 8" xfId="5542" xr:uid="{00000000-0005-0000-0000-000005140000}"/>
    <cellStyle name="Currency 2 5 3 4 2 8 2" xfId="5543" xr:uid="{00000000-0005-0000-0000-000006140000}"/>
    <cellStyle name="Currency 2 5 3 4 2 9" xfId="5544" xr:uid="{00000000-0005-0000-0000-000007140000}"/>
    <cellStyle name="Currency 2 5 3 4 3" xfId="5545" xr:uid="{00000000-0005-0000-0000-000008140000}"/>
    <cellStyle name="Currency 2 5 3 4 3 2" xfId="5546" xr:uid="{00000000-0005-0000-0000-000009140000}"/>
    <cellStyle name="Currency 2 5 3 4 3 3" xfId="5547" xr:uid="{00000000-0005-0000-0000-00000A140000}"/>
    <cellStyle name="Currency 2 5 3 4 3 3 2" xfId="5548" xr:uid="{00000000-0005-0000-0000-00000B140000}"/>
    <cellStyle name="Currency 2 5 3 4 3 3 3" xfId="5549" xr:uid="{00000000-0005-0000-0000-00000C140000}"/>
    <cellStyle name="Currency 2 5 3 4 3 4" xfId="5550" xr:uid="{00000000-0005-0000-0000-00000D140000}"/>
    <cellStyle name="Currency 2 5 3 4 3 4 2" xfId="5551" xr:uid="{00000000-0005-0000-0000-00000E140000}"/>
    <cellStyle name="Currency 2 5 3 4 3 4 2 2" xfId="5552" xr:uid="{00000000-0005-0000-0000-00000F140000}"/>
    <cellStyle name="Currency 2 5 3 4 3 4 3" xfId="5553" xr:uid="{00000000-0005-0000-0000-000010140000}"/>
    <cellStyle name="Currency 2 5 3 4 3 5" xfId="5554" xr:uid="{00000000-0005-0000-0000-000011140000}"/>
    <cellStyle name="Currency 2 5 3 4 3 5 2" xfId="5555" xr:uid="{00000000-0005-0000-0000-000012140000}"/>
    <cellStyle name="Currency 2 5 3 4 3 5 2 2" xfId="5556" xr:uid="{00000000-0005-0000-0000-000013140000}"/>
    <cellStyle name="Currency 2 5 3 4 3 5 3" xfId="5557" xr:uid="{00000000-0005-0000-0000-000014140000}"/>
    <cellStyle name="Currency 2 5 3 4 3 6" xfId="5558" xr:uid="{00000000-0005-0000-0000-000015140000}"/>
    <cellStyle name="Currency 2 5 3 4 3 6 2" xfId="5559" xr:uid="{00000000-0005-0000-0000-000016140000}"/>
    <cellStyle name="Currency 2 5 3 4 3 6 2 2" xfId="5560" xr:uid="{00000000-0005-0000-0000-000017140000}"/>
    <cellStyle name="Currency 2 5 3 4 3 6 3" xfId="5561" xr:uid="{00000000-0005-0000-0000-000018140000}"/>
    <cellStyle name="Currency 2 5 3 4 3 7" xfId="5562" xr:uid="{00000000-0005-0000-0000-000019140000}"/>
    <cellStyle name="Currency 2 5 3 4 3 7 2" xfId="5563" xr:uid="{00000000-0005-0000-0000-00001A140000}"/>
    <cellStyle name="Currency 2 5 3 4 3 8" xfId="5564" xr:uid="{00000000-0005-0000-0000-00001B140000}"/>
    <cellStyle name="Currency 2 5 3 4 3 8 2" xfId="5565" xr:uid="{00000000-0005-0000-0000-00001C140000}"/>
    <cellStyle name="Currency 2 5 3 4 3 9" xfId="5566" xr:uid="{00000000-0005-0000-0000-00001D140000}"/>
    <cellStyle name="Currency 2 5 3 4 4" xfId="5567" xr:uid="{00000000-0005-0000-0000-00001E140000}"/>
    <cellStyle name="Currency 2 5 3 4 4 2" xfId="5568" xr:uid="{00000000-0005-0000-0000-00001F140000}"/>
    <cellStyle name="Currency 2 5 3 4 4 3" xfId="5569" xr:uid="{00000000-0005-0000-0000-000020140000}"/>
    <cellStyle name="Currency 2 5 3 4 4 3 2" xfId="5570" xr:uid="{00000000-0005-0000-0000-000021140000}"/>
    <cellStyle name="Currency 2 5 3 4 4 3 2 2" xfId="5571" xr:uid="{00000000-0005-0000-0000-000022140000}"/>
    <cellStyle name="Currency 2 5 3 4 4 3 3" xfId="5572" xr:uid="{00000000-0005-0000-0000-000023140000}"/>
    <cellStyle name="Currency 2 5 3 4 4 4" xfId="5573" xr:uid="{00000000-0005-0000-0000-000024140000}"/>
    <cellStyle name="Currency 2 5 3 4 4 4 2" xfId="5574" xr:uid="{00000000-0005-0000-0000-000025140000}"/>
    <cellStyle name="Currency 2 5 3 4 4 4 2 2" xfId="5575" xr:uid="{00000000-0005-0000-0000-000026140000}"/>
    <cellStyle name="Currency 2 5 3 4 4 4 3" xfId="5576" xr:uid="{00000000-0005-0000-0000-000027140000}"/>
    <cellStyle name="Currency 2 5 3 4 4 5" xfId="5577" xr:uid="{00000000-0005-0000-0000-000028140000}"/>
    <cellStyle name="Currency 2 5 3 4 4 5 2" xfId="5578" xr:uid="{00000000-0005-0000-0000-000029140000}"/>
    <cellStyle name="Currency 2 5 3 4 4 5 2 2" xfId="5579" xr:uid="{00000000-0005-0000-0000-00002A140000}"/>
    <cellStyle name="Currency 2 5 3 4 4 5 3" xfId="5580" xr:uid="{00000000-0005-0000-0000-00002B140000}"/>
    <cellStyle name="Currency 2 5 3 4 4 6" xfId="5581" xr:uid="{00000000-0005-0000-0000-00002C140000}"/>
    <cellStyle name="Currency 2 5 3 4 4 6 2" xfId="5582" xr:uid="{00000000-0005-0000-0000-00002D140000}"/>
    <cellStyle name="Currency 2 5 3 4 4 7" xfId="5583" xr:uid="{00000000-0005-0000-0000-00002E140000}"/>
    <cellStyle name="Currency 2 5 3 4 4 7 2" xfId="5584" xr:uid="{00000000-0005-0000-0000-00002F140000}"/>
    <cellStyle name="Currency 2 5 3 4 4 8" xfId="5585" xr:uid="{00000000-0005-0000-0000-000030140000}"/>
    <cellStyle name="Currency 2 5 3 4 4 9" xfId="5586" xr:uid="{00000000-0005-0000-0000-000031140000}"/>
    <cellStyle name="Currency 2 5 3 4 5" xfId="5587" xr:uid="{00000000-0005-0000-0000-000032140000}"/>
    <cellStyle name="Currency 2 5 3 4 5 2" xfId="5588" xr:uid="{00000000-0005-0000-0000-000033140000}"/>
    <cellStyle name="Currency 2 5 3 4 5 3" xfId="5589" xr:uid="{00000000-0005-0000-0000-000034140000}"/>
    <cellStyle name="Currency 2 5 3 4 6" xfId="5590" xr:uid="{00000000-0005-0000-0000-000035140000}"/>
    <cellStyle name="Currency 2 5 3 4 6 2" xfId="5591" xr:uid="{00000000-0005-0000-0000-000036140000}"/>
    <cellStyle name="Currency 2 5 3 4 6 2 2" xfId="5592" xr:uid="{00000000-0005-0000-0000-000037140000}"/>
    <cellStyle name="Currency 2 5 3 4 6 2 2 2" xfId="5593" xr:uid="{00000000-0005-0000-0000-000038140000}"/>
    <cellStyle name="Currency 2 5 3 4 6 2 3" xfId="5594" xr:uid="{00000000-0005-0000-0000-000039140000}"/>
    <cellStyle name="Currency 2 5 3 4 6 3" xfId="5595" xr:uid="{00000000-0005-0000-0000-00003A140000}"/>
    <cellStyle name="Currency 2 5 3 4 6 3 2" xfId="5596" xr:uid="{00000000-0005-0000-0000-00003B140000}"/>
    <cellStyle name="Currency 2 5 3 4 6 3 2 2" xfId="5597" xr:uid="{00000000-0005-0000-0000-00003C140000}"/>
    <cellStyle name="Currency 2 5 3 4 6 3 3" xfId="5598" xr:uid="{00000000-0005-0000-0000-00003D140000}"/>
    <cellStyle name="Currency 2 5 3 4 6 4" xfId="5599" xr:uid="{00000000-0005-0000-0000-00003E140000}"/>
    <cellStyle name="Currency 2 5 3 4 6 4 2" xfId="5600" xr:uid="{00000000-0005-0000-0000-00003F140000}"/>
    <cellStyle name="Currency 2 5 3 4 6 4 2 2" xfId="5601" xr:uid="{00000000-0005-0000-0000-000040140000}"/>
    <cellStyle name="Currency 2 5 3 4 6 4 3" xfId="5602" xr:uid="{00000000-0005-0000-0000-000041140000}"/>
    <cellStyle name="Currency 2 5 3 4 6 5" xfId="5603" xr:uid="{00000000-0005-0000-0000-000042140000}"/>
    <cellStyle name="Currency 2 5 3 4 6 5 2" xfId="5604" xr:uid="{00000000-0005-0000-0000-000043140000}"/>
    <cellStyle name="Currency 2 5 3 4 6 6" xfId="5605" xr:uid="{00000000-0005-0000-0000-000044140000}"/>
    <cellStyle name="Currency 2 5 3 4 6 6 2" xfId="5606" xr:uid="{00000000-0005-0000-0000-000045140000}"/>
    <cellStyle name="Currency 2 5 3 4 6 7" xfId="5607" xr:uid="{00000000-0005-0000-0000-000046140000}"/>
    <cellStyle name="Currency 2 5 3 4 7" xfId="5608" xr:uid="{00000000-0005-0000-0000-000047140000}"/>
    <cellStyle name="Currency 2 5 3 4 7 2" xfId="5609" xr:uid="{00000000-0005-0000-0000-000048140000}"/>
    <cellStyle name="Currency 2 5 3 4 7 2 2" xfId="5610" xr:uid="{00000000-0005-0000-0000-000049140000}"/>
    <cellStyle name="Currency 2 5 3 4 7 3" xfId="5611" xr:uid="{00000000-0005-0000-0000-00004A140000}"/>
    <cellStyle name="Currency 2 5 3 4 8" xfId="5612" xr:uid="{00000000-0005-0000-0000-00004B140000}"/>
    <cellStyle name="Currency 2 5 3 4 8 2" xfId="5613" xr:uid="{00000000-0005-0000-0000-00004C140000}"/>
    <cellStyle name="Currency 2 5 3 4 8 2 2" xfId="5614" xr:uid="{00000000-0005-0000-0000-00004D140000}"/>
    <cellStyle name="Currency 2 5 3 4 8 3" xfId="5615" xr:uid="{00000000-0005-0000-0000-00004E140000}"/>
    <cellStyle name="Currency 2 5 3 5" xfId="253" xr:uid="{00000000-0005-0000-0000-00004F140000}"/>
    <cellStyle name="Currency 2 5 3 5 10" xfId="5616" xr:uid="{00000000-0005-0000-0000-000050140000}"/>
    <cellStyle name="Currency 2 5 3 5 2" xfId="254" xr:uid="{00000000-0005-0000-0000-000051140000}"/>
    <cellStyle name="Currency 2 5 3 5 2 2" xfId="5617" xr:uid="{00000000-0005-0000-0000-000052140000}"/>
    <cellStyle name="Currency 2 5 3 5 2 3" xfId="5618" xr:uid="{00000000-0005-0000-0000-000053140000}"/>
    <cellStyle name="Currency 2 5 3 5 2 3 2" xfId="5619" xr:uid="{00000000-0005-0000-0000-000054140000}"/>
    <cellStyle name="Currency 2 5 3 5 2 3 3" xfId="5620" xr:uid="{00000000-0005-0000-0000-000055140000}"/>
    <cellStyle name="Currency 2 5 3 5 2 4" xfId="5621" xr:uid="{00000000-0005-0000-0000-000056140000}"/>
    <cellStyle name="Currency 2 5 3 5 2 4 2" xfId="5622" xr:uid="{00000000-0005-0000-0000-000057140000}"/>
    <cellStyle name="Currency 2 5 3 5 2 4 2 2" xfId="5623" xr:uid="{00000000-0005-0000-0000-000058140000}"/>
    <cellStyle name="Currency 2 5 3 5 2 4 3" xfId="5624" xr:uid="{00000000-0005-0000-0000-000059140000}"/>
    <cellStyle name="Currency 2 5 3 5 2 5" xfId="5625" xr:uid="{00000000-0005-0000-0000-00005A140000}"/>
    <cellStyle name="Currency 2 5 3 5 2 5 2" xfId="5626" xr:uid="{00000000-0005-0000-0000-00005B140000}"/>
    <cellStyle name="Currency 2 5 3 5 2 5 2 2" xfId="5627" xr:uid="{00000000-0005-0000-0000-00005C140000}"/>
    <cellStyle name="Currency 2 5 3 5 2 5 3" xfId="5628" xr:uid="{00000000-0005-0000-0000-00005D140000}"/>
    <cellStyle name="Currency 2 5 3 5 2 6" xfId="5629" xr:uid="{00000000-0005-0000-0000-00005E140000}"/>
    <cellStyle name="Currency 2 5 3 5 2 6 2" xfId="5630" xr:uid="{00000000-0005-0000-0000-00005F140000}"/>
    <cellStyle name="Currency 2 5 3 5 2 6 2 2" xfId="5631" xr:uid="{00000000-0005-0000-0000-000060140000}"/>
    <cellStyle name="Currency 2 5 3 5 2 6 3" xfId="5632" xr:uid="{00000000-0005-0000-0000-000061140000}"/>
    <cellStyle name="Currency 2 5 3 5 2 7" xfId="5633" xr:uid="{00000000-0005-0000-0000-000062140000}"/>
    <cellStyle name="Currency 2 5 3 5 2 7 2" xfId="5634" xr:uid="{00000000-0005-0000-0000-000063140000}"/>
    <cellStyle name="Currency 2 5 3 5 2 8" xfId="5635" xr:uid="{00000000-0005-0000-0000-000064140000}"/>
    <cellStyle name="Currency 2 5 3 5 2 8 2" xfId="5636" xr:uid="{00000000-0005-0000-0000-000065140000}"/>
    <cellStyle name="Currency 2 5 3 5 2 9" xfId="5637" xr:uid="{00000000-0005-0000-0000-000066140000}"/>
    <cellStyle name="Currency 2 5 3 5 3" xfId="255" xr:uid="{00000000-0005-0000-0000-000067140000}"/>
    <cellStyle name="Currency 2 5 3 5 4" xfId="5638" xr:uid="{00000000-0005-0000-0000-000068140000}"/>
    <cellStyle name="Currency 2 5 3 5 4 2" xfId="5639" xr:uid="{00000000-0005-0000-0000-000069140000}"/>
    <cellStyle name="Currency 2 5 3 5 4 3" xfId="5640" xr:uid="{00000000-0005-0000-0000-00006A140000}"/>
    <cellStyle name="Currency 2 5 3 5 5" xfId="5641" xr:uid="{00000000-0005-0000-0000-00006B140000}"/>
    <cellStyle name="Currency 2 5 3 5 5 2" xfId="5642" xr:uid="{00000000-0005-0000-0000-00006C140000}"/>
    <cellStyle name="Currency 2 5 3 5 5 2 2" xfId="5643" xr:uid="{00000000-0005-0000-0000-00006D140000}"/>
    <cellStyle name="Currency 2 5 3 5 5 3" xfId="5644" xr:uid="{00000000-0005-0000-0000-00006E140000}"/>
    <cellStyle name="Currency 2 5 3 5 6" xfId="5645" xr:uid="{00000000-0005-0000-0000-00006F140000}"/>
    <cellStyle name="Currency 2 5 3 5 6 2" xfId="5646" xr:uid="{00000000-0005-0000-0000-000070140000}"/>
    <cellStyle name="Currency 2 5 3 5 6 2 2" xfId="5647" xr:uid="{00000000-0005-0000-0000-000071140000}"/>
    <cellStyle name="Currency 2 5 3 5 6 3" xfId="5648" xr:uid="{00000000-0005-0000-0000-000072140000}"/>
    <cellStyle name="Currency 2 5 3 5 7" xfId="5649" xr:uid="{00000000-0005-0000-0000-000073140000}"/>
    <cellStyle name="Currency 2 5 3 5 7 2" xfId="5650" xr:uid="{00000000-0005-0000-0000-000074140000}"/>
    <cellStyle name="Currency 2 5 3 5 7 2 2" xfId="5651" xr:uid="{00000000-0005-0000-0000-000075140000}"/>
    <cellStyle name="Currency 2 5 3 5 7 3" xfId="5652" xr:uid="{00000000-0005-0000-0000-000076140000}"/>
    <cellStyle name="Currency 2 5 3 5 8" xfId="5653" xr:uid="{00000000-0005-0000-0000-000077140000}"/>
    <cellStyle name="Currency 2 5 3 5 8 2" xfId="5654" xr:uid="{00000000-0005-0000-0000-000078140000}"/>
    <cellStyle name="Currency 2 5 3 5 9" xfId="5655" xr:uid="{00000000-0005-0000-0000-000079140000}"/>
    <cellStyle name="Currency 2 5 3 5 9 2" xfId="5656" xr:uid="{00000000-0005-0000-0000-00007A140000}"/>
    <cellStyle name="Currency 2 5 3 6" xfId="256" xr:uid="{00000000-0005-0000-0000-00007B140000}"/>
    <cellStyle name="Currency 2 5 3 6 2" xfId="257" xr:uid="{00000000-0005-0000-0000-00007C140000}"/>
    <cellStyle name="Currency 2 5 3 6 2 10" xfId="5657" xr:uid="{00000000-0005-0000-0000-00007D140000}"/>
    <cellStyle name="Currency 2 5 3 6 2 2" xfId="5658" xr:uid="{00000000-0005-0000-0000-00007E140000}"/>
    <cellStyle name="Currency 2 5 3 6 2 3" xfId="5659" xr:uid="{00000000-0005-0000-0000-00007F140000}"/>
    <cellStyle name="Currency 2 5 3 6 2 4" xfId="5660" xr:uid="{00000000-0005-0000-0000-000080140000}"/>
    <cellStyle name="Currency 2 5 3 6 2 4 2" xfId="5661" xr:uid="{00000000-0005-0000-0000-000081140000}"/>
    <cellStyle name="Currency 2 5 3 6 2 4 2 2" xfId="5662" xr:uid="{00000000-0005-0000-0000-000082140000}"/>
    <cellStyle name="Currency 2 5 3 6 2 4 3" xfId="5663" xr:uid="{00000000-0005-0000-0000-000083140000}"/>
    <cellStyle name="Currency 2 5 3 6 2 5" xfId="5664" xr:uid="{00000000-0005-0000-0000-000084140000}"/>
    <cellStyle name="Currency 2 5 3 6 2 5 2" xfId="5665" xr:uid="{00000000-0005-0000-0000-000085140000}"/>
    <cellStyle name="Currency 2 5 3 6 2 5 2 2" xfId="5666" xr:uid="{00000000-0005-0000-0000-000086140000}"/>
    <cellStyle name="Currency 2 5 3 6 2 5 3" xfId="5667" xr:uid="{00000000-0005-0000-0000-000087140000}"/>
    <cellStyle name="Currency 2 5 3 6 2 6" xfId="5668" xr:uid="{00000000-0005-0000-0000-000088140000}"/>
    <cellStyle name="Currency 2 5 3 6 2 6 2" xfId="5669" xr:uid="{00000000-0005-0000-0000-000089140000}"/>
    <cellStyle name="Currency 2 5 3 6 2 6 2 2" xfId="5670" xr:uid="{00000000-0005-0000-0000-00008A140000}"/>
    <cellStyle name="Currency 2 5 3 6 2 6 3" xfId="5671" xr:uid="{00000000-0005-0000-0000-00008B140000}"/>
    <cellStyle name="Currency 2 5 3 6 2 7" xfId="5672" xr:uid="{00000000-0005-0000-0000-00008C140000}"/>
    <cellStyle name="Currency 2 5 3 6 2 7 2" xfId="5673" xr:uid="{00000000-0005-0000-0000-00008D140000}"/>
    <cellStyle name="Currency 2 5 3 6 2 8" xfId="5674" xr:uid="{00000000-0005-0000-0000-00008E140000}"/>
    <cellStyle name="Currency 2 5 3 6 2 8 2" xfId="5675" xr:uid="{00000000-0005-0000-0000-00008F140000}"/>
    <cellStyle name="Currency 2 5 3 6 2 9" xfId="5676" xr:uid="{00000000-0005-0000-0000-000090140000}"/>
    <cellStyle name="Currency 2 5 3 6 3" xfId="258" xr:uid="{00000000-0005-0000-0000-000091140000}"/>
    <cellStyle name="Currency 2 5 3 6 4" xfId="5677" xr:uid="{00000000-0005-0000-0000-000092140000}"/>
    <cellStyle name="Currency 2 5 3 6 4 2" xfId="5678" xr:uid="{00000000-0005-0000-0000-000093140000}"/>
    <cellStyle name="Currency 2 5 3 6 4 2 2" xfId="5679" xr:uid="{00000000-0005-0000-0000-000094140000}"/>
    <cellStyle name="Currency 2 5 3 6 4 3" xfId="5680" xr:uid="{00000000-0005-0000-0000-000095140000}"/>
    <cellStyle name="Currency 2 5 3 6 5" xfId="5681" xr:uid="{00000000-0005-0000-0000-000096140000}"/>
    <cellStyle name="Currency 2 5 3 6 5 2" xfId="5682" xr:uid="{00000000-0005-0000-0000-000097140000}"/>
    <cellStyle name="Currency 2 5 3 6 5 2 2" xfId="5683" xr:uid="{00000000-0005-0000-0000-000098140000}"/>
    <cellStyle name="Currency 2 5 3 6 5 3" xfId="5684" xr:uid="{00000000-0005-0000-0000-000099140000}"/>
    <cellStyle name="Currency 2 5 3 7" xfId="5685" xr:uid="{00000000-0005-0000-0000-00009A140000}"/>
    <cellStyle name="Currency 2 5 3 7 2" xfId="5686" xr:uid="{00000000-0005-0000-0000-00009B140000}"/>
    <cellStyle name="Currency 2 5 3 7 3" xfId="5687" xr:uid="{00000000-0005-0000-0000-00009C140000}"/>
    <cellStyle name="Currency 2 5 3 7 3 2" xfId="5688" xr:uid="{00000000-0005-0000-0000-00009D140000}"/>
    <cellStyle name="Currency 2 5 3 7 3 3" xfId="5689" xr:uid="{00000000-0005-0000-0000-00009E140000}"/>
    <cellStyle name="Currency 2 5 3 7 4" xfId="5690" xr:uid="{00000000-0005-0000-0000-00009F140000}"/>
    <cellStyle name="Currency 2 5 3 7 4 2" xfId="5691" xr:uid="{00000000-0005-0000-0000-0000A0140000}"/>
    <cellStyle name="Currency 2 5 3 7 4 2 2" xfId="5692" xr:uid="{00000000-0005-0000-0000-0000A1140000}"/>
    <cellStyle name="Currency 2 5 3 7 4 3" xfId="5693" xr:uid="{00000000-0005-0000-0000-0000A2140000}"/>
    <cellStyle name="Currency 2 5 3 7 5" xfId="5694" xr:uid="{00000000-0005-0000-0000-0000A3140000}"/>
    <cellStyle name="Currency 2 5 3 7 5 2" xfId="5695" xr:uid="{00000000-0005-0000-0000-0000A4140000}"/>
    <cellStyle name="Currency 2 5 3 7 5 2 2" xfId="5696" xr:uid="{00000000-0005-0000-0000-0000A5140000}"/>
    <cellStyle name="Currency 2 5 3 7 5 3" xfId="5697" xr:uid="{00000000-0005-0000-0000-0000A6140000}"/>
    <cellStyle name="Currency 2 5 3 7 6" xfId="5698" xr:uid="{00000000-0005-0000-0000-0000A7140000}"/>
    <cellStyle name="Currency 2 5 3 7 6 2" xfId="5699" xr:uid="{00000000-0005-0000-0000-0000A8140000}"/>
    <cellStyle name="Currency 2 5 3 7 6 2 2" xfId="5700" xr:uid="{00000000-0005-0000-0000-0000A9140000}"/>
    <cellStyle name="Currency 2 5 3 7 6 3" xfId="5701" xr:uid="{00000000-0005-0000-0000-0000AA140000}"/>
    <cellStyle name="Currency 2 5 3 7 7" xfId="5702" xr:uid="{00000000-0005-0000-0000-0000AB140000}"/>
    <cellStyle name="Currency 2 5 3 7 7 2" xfId="5703" xr:uid="{00000000-0005-0000-0000-0000AC140000}"/>
    <cellStyle name="Currency 2 5 3 7 8" xfId="5704" xr:uid="{00000000-0005-0000-0000-0000AD140000}"/>
    <cellStyle name="Currency 2 5 3 7 8 2" xfId="5705" xr:uid="{00000000-0005-0000-0000-0000AE140000}"/>
    <cellStyle name="Currency 2 5 3 7 9" xfId="5706" xr:uid="{00000000-0005-0000-0000-0000AF140000}"/>
    <cellStyle name="Currency 2 5 3 8" xfId="5707" xr:uid="{00000000-0005-0000-0000-0000B0140000}"/>
    <cellStyle name="Currency 2 5 3 8 2" xfId="5708" xr:uid="{00000000-0005-0000-0000-0000B1140000}"/>
    <cellStyle name="Currency 2 5 3 8 3" xfId="5709" xr:uid="{00000000-0005-0000-0000-0000B2140000}"/>
    <cellStyle name="Currency 2 5 3 9" xfId="5710" xr:uid="{00000000-0005-0000-0000-0000B3140000}"/>
    <cellStyle name="Currency 2 5 4" xfId="259" xr:uid="{00000000-0005-0000-0000-0000B4140000}"/>
    <cellStyle name="Currency 2 5 4 10" xfId="5711" xr:uid="{00000000-0005-0000-0000-0000B5140000}"/>
    <cellStyle name="Currency 2 5 4 10 2" xfId="5712" xr:uid="{00000000-0005-0000-0000-0000B6140000}"/>
    <cellStyle name="Currency 2 5 4 10 2 2" xfId="5713" xr:uid="{00000000-0005-0000-0000-0000B7140000}"/>
    <cellStyle name="Currency 2 5 4 10 3" xfId="5714" xr:uid="{00000000-0005-0000-0000-0000B8140000}"/>
    <cellStyle name="Currency 2 5 4 11" xfId="5715" xr:uid="{00000000-0005-0000-0000-0000B9140000}"/>
    <cellStyle name="Currency 2 5 4 11 2" xfId="5716" xr:uid="{00000000-0005-0000-0000-0000BA140000}"/>
    <cellStyle name="Currency 2 5 4 12" xfId="5717" xr:uid="{00000000-0005-0000-0000-0000BB140000}"/>
    <cellStyle name="Currency 2 5 4 12 2" xfId="5718" xr:uid="{00000000-0005-0000-0000-0000BC140000}"/>
    <cellStyle name="Currency 2 5 4 13" xfId="5719" xr:uid="{00000000-0005-0000-0000-0000BD140000}"/>
    <cellStyle name="Currency 2 5 4 14" xfId="5720" xr:uid="{00000000-0005-0000-0000-0000BE140000}"/>
    <cellStyle name="Currency 2 5 4 15" xfId="5721" xr:uid="{00000000-0005-0000-0000-0000BF140000}"/>
    <cellStyle name="Currency 2 5 4 2" xfId="260" xr:uid="{00000000-0005-0000-0000-0000C0140000}"/>
    <cellStyle name="Currency 2 5 4 2 2" xfId="5722" xr:uid="{00000000-0005-0000-0000-0000C1140000}"/>
    <cellStyle name="Currency 2 5 4 2 2 2" xfId="5723" xr:uid="{00000000-0005-0000-0000-0000C2140000}"/>
    <cellStyle name="Currency 2 5 4 2 2 3" xfId="5724" xr:uid="{00000000-0005-0000-0000-0000C3140000}"/>
    <cellStyle name="Currency 2 5 4 2 2 3 2" xfId="5725" xr:uid="{00000000-0005-0000-0000-0000C4140000}"/>
    <cellStyle name="Currency 2 5 4 2 2 3 3" xfId="5726" xr:uid="{00000000-0005-0000-0000-0000C5140000}"/>
    <cellStyle name="Currency 2 5 4 2 2 4" xfId="5727" xr:uid="{00000000-0005-0000-0000-0000C6140000}"/>
    <cellStyle name="Currency 2 5 4 2 2 4 2" xfId="5728" xr:uid="{00000000-0005-0000-0000-0000C7140000}"/>
    <cellStyle name="Currency 2 5 4 2 2 4 2 2" xfId="5729" xr:uid="{00000000-0005-0000-0000-0000C8140000}"/>
    <cellStyle name="Currency 2 5 4 2 2 4 3" xfId="5730" xr:uid="{00000000-0005-0000-0000-0000C9140000}"/>
    <cellStyle name="Currency 2 5 4 2 2 5" xfId="5731" xr:uid="{00000000-0005-0000-0000-0000CA140000}"/>
    <cellStyle name="Currency 2 5 4 2 2 5 2" xfId="5732" xr:uid="{00000000-0005-0000-0000-0000CB140000}"/>
    <cellStyle name="Currency 2 5 4 2 2 5 2 2" xfId="5733" xr:uid="{00000000-0005-0000-0000-0000CC140000}"/>
    <cellStyle name="Currency 2 5 4 2 2 5 3" xfId="5734" xr:uid="{00000000-0005-0000-0000-0000CD140000}"/>
    <cellStyle name="Currency 2 5 4 2 2 6" xfId="5735" xr:uid="{00000000-0005-0000-0000-0000CE140000}"/>
    <cellStyle name="Currency 2 5 4 2 2 6 2" xfId="5736" xr:uid="{00000000-0005-0000-0000-0000CF140000}"/>
    <cellStyle name="Currency 2 5 4 2 2 6 2 2" xfId="5737" xr:uid="{00000000-0005-0000-0000-0000D0140000}"/>
    <cellStyle name="Currency 2 5 4 2 2 6 3" xfId="5738" xr:uid="{00000000-0005-0000-0000-0000D1140000}"/>
    <cellStyle name="Currency 2 5 4 2 2 7" xfId="5739" xr:uid="{00000000-0005-0000-0000-0000D2140000}"/>
    <cellStyle name="Currency 2 5 4 2 2 7 2" xfId="5740" xr:uid="{00000000-0005-0000-0000-0000D3140000}"/>
    <cellStyle name="Currency 2 5 4 2 2 8" xfId="5741" xr:uid="{00000000-0005-0000-0000-0000D4140000}"/>
    <cellStyle name="Currency 2 5 4 2 2 8 2" xfId="5742" xr:uid="{00000000-0005-0000-0000-0000D5140000}"/>
    <cellStyle name="Currency 2 5 4 2 2 9" xfId="5743" xr:uid="{00000000-0005-0000-0000-0000D6140000}"/>
    <cellStyle name="Currency 2 5 4 2 3" xfId="5744" xr:uid="{00000000-0005-0000-0000-0000D7140000}"/>
    <cellStyle name="Currency 2 5 4 2 3 2" xfId="5745" xr:uid="{00000000-0005-0000-0000-0000D8140000}"/>
    <cellStyle name="Currency 2 5 4 2 3 3" xfId="5746" xr:uid="{00000000-0005-0000-0000-0000D9140000}"/>
    <cellStyle name="Currency 2 5 4 2 3 3 2" xfId="5747" xr:uid="{00000000-0005-0000-0000-0000DA140000}"/>
    <cellStyle name="Currency 2 5 4 2 3 3 3" xfId="5748" xr:uid="{00000000-0005-0000-0000-0000DB140000}"/>
    <cellStyle name="Currency 2 5 4 2 3 4" xfId="5749" xr:uid="{00000000-0005-0000-0000-0000DC140000}"/>
    <cellStyle name="Currency 2 5 4 2 3 4 2" xfId="5750" xr:uid="{00000000-0005-0000-0000-0000DD140000}"/>
    <cellStyle name="Currency 2 5 4 2 3 4 2 2" xfId="5751" xr:uid="{00000000-0005-0000-0000-0000DE140000}"/>
    <cellStyle name="Currency 2 5 4 2 3 4 3" xfId="5752" xr:uid="{00000000-0005-0000-0000-0000DF140000}"/>
    <cellStyle name="Currency 2 5 4 2 3 5" xfId="5753" xr:uid="{00000000-0005-0000-0000-0000E0140000}"/>
    <cellStyle name="Currency 2 5 4 2 3 5 2" xfId="5754" xr:uid="{00000000-0005-0000-0000-0000E1140000}"/>
    <cellStyle name="Currency 2 5 4 2 3 5 2 2" xfId="5755" xr:uid="{00000000-0005-0000-0000-0000E2140000}"/>
    <cellStyle name="Currency 2 5 4 2 3 5 3" xfId="5756" xr:uid="{00000000-0005-0000-0000-0000E3140000}"/>
    <cellStyle name="Currency 2 5 4 2 3 6" xfId="5757" xr:uid="{00000000-0005-0000-0000-0000E4140000}"/>
    <cellStyle name="Currency 2 5 4 2 3 6 2" xfId="5758" xr:uid="{00000000-0005-0000-0000-0000E5140000}"/>
    <cellStyle name="Currency 2 5 4 2 3 6 2 2" xfId="5759" xr:uid="{00000000-0005-0000-0000-0000E6140000}"/>
    <cellStyle name="Currency 2 5 4 2 3 6 3" xfId="5760" xr:uid="{00000000-0005-0000-0000-0000E7140000}"/>
    <cellStyle name="Currency 2 5 4 2 3 7" xfId="5761" xr:uid="{00000000-0005-0000-0000-0000E8140000}"/>
    <cellStyle name="Currency 2 5 4 2 3 7 2" xfId="5762" xr:uid="{00000000-0005-0000-0000-0000E9140000}"/>
    <cellStyle name="Currency 2 5 4 2 3 8" xfId="5763" xr:uid="{00000000-0005-0000-0000-0000EA140000}"/>
    <cellStyle name="Currency 2 5 4 2 3 8 2" xfId="5764" xr:uid="{00000000-0005-0000-0000-0000EB140000}"/>
    <cellStyle name="Currency 2 5 4 2 3 9" xfId="5765" xr:uid="{00000000-0005-0000-0000-0000EC140000}"/>
    <cellStyle name="Currency 2 5 4 2 4" xfId="5766" xr:uid="{00000000-0005-0000-0000-0000ED140000}"/>
    <cellStyle name="Currency 2 5 4 2 4 2" xfId="5767" xr:uid="{00000000-0005-0000-0000-0000EE140000}"/>
    <cellStyle name="Currency 2 5 4 2 4 3" xfId="5768" xr:uid="{00000000-0005-0000-0000-0000EF140000}"/>
    <cellStyle name="Currency 2 5 4 2 4 3 2" xfId="5769" xr:uid="{00000000-0005-0000-0000-0000F0140000}"/>
    <cellStyle name="Currency 2 5 4 2 4 3 2 2" xfId="5770" xr:uid="{00000000-0005-0000-0000-0000F1140000}"/>
    <cellStyle name="Currency 2 5 4 2 4 3 3" xfId="5771" xr:uid="{00000000-0005-0000-0000-0000F2140000}"/>
    <cellStyle name="Currency 2 5 4 2 4 4" xfId="5772" xr:uid="{00000000-0005-0000-0000-0000F3140000}"/>
    <cellStyle name="Currency 2 5 4 2 4 4 2" xfId="5773" xr:uid="{00000000-0005-0000-0000-0000F4140000}"/>
    <cellStyle name="Currency 2 5 4 2 4 4 2 2" xfId="5774" xr:uid="{00000000-0005-0000-0000-0000F5140000}"/>
    <cellStyle name="Currency 2 5 4 2 4 4 3" xfId="5775" xr:uid="{00000000-0005-0000-0000-0000F6140000}"/>
    <cellStyle name="Currency 2 5 4 2 4 5" xfId="5776" xr:uid="{00000000-0005-0000-0000-0000F7140000}"/>
    <cellStyle name="Currency 2 5 4 2 4 5 2" xfId="5777" xr:uid="{00000000-0005-0000-0000-0000F8140000}"/>
    <cellStyle name="Currency 2 5 4 2 4 5 2 2" xfId="5778" xr:uid="{00000000-0005-0000-0000-0000F9140000}"/>
    <cellStyle name="Currency 2 5 4 2 4 5 3" xfId="5779" xr:uid="{00000000-0005-0000-0000-0000FA140000}"/>
    <cellStyle name="Currency 2 5 4 2 4 6" xfId="5780" xr:uid="{00000000-0005-0000-0000-0000FB140000}"/>
    <cellStyle name="Currency 2 5 4 2 4 6 2" xfId="5781" xr:uid="{00000000-0005-0000-0000-0000FC140000}"/>
    <cellStyle name="Currency 2 5 4 2 4 7" xfId="5782" xr:uid="{00000000-0005-0000-0000-0000FD140000}"/>
    <cellStyle name="Currency 2 5 4 2 4 7 2" xfId="5783" xr:uid="{00000000-0005-0000-0000-0000FE140000}"/>
    <cellStyle name="Currency 2 5 4 2 4 8" xfId="5784" xr:uid="{00000000-0005-0000-0000-0000FF140000}"/>
    <cellStyle name="Currency 2 5 4 2 4 9" xfId="5785" xr:uid="{00000000-0005-0000-0000-000000150000}"/>
    <cellStyle name="Currency 2 5 4 2 5" xfId="5786" xr:uid="{00000000-0005-0000-0000-000001150000}"/>
    <cellStyle name="Currency 2 5 4 2 5 2" xfId="5787" xr:uid="{00000000-0005-0000-0000-000002150000}"/>
    <cellStyle name="Currency 2 5 4 2 5 3" xfId="5788" xr:uid="{00000000-0005-0000-0000-000003150000}"/>
    <cellStyle name="Currency 2 5 4 2 6" xfId="5789" xr:uid="{00000000-0005-0000-0000-000004150000}"/>
    <cellStyle name="Currency 2 5 4 2 6 2" xfId="5790" xr:uid="{00000000-0005-0000-0000-000005150000}"/>
    <cellStyle name="Currency 2 5 4 2 6 2 2" xfId="5791" xr:uid="{00000000-0005-0000-0000-000006150000}"/>
    <cellStyle name="Currency 2 5 4 2 6 2 2 2" xfId="5792" xr:uid="{00000000-0005-0000-0000-000007150000}"/>
    <cellStyle name="Currency 2 5 4 2 6 2 3" xfId="5793" xr:uid="{00000000-0005-0000-0000-000008150000}"/>
    <cellStyle name="Currency 2 5 4 2 6 3" xfId="5794" xr:uid="{00000000-0005-0000-0000-000009150000}"/>
    <cellStyle name="Currency 2 5 4 2 6 3 2" xfId="5795" xr:uid="{00000000-0005-0000-0000-00000A150000}"/>
    <cellStyle name="Currency 2 5 4 2 6 3 2 2" xfId="5796" xr:uid="{00000000-0005-0000-0000-00000B150000}"/>
    <cellStyle name="Currency 2 5 4 2 6 3 3" xfId="5797" xr:uid="{00000000-0005-0000-0000-00000C150000}"/>
    <cellStyle name="Currency 2 5 4 2 6 4" xfId="5798" xr:uid="{00000000-0005-0000-0000-00000D150000}"/>
    <cellStyle name="Currency 2 5 4 2 6 4 2" xfId="5799" xr:uid="{00000000-0005-0000-0000-00000E150000}"/>
    <cellStyle name="Currency 2 5 4 2 6 4 2 2" xfId="5800" xr:uid="{00000000-0005-0000-0000-00000F150000}"/>
    <cellStyle name="Currency 2 5 4 2 6 4 3" xfId="5801" xr:uid="{00000000-0005-0000-0000-000010150000}"/>
    <cellStyle name="Currency 2 5 4 2 6 5" xfId="5802" xr:uid="{00000000-0005-0000-0000-000011150000}"/>
    <cellStyle name="Currency 2 5 4 2 6 5 2" xfId="5803" xr:uid="{00000000-0005-0000-0000-000012150000}"/>
    <cellStyle name="Currency 2 5 4 2 6 6" xfId="5804" xr:uid="{00000000-0005-0000-0000-000013150000}"/>
    <cellStyle name="Currency 2 5 4 2 6 6 2" xfId="5805" xr:uid="{00000000-0005-0000-0000-000014150000}"/>
    <cellStyle name="Currency 2 5 4 2 6 7" xfId="5806" xr:uid="{00000000-0005-0000-0000-000015150000}"/>
    <cellStyle name="Currency 2 5 4 2 7" xfId="5807" xr:uid="{00000000-0005-0000-0000-000016150000}"/>
    <cellStyle name="Currency 2 5 4 2 7 2" xfId="5808" xr:uid="{00000000-0005-0000-0000-000017150000}"/>
    <cellStyle name="Currency 2 5 4 2 7 2 2" xfId="5809" xr:uid="{00000000-0005-0000-0000-000018150000}"/>
    <cellStyle name="Currency 2 5 4 2 7 3" xfId="5810" xr:uid="{00000000-0005-0000-0000-000019150000}"/>
    <cellStyle name="Currency 2 5 4 2 8" xfId="5811" xr:uid="{00000000-0005-0000-0000-00001A150000}"/>
    <cellStyle name="Currency 2 5 4 2 8 2" xfId="5812" xr:uid="{00000000-0005-0000-0000-00001B150000}"/>
    <cellStyle name="Currency 2 5 4 2 8 2 2" xfId="5813" xr:uid="{00000000-0005-0000-0000-00001C150000}"/>
    <cellStyle name="Currency 2 5 4 2 8 3" xfId="5814" xr:uid="{00000000-0005-0000-0000-00001D150000}"/>
    <cellStyle name="Currency 2 5 4 3" xfId="261" xr:uid="{00000000-0005-0000-0000-00001E150000}"/>
    <cellStyle name="Currency 2 5 4 3 10" xfId="5815" xr:uid="{00000000-0005-0000-0000-00001F150000}"/>
    <cellStyle name="Currency 2 5 4 3 2" xfId="262" xr:uid="{00000000-0005-0000-0000-000020150000}"/>
    <cellStyle name="Currency 2 5 4 3 2 2" xfId="5816" xr:uid="{00000000-0005-0000-0000-000021150000}"/>
    <cellStyle name="Currency 2 5 4 3 2 3" xfId="5817" xr:uid="{00000000-0005-0000-0000-000022150000}"/>
    <cellStyle name="Currency 2 5 4 3 2 3 2" xfId="5818" xr:uid="{00000000-0005-0000-0000-000023150000}"/>
    <cellStyle name="Currency 2 5 4 3 2 3 3" xfId="5819" xr:uid="{00000000-0005-0000-0000-000024150000}"/>
    <cellStyle name="Currency 2 5 4 3 2 4" xfId="5820" xr:uid="{00000000-0005-0000-0000-000025150000}"/>
    <cellStyle name="Currency 2 5 4 3 2 4 2" xfId="5821" xr:uid="{00000000-0005-0000-0000-000026150000}"/>
    <cellStyle name="Currency 2 5 4 3 2 4 2 2" xfId="5822" xr:uid="{00000000-0005-0000-0000-000027150000}"/>
    <cellStyle name="Currency 2 5 4 3 2 4 3" xfId="5823" xr:uid="{00000000-0005-0000-0000-000028150000}"/>
    <cellStyle name="Currency 2 5 4 3 2 5" xfId="5824" xr:uid="{00000000-0005-0000-0000-000029150000}"/>
    <cellStyle name="Currency 2 5 4 3 2 5 2" xfId="5825" xr:uid="{00000000-0005-0000-0000-00002A150000}"/>
    <cellStyle name="Currency 2 5 4 3 2 5 2 2" xfId="5826" xr:uid="{00000000-0005-0000-0000-00002B150000}"/>
    <cellStyle name="Currency 2 5 4 3 2 5 3" xfId="5827" xr:uid="{00000000-0005-0000-0000-00002C150000}"/>
    <cellStyle name="Currency 2 5 4 3 2 6" xfId="5828" xr:uid="{00000000-0005-0000-0000-00002D150000}"/>
    <cellStyle name="Currency 2 5 4 3 2 6 2" xfId="5829" xr:uid="{00000000-0005-0000-0000-00002E150000}"/>
    <cellStyle name="Currency 2 5 4 3 2 6 2 2" xfId="5830" xr:uid="{00000000-0005-0000-0000-00002F150000}"/>
    <cellStyle name="Currency 2 5 4 3 2 6 3" xfId="5831" xr:uid="{00000000-0005-0000-0000-000030150000}"/>
    <cellStyle name="Currency 2 5 4 3 2 7" xfId="5832" xr:uid="{00000000-0005-0000-0000-000031150000}"/>
    <cellStyle name="Currency 2 5 4 3 2 7 2" xfId="5833" xr:uid="{00000000-0005-0000-0000-000032150000}"/>
    <cellStyle name="Currency 2 5 4 3 2 8" xfId="5834" xr:uid="{00000000-0005-0000-0000-000033150000}"/>
    <cellStyle name="Currency 2 5 4 3 2 8 2" xfId="5835" xr:uid="{00000000-0005-0000-0000-000034150000}"/>
    <cellStyle name="Currency 2 5 4 3 2 9" xfId="5836" xr:uid="{00000000-0005-0000-0000-000035150000}"/>
    <cellStyle name="Currency 2 5 4 3 3" xfId="263" xr:uid="{00000000-0005-0000-0000-000036150000}"/>
    <cellStyle name="Currency 2 5 4 3 4" xfId="5837" xr:uid="{00000000-0005-0000-0000-000037150000}"/>
    <cellStyle name="Currency 2 5 4 3 4 2" xfId="5838" xr:uid="{00000000-0005-0000-0000-000038150000}"/>
    <cellStyle name="Currency 2 5 4 3 4 3" xfId="5839" xr:uid="{00000000-0005-0000-0000-000039150000}"/>
    <cellStyle name="Currency 2 5 4 3 5" xfId="5840" xr:uid="{00000000-0005-0000-0000-00003A150000}"/>
    <cellStyle name="Currency 2 5 4 3 5 2" xfId="5841" xr:uid="{00000000-0005-0000-0000-00003B150000}"/>
    <cellStyle name="Currency 2 5 4 3 5 2 2" xfId="5842" xr:uid="{00000000-0005-0000-0000-00003C150000}"/>
    <cellStyle name="Currency 2 5 4 3 5 3" xfId="5843" xr:uid="{00000000-0005-0000-0000-00003D150000}"/>
    <cellStyle name="Currency 2 5 4 3 6" xfId="5844" xr:uid="{00000000-0005-0000-0000-00003E150000}"/>
    <cellStyle name="Currency 2 5 4 3 6 2" xfId="5845" xr:uid="{00000000-0005-0000-0000-00003F150000}"/>
    <cellStyle name="Currency 2 5 4 3 6 2 2" xfId="5846" xr:uid="{00000000-0005-0000-0000-000040150000}"/>
    <cellStyle name="Currency 2 5 4 3 6 3" xfId="5847" xr:uid="{00000000-0005-0000-0000-000041150000}"/>
    <cellStyle name="Currency 2 5 4 3 7" xfId="5848" xr:uid="{00000000-0005-0000-0000-000042150000}"/>
    <cellStyle name="Currency 2 5 4 3 7 2" xfId="5849" xr:uid="{00000000-0005-0000-0000-000043150000}"/>
    <cellStyle name="Currency 2 5 4 3 7 2 2" xfId="5850" xr:uid="{00000000-0005-0000-0000-000044150000}"/>
    <cellStyle name="Currency 2 5 4 3 7 3" xfId="5851" xr:uid="{00000000-0005-0000-0000-000045150000}"/>
    <cellStyle name="Currency 2 5 4 3 8" xfId="5852" xr:uid="{00000000-0005-0000-0000-000046150000}"/>
    <cellStyle name="Currency 2 5 4 3 8 2" xfId="5853" xr:uid="{00000000-0005-0000-0000-000047150000}"/>
    <cellStyle name="Currency 2 5 4 3 9" xfId="5854" xr:uid="{00000000-0005-0000-0000-000048150000}"/>
    <cellStyle name="Currency 2 5 4 3 9 2" xfId="5855" xr:uid="{00000000-0005-0000-0000-000049150000}"/>
    <cellStyle name="Currency 2 5 4 4" xfId="264" xr:uid="{00000000-0005-0000-0000-00004A150000}"/>
    <cellStyle name="Currency 2 5 4 4 2" xfId="265" xr:uid="{00000000-0005-0000-0000-00004B150000}"/>
    <cellStyle name="Currency 2 5 4 4 2 10" xfId="5856" xr:uid="{00000000-0005-0000-0000-00004C150000}"/>
    <cellStyle name="Currency 2 5 4 4 2 2" xfId="5857" xr:uid="{00000000-0005-0000-0000-00004D150000}"/>
    <cellStyle name="Currency 2 5 4 4 2 3" xfId="5858" xr:uid="{00000000-0005-0000-0000-00004E150000}"/>
    <cellStyle name="Currency 2 5 4 4 2 4" xfId="5859" xr:uid="{00000000-0005-0000-0000-00004F150000}"/>
    <cellStyle name="Currency 2 5 4 4 2 4 2" xfId="5860" xr:uid="{00000000-0005-0000-0000-000050150000}"/>
    <cellStyle name="Currency 2 5 4 4 2 4 2 2" xfId="5861" xr:uid="{00000000-0005-0000-0000-000051150000}"/>
    <cellStyle name="Currency 2 5 4 4 2 4 3" xfId="5862" xr:uid="{00000000-0005-0000-0000-000052150000}"/>
    <cellStyle name="Currency 2 5 4 4 2 5" xfId="5863" xr:uid="{00000000-0005-0000-0000-000053150000}"/>
    <cellStyle name="Currency 2 5 4 4 2 5 2" xfId="5864" xr:uid="{00000000-0005-0000-0000-000054150000}"/>
    <cellStyle name="Currency 2 5 4 4 2 5 2 2" xfId="5865" xr:uid="{00000000-0005-0000-0000-000055150000}"/>
    <cellStyle name="Currency 2 5 4 4 2 5 3" xfId="5866" xr:uid="{00000000-0005-0000-0000-000056150000}"/>
    <cellStyle name="Currency 2 5 4 4 2 6" xfId="5867" xr:uid="{00000000-0005-0000-0000-000057150000}"/>
    <cellStyle name="Currency 2 5 4 4 2 6 2" xfId="5868" xr:uid="{00000000-0005-0000-0000-000058150000}"/>
    <cellStyle name="Currency 2 5 4 4 2 6 2 2" xfId="5869" xr:uid="{00000000-0005-0000-0000-000059150000}"/>
    <cellStyle name="Currency 2 5 4 4 2 6 3" xfId="5870" xr:uid="{00000000-0005-0000-0000-00005A150000}"/>
    <cellStyle name="Currency 2 5 4 4 2 7" xfId="5871" xr:uid="{00000000-0005-0000-0000-00005B150000}"/>
    <cellStyle name="Currency 2 5 4 4 2 7 2" xfId="5872" xr:uid="{00000000-0005-0000-0000-00005C150000}"/>
    <cellStyle name="Currency 2 5 4 4 2 8" xfId="5873" xr:uid="{00000000-0005-0000-0000-00005D150000}"/>
    <cellStyle name="Currency 2 5 4 4 2 8 2" xfId="5874" xr:uid="{00000000-0005-0000-0000-00005E150000}"/>
    <cellStyle name="Currency 2 5 4 4 2 9" xfId="5875" xr:uid="{00000000-0005-0000-0000-00005F150000}"/>
    <cellStyle name="Currency 2 5 4 4 3" xfId="266" xr:uid="{00000000-0005-0000-0000-000060150000}"/>
    <cellStyle name="Currency 2 5 4 4 4" xfId="5876" xr:uid="{00000000-0005-0000-0000-000061150000}"/>
    <cellStyle name="Currency 2 5 4 4 4 2" xfId="5877" xr:uid="{00000000-0005-0000-0000-000062150000}"/>
    <cellStyle name="Currency 2 5 4 4 4 2 2" xfId="5878" xr:uid="{00000000-0005-0000-0000-000063150000}"/>
    <cellStyle name="Currency 2 5 4 4 4 3" xfId="5879" xr:uid="{00000000-0005-0000-0000-000064150000}"/>
    <cellStyle name="Currency 2 5 4 4 5" xfId="5880" xr:uid="{00000000-0005-0000-0000-000065150000}"/>
    <cellStyle name="Currency 2 5 4 4 5 2" xfId="5881" xr:uid="{00000000-0005-0000-0000-000066150000}"/>
    <cellStyle name="Currency 2 5 4 4 5 2 2" xfId="5882" xr:uid="{00000000-0005-0000-0000-000067150000}"/>
    <cellStyle name="Currency 2 5 4 4 5 3" xfId="5883" xr:uid="{00000000-0005-0000-0000-000068150000}"/>
    <cellStyle name="Currency 2 5 4 5" xfId="5884" xr:uid="{00000000-0005-0000-0000-000069150000}"/>
    <cellStyle name="Currency 2 5 4 5 2" xfId="5885" xr:uid="{00000000-0005-0000-0000-00006A150000}"/>
    <cellStyle name="Currency 2 5 4 5 3" xfId="5886" xr:uid="{00000000-0005-0000-0000-00006B150000}"/>
    <cellStyle name="Currency 2 5 4 5 3 2" xfId="5887" xr:uid="{00000000-0005-0000-0000-00006C150000}"/>
    <cellStyle name="Currency 2 5 4 5 3 3" xfId="5888" xr:uid="{00000000-0005-0000-0000-00006D150000}"/>
    <cellStyle name="Currency 2 5 4 5 4" xfId="5889" xr:uid="{00000000-0005-0000-0000-00006E150000}"/>
    <cellStyle name="Currency 2 5 4 5 4 2" xfId="5890" xr:uid="{00000000-0005-0000-0000-00006F150000}"/>
    <cellStyle name="Currency 2 5 4 5 4 2 2" xfId="5891" xr:uid="{00000000-0005-0000-0000-000070150000}"/>
    <cellStyle name="Currency 2 5 4 5 4 3" xfId="5892" xr:uid="{00000000-0005-0000-0000-000071150000}"/>
    <cellStyle name="Currency 2 5 4 5 5" xfId="5893" xr:uid="{00000000-0005-0000-0000-000072150000}"/>
    <cellStyle name="Currency 2 5 4 5 5 2" xfId="5894" xr:uid="{00000000-0005-0000-0000-000073150000}"/>
    <cellStyle name="Currency 2 5 4 5 5 2 2" xfId="5895" xr:uid="{00000000-0005-0000-0000-000074150000}"/>
    <cellStyle name="Currency 2 5 4 5 5 3" xfId="5896" xr:uid="{00000000-0005-0000-0000-000075150000}"/>
    <cellStyle name="Currency 2 5 4 5 6" xfId="5897" xr:uid="{00000000-0005-0000-0000-000076150000}"/>
    <cellStyle name="Currency 2 5 4 5 6 2" xfId="5898" xr:uid="{00000000-0005-0000-0000-000077150000}"/>
    <cellStyle name="Currency 2 5 4 5 6 2 2" xfId="5899" xr:uid="{00000000-0005-0000-0000-000078150000}"/>
    <cellStyle name="Currency 2 5 4 5 6 3" xfId="5900" xr:uid="{00000000-0005-0000-0000-000079150000}"/>
    <cellStyle name="Currency 2 5 4 5 7" xfId="5901" xr:uid="{00000000-0005-0000-0000-00007A150000}"/>
    <cellStyle name="Currency 2 5 4 5 7 2" xfId="5902" xr:uid="{00000000-0005-0000-0000-00007B150000}"/>
    <cellStyle name="Currency 2 5 4 5 8" xfId="5903" xr:uid="{00000000-0005-0000-0000-00007C150000}"/>
    <cellStyle name="Currency 2 5 4 5 8 2" xfId="5904" xr:uid="{00000000-0005-0000-0000-00007D150000}"/>
    <cellStyle name="Currency 2 5 4 5 9" xfId="5905" xr:uid="{00000000-0005-0000-0000-00007E150000}"/>
    <cellStyle name="Currency 2 5 4 6" xfId="5906" xr:uid="{00000000-0005-0000-0000-00007F150000}"/>
    <cellStyle name="Currency 2 5 4 6 2" xfId="5907" xr:uid="{00000000-0005-0000-0000-000080150000}"/>
    <cellStyle name="Currency 2 5 4 6 3" xfId="5908" xr:uid="{00000000-0005-0000-0000-000081150000}"/>
    <cellStyle name="Currency 2 5 4 7" xfId="5909" xr:uid="{00000000-0005-0000-0000-000082150000}"/>
    <cellStyle name="Currency 2 5 4 8" xfId="5910" xr:uid="{00000000-0005-0000-0000-000083150000}"/>
    <cellStyle name="Currency 2 5 4 8 2" xfId="5911" xr:uid="{00000000-0005-0000-0000-000084150000}"/>
    <cellStyle name="Currency 2 5 4 8 2 2" xfId="5912" xr:uid="{00000000-0005-0000-0000-000085150000}"/>
    <cellStyle name="Currency 2 5 4 8 3" xfId="5913" xr:uid="{00000000-0005-0000-0000-000086150000}"/>
    <cellStyle name="Currency 2 5 4 8 4" xfId="5914" xr:uid="{00000000-0005-0000-0000-000087150000}"/>
    <cellStyle name="Currency 2 5 4 9" xfId="5915" xr:uid="{00000000-0005-0000-0000-000088150000}"/>
    <cellStyle name="Currency 2 5 4 9 2" xfId="5916" xr:uid="{00000000-0005-0000-0000-000089150000}"/>
    <cellStyle name="Currency 2 5 4 9 2 2" xfId="5917" xr:uid="{00000000-0005-0000-0000-00008A150000}"/>
    <cellStyle name="Currency 2 5 4 9 3" xfId="5918" xr:uid="{00000000-0005-0000-0000-00008B150000}"/>
    <cellStyle name="Currency 2 5 5" xfId="267" xr:uid="{00000000-0005-0000-0000-00008C150000}"/>
    <cellStyle name="Currency 2 5 5 10" xfId="5919" xr:uid="{00000000-0005-0000-0000-00008D150000}"/>
    <cellStyle name="Currency 2 5 5 10 2" xfId="5920" xr:uid="{00000000-0005-0000-0000-00008E150000}"/>
    <cellStyle name="Currency 2 5 5 10 2 2" xfId="5921" xr:uid="{00000000-0005-0000-0000-00008F150000}"/>
    <cellStyle name="Currency 2 5 5 10 3" xfId="5922" xr:uid="{00000000-0005-0000-0000-000090150000}"/>
    <cellStyle name="Currency 2 5 5 11" xfId="5923" xr:uid="{00000000-0005-0000-0000-000091150000}"/>
    <cellStyle name="Currency 2 5 5 11 2" xfId="5924" xr:uid="{00000000-0005-0000-0000-000092150000}"/>
    <cellStyle name="Currency 2 5 5 12" xfId="5925" xr:uid="{00000000-0005-0000-0000-000093150000}"/>
    <cellStyle name="Currency 2 5 5 12 2" xfId="5926" xr:uid="{00000000-0005-0000-0000-000094150000}"/>
    <cellStyle name="Currency 2 5 5 13" xfId="5927" xr:uid="{00000000-0005-0000-0000-000095150000}"/>
    <cellStyle name="Currency 2 5 5 14" xfId="5928" xr:uid="{00000000-0005-0000-0000-000096150000}"/>
    <cellStyle name="Currency 2 5 5 15" xfId="5929" xr:uid="{00000000-0005-0000-0000-000097150000}"/>
    <cellStyle name="Currency 2 5 5 2" xfId="268" xr:uid="{00000000-0005-0000-0000-000098150000}"/>
    <cellStyle name="Currency 2 5 5 2 2" xfId="5930" xr:uid="{00000000-0005-0000-0000-000099150000}"/>
    <cellStyle name="Currency 2 5 5 2 2 2" xfId="5931" xr:uid="{00000000-0005-0000-0000-00009A150000}"/>
    <cellStyle name="Currency 2 5 5 2 2 3" xfId="5932" xr:uid="{00000000-0005-0000-0000-00009B150000}"/>
    <cellStyle name="Currency 2 5 5 2 2 3 2" xfId="5933" xr:uid="{00000000-0005-0000-0000-00009C150000}"/>
    <cellStyle name="Currency 2 5 5 2 2 3 3" xfId="5934" xr:uid="{00000000-0005-0000-0000-00009D150000}"/>
    <cellStyle name="Currency 2 5 5 2 2 4" xfId="5935" xr:uid="{00000000-0005-0000-0000-00009E150000}"/>
    <cellStyle name="Currency 2 5 5 2 2 4 2" xfId="5936" xr:uid="{00000000-0005-0000-0000-00009F150000}"/>
    <cellStyle name="Currency 2 5 5 2 2 4 2 2" xfId="5937" xr:uid="{00000000-0005-0000-0000-0000A0150000}"/>
    <cellStyle name="Currency 2 5 5 2 2 4 3" xfId="5938" xr:uid="{00000000-0005-0000-0000-0000A1150000}"/>
    <cellStyle name="Currency 2 5 5 2 2 5" xfId="5939" xr:uid="{00000000-0005-0000-0000-0000A2150000}"/>
    <cellStyle name="Currency 2 5 5 2 2 5 2" xfId="5940" xr:uid="{00000000-0005-0000-0000-0000A3150000}"/>
    <cellStyle name="Currency 2 5 5 2 2 5 2 2" xfId="5941" xr:uid="{00000000-0005-0000-0000-0000A4150000}"/>
    <cellStyle name="Currency 2 5 5 2 2 5 3" xfId="5942" xr:uid="{00000000-0005-0000-0000-0000A5150000}"/>
    <cellStyle name="Currency 2 5 5 2 2 6" xfId="5943" xr:uid="{00000000-0005-0000-0000-0000A6150000}"/>
    <cellStyle name="Currency 2 5 5 2 2 6 2" xfId="5944" xr:uid="{00000000-0005-0000-0000-0000A7150000}"/>
    <cellStyle name="Currency 2 5 5 2 2 6 2 2" xfId="5945" xr:uid="{00000000-0005-0000-0000-0000A8150000}"/>
    <cellStyle name="Currency 2 5 5 2 2 6 3" xfId="5946" xr:uid="{00000000-0005-0000-0000-0000A9150000}"/>
    <cellStyle name="Currency 2 5 5 2 2 7" xfId="5947" xr:uid="{00000000-0005-0000-0000-0000AA150000}"/>
    <cellStyle name="Currency 2 5 5 2 2 7 2" xfId="5948" xr:uid="{00000000-0005-0000-0000-0000AB150000}"/>
    <cellStyle name="Currency 2 5 5 2 2 8" xfId="5949" xr:uid="{00000000-0005-0000-0000-0000AC150000}"/>
    <cellStyle name="Currency 2 5 5 2 2 8 2" xfId="5950" xr:uid="{00000000-0005-0000-0000-0000AD150000}"/>
    <cellStyle name="Currency 2 5 5 2 2 9" xfId="5951" xr:uid="{00000000-0005-0000-0000-0000AE150000}"/>
    <cellStyle name="Currency 2 5 5 2 3" xfId="5952" xr:uid="{00000000-0005-0000-0000-0000AF150000}"/>
    <cellStyle name="Currency 2 5 5 2 3 2" xfId="5953" xr:uid="{00000000-0005-0000-0000-0000B0150000}"/>
    <cellStyle name="Currency 2 5 5 2 3 3" xfId="5954" xr:uid="{00000000-0005-0000-0000-0000B1150000}"/>
    <cellStyle name="Currency 2 5 5 2 3 3 2" xfId="5955" xr:uid="{00000000-0005-0000-0000-0000B2150000}"/>
    <cellStyle name="Currency 2 5 5 2 3 3 3" xfId="5956" xr:uid="{00000000-0005-0000-0000-0000B3150000}"/>
    <cellStyle name="Currency 2 5 5 2 3 4" xfId="5957" xr:uid="{00000000-0005-0000-0000-0000B4150000}"/>
    <cellStyle name="Currency 2 5 5 2 3 4 2" xfId="5958" xr:uid="{00000000-0005-0000-0000-0000B5150000}"/>
    <cellStyle name="Currency 2 5 5 2 3 4 2 2" xfId="5959" xr:uid="{00000000-0005-0000-0000-0000B6150000}"/>
    <cellStyle name="Currency 2 5 5 2 3 4 3" xfId="5960" xr:uid="{00000000-0005-0000-0000-0000B7150000}"/>
    <cellStyle name="Currency 2 5 5 2 3 5" xfId="5961" xr:uid="{00000000-0005-0000-0000-0000B8150000}"/>
    <cellStyle name="Currency 2 5 5 2 3 5 2" xfId="5962" xr:uid="{00000000-0005-0000-0000-0000B9150000}"/>
    <cellStyle name="Currency 2 5 5 2 3 5 2 2" xfId="5963" xr:uid="{00000000-0005-0000-0000-0000BA150000}"/>
    <cellStyle name="Currency 2 5 5 2 3 5 3" xfId="5964" xr:uid="{00000000-0005-0000-0000-0000BB150000}"/>
    <cellStyle name="Currency 2 5 5 2 3 6" xfId="5965" xr:uid="{00000000-0005-0000-0000-0000BC150000}"/>
    <cellStyle name="Currency 2 5 5 2 3 6 2" xfId="5966" xr:uid="{00000000-0005-0000-0000-0000BD150000}"/>
    <cellStyle name="Currency 2 5 5 2 3 6 2 2" xfId="5967" xr:uid="{00000000-0005-0000-0000-0000BE150000}"/>
    <cellStyle name="Currency 2 5 5 2 3 6 3" xfId="5968" xr:uid="{00000000-0005-0000-0000-0000BF150000}"/>
    <cellStyle name="Currency 2 5 5 2 3 7" xfId="5969" xr:uid="{00000000-0005-0000-0000-0000C0150000}"/>
    <cellStyle name="Currency 2 5 5 2 3 7 2" xfId="5970" xr:uid="{00000000-0005-0000-0000-0000C1150000}"/>
    <cellStyle name="Currency 2 5 5 2 3 8" xfId="5971" xr:uid="{00000000-0005-0000-0000-0000C2150000}"/>
    <cellStyle name="Currency 2 5 5 2 3 8 2" xfId="5972" xr:uid="{00000000-0005-0000-0000-0000C3150000}"/>
    <cellStyle name="Currency 2 5 5 2 3 9" xfId="5973" xr:uid="{00000000-0005-0000-0000-0000C4150000}"/>
    <cellStyle name="Currency 2 5 5 2 4" xfId="5974" xr:uid="{00000000-0005-0000-0000-0000C5150000}"/>
    <cellStyle name="Currency 2 5 5 2 4 2" xfId="5975" xr:uid="{00000000-0005-0000-0000-0000C6150000}"/>
    <cellStyle name="Currency 2 5 5 2 4 3" xfId="5976" xr:uid="{00000000-0005-0000-0000-0000C7150000}"/>
    <cellStyle name="Currency 2 5 5 2 4 3 2" xfId="5977" xr:uid="{00000000-0005-0000-0000-0000C8150000}"/>
    <cellStyle name="Currency 2 5 5 2 4 3 2 2" xfId="5978" xr:uid="{00000000-0005-0000-0000-0000C9150000}"/>
    <cellStyle name="Currency 2 5 5 2 4 3 3" xfId="5979" xr:uid="{00000000-0005-0000-0000-0000CA150000}"/>
    <cellStyle name="Currency 2 5 5 2 4 4" xfId="5980" xr:uid="{00000000-0005-0000-0000-0000CB150000}"/>
    <cellStyle name="Currency 2 5 5 2 4 4 2" xfId="5981" xr:uid="{00000000-0005-0000-0000-0000CC150000}"/>
    <cellStyle name="Currency 2 5 5 2 4 4 2 2" xfId="5982" xr:uid="{00000000-0005-0000-0000-0000CD150000}"/>
    <cellStyle name="Currency 2 5 5 2 4 4 3" xfId="5983" xr:uid="{00000000-0005-0000-0000-0000CE150000}"/>
    <cellStyle name="Currency 2 5 5 2 4 5" xfId="5984" xr:uid="{00000000-0005-0000-0000-0000CF150000}"/>
    <cellStyle name="Currency 2 5 5 2 4 5 2" xfId="5985" xr:uid="{00000000-0005-0000-0000-0000D0150000}"/>
    <cellStyle name="Currency 2 5 5 2 4 5 2 2" xfId="5986" xr:uid="{00000000-0005-0000-0000-0000D1150000}"/>
    <cellStyle name="Currency 2 5 5 2 4 5 3" xfId="5987" xr:uid="{00000000-0005-0000-0000-0000D2150000}"/>
    <cellStyle name="Currency 2 5 5 2 4 6" xfId="5988" xr:uid="{00000000-0005-0000-0000-0000D3150000}"/>
    <cellStyle name="Currency 2 5 5 2 4 6 2" xfId="5989" xr:uid="{00000000-0005-0000-0000-0000D4150000}"/>
    <cellStyle name="Currency 2 5 5 2 4 7" xfId="5990" xr:uid="{00000000-0005-0000-0000-0000D5150000}"/>
    <cellStyle name="Currency 2 5 5 2 4 7 2" xfId="5991" xr:uid="{00000000-0005-0000-0000-0000D6150000}"/>
    <cellStyle name="Currency 2 5 5 2 4 8" xfId="5992" xr:uid="{00000000-0005-0000-0000-0000D7150000}"/>
    <cellStyle name="Currency 2 5 5 2 4 9" xfId="5993" xr:uid="{00000000-0005-0000-0000-0000D8150000}"/>
    <cellStyle name="Currency 2 5 5 2 5" xfId="5994" xr:uid="{00000000-0005-0000-0000-0000D9150000}"/>
    <cellStyle name="Currency 2 5 5 2 5 2" xfId="5995" xr:uid="{00000000-0005-0000-0000-0000DA150000}"/>
    <cellStyle name="Currency 2 5 5 2 5 3" xfId="5996" xr:uid="{00000000-0005-0000-0000-0000DB150000}"/>
    <cellStyle name="Currency 2 5 5 2 6" xfId="5997" xr:uid="{00000000-0005-0000-0000-0000DC150000}"/>
    <cellStyle name="Currency 2 5 5 2 6 2" xfId="5998" xr:uid="{00000000-0005-0000-0000-0000DD150000}"/>
    <cellStyle name="Currency 2 5 5 2 6 2 2" xfId="5999" xr:uid="{00000000-0005-0000-0000-0000DE150000}"/>
    <cellStyle name="Currency 2 5 5 2 6 2 2 2" xfId="6000" xr:uid="{00000000-0005-0000-0000-0000DF150000}"/>
    <cellStyle name="Currency 2 5 5 2 6 2 3" xfId="6001" xr:uid="{00000000-0005-0000-0000-0000E0150000}"/>
    <cellStyle name="Currency 2 5 5 2 6 3" xfId="6002" xr:uid="{00000000-0005-0000-0000-0000E1150000}"/>
    <cellStyle name="Currency 2 5 5 2 6 3 2" xfId="6003" xr:uid="{00000000-0005-0000-0000-0000E2150000}"/>
    <cellStyle name="Currency 2 5 5 2 6 3 2 2" xfId="6004" xr:uid="{00000000-0005-0000-0000-0000E3150000}"/>
    <cellStyle name="Currency 2 5 5 2 6 3 3" xfId="6005" xr:uid="{00000000-0005-0000-0000-0000E4150000}"/>
    <cellStyle name="Currency 2 5 5 2 6 4" xfId="6006" xr:uid="{00000000-0005-0000-0000-0000E5150000}"/>
    <cellStyle name="Currency 2 5 5 2 6 4 2" xfId="6007" xr:uid="{00000000-0005-0000-0000-0000E6150000}"/>
    <cellStyle name="Currency 2 5 5 2 6 4 2 2" xfId="6008" xr:uid="{00000000-0005-0000-0000-0000E7150000}"/>
    <cellStyle name="Currency 2 5 5 2 6 4 3" xfId="6009" xr:uid="{00000000-0005-0000-0000-0000E8150000}"/>
    <cellStyle name="Currency 2 5 5 2 6 5" xfId="6010" xr:uid="{00000000-0005-0000-0000-0000E9150000}"/>
    <cellStyle name="Currency 2 5 5 2 6 5 2" xfId="6011" xr:uid="{00000000-0005-0000-0000-0000EA150000}"/>
    <cellStyle name="Currency 2 5 5 2 6 6" xfId="6012" xr:uid="{00000000-0005-0000-0000-0000EB150000}"/>
    <cellStyle name="Currency 2 5 5 2 6 6 2" xfId="6013" xr:uid="{00000000-0005-0000-0000-0000EC150000}"/>
    <cellStyle name="Currency 2 5 5 2 6 7" xfId="6014" xr:uid="{00000000-0005-0000-0000-0000ED150000}"/>
    <cellStyle name="Currency 2 5 5 2 7" xfId="6015" xr:uid="{00000000-0005-0000-0000-0000EE150000}"/>
    <cellStyle name="Currency 2 5 5 2 7 2" xfId="6016" xr:uid="{00000000-0005-0000-0000-0000EF150000}"/>
    <cellStyle name="Currency 2 5 5 2 7 2 2" xfId="6017" xr:uid="{00000000-0005-0000-0000-0000F0150000}"/>
    <cellStyle name="Currency 2 5 5 2 7 3" xfId="6018" xr:uid="{00000000-0005-0000-0000-0000F1150000}"/>
    <cellStyle name="Currency 2 5 5 2 8" xfId="6019" xr:uid="{00000000-0005-0000-0000-0000F2150000}"/>
    <cellStyle name="Currency 2 5 5 2 8 2" xfId="6020" xr:uid="{00000000-0005-0000-0000-0000F3150000}"/>
    <cellStyle name="Currency 2 5 5 2 8 2 2" xfId="6021" xr:uid="{00000000-0005-0000-0000-0000F4150000}"/>
    <cellStyle name="Currency 2 5 5 2 8 3" xfId="6022" xr:uid="{00000000-0005-0000-0000-0000F5150000}"/>
    <cellStyle name="Currency 2 5 5 3" xfId="269" xr:uid="{00000000-0005-0000-0000-0000F6150000}"/>
    <cellStyle name="Currency 2 5 5 3 10" xfId="6023" xr:uid="{00000000-0005-0000-0000-0000F7150000}"/>
    <cellStyle name="Currency 2 5 5 3 2" xfId="270" xr:uid="{00000000-0005-0000-0000-0000F8150000}"/>
    <cellStyle name="Currency 2 5 5 3 2 2" xfId="6024" xr:uid="{00000000-0005-0000-0000-0000F9150000}"/>
    <cellStyle name="Currency 2 5 5 3 2 3" xfId="6025" xr:uid="{00000000-0005-0000-0000-0000FA150000}"/>
    <cellStyle name="Currency 2 5 5 3 2 3 2" xfId="6026" xr:uid="{00000000-0005-0000-0000-0000FB150000}"/>
    <cellStyle name="Currency 2 5 5 3 2 3 3" xfId="6027" xr:uid="{00000000-0005-0000-0000-0000FC150000}"/>
    <cellStyle name="Currency 2 5 5 3 2 4" xfId="6028" xr:uid="{00000000-0005-0000-0000-0000FD150000}"/>
    <cellStyle name="Currency 2 5 5 3 2 4 2" xfId="6029" xr:uid="{00000000-0005-0000-0000-0000FE150000}"/>
    <cellStyle name="Currency 2 5 5 3 2 4 2 2" xfId="6030" xr:uid="{00000000-0005-0000-0000-0000FF150000}"/>
    <cellStyle name="Currency 2 5 5 3 2 4 3" xfId="6031" xr:uid="{00000000-0005-0000-0000-000000160000}"/>
    <cellStyle name="Currency 2 5 5 3 2 5" xfId="6032" xr:uid="{00000000-0005-0000-0000-000001160000}"/>
    <cellStyle name="Currency 2 5 5 3 2 5 2" xfId="6033" xr:uid="{00000000-0005-0000-0000-000002160000}"/>
    <cellStyle name="Currency 2 5 5 3 2 5 2 2" xfId="6034" xr:uid="{00000000-0005-0000-0000-000003160000}"/>
    <cellStyle name="Currency 2 5 5 3 2 5 3" xfId="6035" xr:uid="{00000000-0005-0000-0000-000004160000}"/>
    <cellStyle name="Currency 2 5 5 3 2 6" xfId="6036" xr:uid="{00000000-0005-0000-0000-000005160000}"/>
    <cellStyle name="Currency 2 5 5 3 2 6 2" xfId="6037" xr:uid="{00000000-0005-0000-0000-000006160000}"/>
    <cellStyle name="Currency 2 5 5 3 2 6 2 2" xfId="6038" xr:uid="{00000000-0005-0000-0000-000007160000}"/>
    <cellStyle name="Currency 2 5 5 3 2 6 3" xfId="6039" xr:uid="{00000000-0005-0000-0000-000008160000}"/>
    <cellStyle name="Currency 2 5 5 3 2 7" xfId="6040" xr:uid="{00000000-0005-0000-0000-000009160000}"/>
    <cellStyle name="Currency 2 5 5 3 2 7 2" xfId="6041" xr:uid="{00000000-0005-0000-0000-00000A160000}"/>
    <cellStyle name="Currency 2 5 5 3 2 8" xfId="6042" xr:uid="{00000000-0005-0000-0000-00000B160000}"/>
    <cellStyle name="Currency 2 5 5 3 2 8 2" xfId="6043" xr:uid="{00000000-0005-0000-0000-00000C160000}"/>
    <cellStyle name="Currency 2 5 5 3 2 9" xfId="6044" xr:uid="{00000000-0005-0000-0000-00000D160000}"/>
    <cellStyle name="Currency 2 5 5 3 3" xfId="271" xr:uid="{00000000-0005-0000-0000-00000E160000}"/>
    <cellStyle name="Currency 2 5 5 3 4" xfId="6045" xr:uid="{00000000-0005-0000-0000-00000F160000}"/>
    <cellStyle name="Currency 2 5 5 3 4 2" xfId="6046" xr:uid="{00000000-0005-0000-0000-000010160000}"/>
    <cellStyle name="Currency 2 5 5 3 4 3" xfId="6047" xr:uid="{00000000-0005-0000-0000-000011160000}"/>
    <cellStyle name="Currency 2 5 5 3 5" xfId="6048" xr:uid="{00000000-0005-0000-0000-000012160000}"/>
    <cellStyle name="Currency 2 5 5 3 5 2" xfId="6049" xr:uid="{00000000-0005-0000-0000-000013160000}"/>
    <cellStyle name="Currency 2 5 5 3 5 2 2" xfId="6050" xr:uid="{00000000-0005-0000-0000-000014160000}"/>
    <cellStyle name="Currency 2 5 5 3 5 3" xfId="6051" xr:uid="{00000000-0005-0000-0000-000015160000}"/>
    <cellStyle name="Currency 2 5 5 3 6" xfId="6052" xr:uid="{00000000-0005-0000-0000-000016160000}"/>
    <cellStyle name="Currency 2 5 5 3 6 2" xfId="6053" xr:uid="{00000000-0005-0000-0000-000017160000}"/>
    <cellStyle name="Currency 2 5 5 3 6 2 2" xfId="6054" xr:uid="{00000000-0005-0000-0000-000018160000}"/>
    <cellStyle name="Currency 2 5 5 3 6 3" xfId="6055" xr:uid="{00000000-0005-0000-0000-000019160000}"/>
    <cellStyle name="Currency 2 5 5 3 7" xfId="6056" xr:uid="{00000000-0005-0000-0000-00001A160000}"/>
    <cellStyle name="Currency 2 5 5 3 7 2" xfId="6057" xr:uid="{00000000-0005-0000-0000-00001B160000}"/>
    <cellStyle name="Currency 2 5 5 3 7 2 2" xfId="6058" xr:uid="{00000000-0005-0000-0000-00001C160000}"/>
    <cellStyle name="Currency 2 5 5 3 7 3" xfId="6059" xr:uid="{00000000-0005-0000-0000-00001D160000}"/>
    <cellStyle name="Currency 2 5 5 3 8" xfId="6060" xr:uid="{00000000-0005-0000-0000-00001E160000}"/>
    <cellStyle name="Currency 2 5 5 3 8 2" xfId="6061" xr:uid="{00000000-0005-0000-0000-00001F160000}"/>
    <cellStyle name="Currency 2 5 5 3 9" xfId="6062" xr:uid="{00000000-0005-0000-0000-000020160000}"/>
    <cellStyle name="Currency 2 5 5 3 9 2" xfId="6063" xr:uid="{00000000-0005-0000-0000-000021160000}"/>
    <cellStyle name="Currency 2 5 5 4" xfId="272" xr:uid="{00000000-0005-0000-0000-000022160000}"/>
    <cellStyle name="Currency 2 5 5 4 2" xfId="273" xr:uid="{00000000-0005-0000-0000-000023160000}"/>
    <cellStyle name="Currency 2 5 5 4 2 10" xfId="6064" xr:uid="{00000000-0005-0000-0000-000024160000}"/>
    <cellStyle name="Currency 2 5 5 4 2 2" xfId="6065" xr:uid="{00000000-0005-0000-0000-000025160000}"/>
    <cellStyle name="Currency 2 5 5 4 2 3" xfId="6066" xr:uid="{00000000-0005-0000-0000-000026160000}"/>
    <cellStyle name="Currency 2 5 5 4 2 4" xfId="6067" xr:uid="{00000000-0005-0000-0000-000027160000}"/>
    <cellStyle name="Currency 2 5 5 4 2 4 2" xfId="6068" xr:uid="{00000000-0005-0000-0000-000028160000}"/>
    <cellStyle name="Currency 2 5 5 4 2 4 2 2" xfId="6069" xr:uid="{00000000-0005-0000-0000-000029160000}"/>
    <cellStyle name="Currency 2 5 5 4 2 4 3" xfId="6070" xr:uid="{00000000-0005-0000-0000-00002A160000}"/>
    <cellStyle name="Currency 2 5 5 4 2 5" xfId="6071" xr:uid="{00000000-0005-0000-0000-00002B160000}"/>
    <cellStyle name="Currency 2 5 5 4 2 5 2" xfId="6072" xr:uid="{00000000-0005-0000-0000-00002C160000}"/>
    <cellStyle name="Currency 2 5 5 4 2 5 2 2" xfId="6073" xr:uid="{00000000-0005-0000-0000-00002D160000}"/>
    <cellStyle name="Currency 2 5 5 4 2 5 3" xfId="6074" xr:uid="{00000000-0005-0000-0000-00002E160000}"/>
    <cellStyle name="Currency 2 5 5 4 2 6" xfId="6075" xr:uid="{00000000-0005-0000-0000-00002F160000}"/>
    <cellStyle name="Currency 2 5 5 4 2 6 2" xfId="6076" xr:uid="{00000000-0005-0000-0000-000030160000}"/>
    <cellStyle name="Currency 2 5 5 4 2 6 2 2" xfId="6077" xr:uid="{00000000-0005-0000-0000-000031160000}"/>
    <cellStyle name="Currency 2 5 5 4 2 6 3" xfId="6078" xr:uid="{00000000-0005-0000-0000-000032160000}"/>
    <cellStyle name="Currency 2 5 5 4 2 7" xfId="6079" xr:uid="{00000000-0005-0000-0000-000033160000}"/>
    <cellStyle name="Currency 2 5 5 4 2 7 2" xfId="6080" xr:uid="{00000000-0005-0000-0000-000034160000}"/>
    <cellStyle name="Currency 2 5 5 4 2 8" xfId="6081" xr:uid="{00000000-0005-0000-0000-000035160000}"/>
    <cellStyle name="Currency 2 5 5 4 2 8 2" xfId="6082" xr:uid="{00000000-0005-0000-0000-000036160000}"/>
    <cellStyle name="Currency 2 5 5 4 2 9" xfId="6083" xr:uid="{00000000-0005-0000-0000-000037160000}"/>
    <cellStyle name="Currency 2 5 5 4 3" xfId="274" xr:uid="{00000000-0005-0000-0000-000038160000}"/>
    <cellStyle name="Currency 2 5 5 4 4" xfId="6084" xr:uid="{00000000-0005-0000-0000-000039160000}"/>
    <cellStyle name="Currency 2 5 5 4 4 2" xfId="6085" xr:uid="{00000000-0005-0000-0000-00003A160000}"/>
    <cellStyle name="Currency 2 5 5 4 4 2 2" xfId="6086" xr:uid="{00000000-0005-0000-0000-00003B160000}"/>
    <cellStyle name="Currency 2 5 5 4 4 3" xfId="6087" xr:uid="{00000000-0005-0000-0000-00003C160000}"/>
    <cellStyle name="Currency 2 5 5 4 5" xfId="6088" xr:uid="{00000000-0005-0000-0000-00003D160000}"/>
    <cellStyle name="Currency 2 5 5 4 5 2" xfId="6089" xr:uid="{00000000-0005-0000-0000-00003E160000}"/>
    <cellStyle name="Currency 2 5 5 4 5 2 2" xfId="6090" xr:uid="{00000000-0005-0000-0000-00003F160000}"/>
    <cellStyle name="Currency 2 5 5 4 5 3" xfId="6091" xr:uid="{00000000-0005-0000-0000-000040160000}"/>
    <cellStyle name="Currency 2 5 5 5" xfId="6092" xr:uid="{00000000-0005-0000-0000-000041160000}"/>
    <cellStyle name="Currency 2 5 5 5 2" xfId="6093" xr:uid="{00000000-0005-0000-0000-000042160000}"/>
    <cellStyle name="Currency 2 5 5 5 3" xfId="6094" xr:uid="{00000000-0005-0000-0000-000043160000}"/>
    <cellStyle name="Currency 2 5 5 5 3 2" xfId="6095" xr:uid="{00000000-0005-0000-0000-000044160000}"/>
    <cellStyle name="Currency 2 5 5 5 3 3" xfId="6096" xr:uid="{00000000-0005-0000-0000-000045160000}"/>
    <cellStyle name="Currency 2 5 5 5 4" xfId="6097" xr:uid="{00000000-0005-0000-0000-000046160000}"/>
    <cellStyle name="Currency 2 5 5 5 4 2" xfId="6098" xr:uid="{00000000-0005-0000-0000-000047160000}"/>
    <cellStyle name="Currency 2 5 5 5 4 2 2" xfId="6099" xr:uid="{00000000-0005-0000-0000-000048160000}"/>
    <cellStyle name="Currency 2 5 5 5 4 3" xfId="6100" xr:uid="{00000000-0005-0000-0000-000049160000}"/>
    <cellStyle name="Currency 2 5 5 5 5" xfId="6101" xr:uid="{00000000-0005-0000-0000-00004A160000}"/>
    <cellStyle name="Currency 2 5 5 5 5 2" xfId="6102" xr:uid="{00000000-0005-0000-0000-00004B160000}"/>
    <cellStyle name="Currency 2 5 5 5 5 2 2" xfId="6103" xr:uid="{00000000-0005-0000-0000-00004C160000}"/>
    <cellStyle name="Currency 2 5 5 5 5 3" xfId="6104" xr:uid="{00000000-0005-0000-0000-00004D160000}"/>
    <cellStyle name="Currency 2 5 5 5 6" xfId="6105" xr:uid="{00000000-0005-0000-0000-00004E160000}"/>
    <cellStyle name="Currency 2 5 5 5 6 2" xfId="6106" xr:uid="{00000000-0005-0000-0000-00004F160000}"/>
    <cellStyle name="Currency 2 5 5 5 6 2 2" xfId="6107" xr:uid="{00000000-0005-0000-0000-000050160000}"/>
    <cellStyle name="Currency 2 5 5 5 6 3" xfId="6108" xr:uid="{00000000-0005-0000-0000-000051160000}"/>
    <cellStyle name="Currency 2 5 5 5 7" xfId="6109" xr:uid="{00000000-0005-0000-0000-000052160000}"/>
    <cellStyle name="Currency 2 5 5 5 7 2" xfId="6110" xr:uid="{00000000-0005-0000-0000-000053160000}"/>
    <cellStyle name="Currency 2 5 5 5 8" xfId="6111" xr:uid="{00000000-0005-0000-0000-000054160000}"/>
    <cellStyle name="Currency 2 5 5 5 8 2" xfId="6112" xr:uid="{00000000-0005-0000-0000-000055160000}"/>
    <cellStyle name="Currency 2 5 5 5 9" xfId="6113" xr:uid="{00000000-0005-0000-0000-000056160000}"/>
    <cellStyle name="Currency 2 5 5 6" xfId="6114" xr:uid="{00000000-0005-0000-0000-000057160000}"/>
    <cellStyle name="Currency 2 5 5 6 2" xfId="6115" xr:uid="{00000000-0005-0000-0000-000058160000}"/>
    <cellStyle name="Currency 2 5 5 6 3" xfId="6116" xr:uid="{00000000-0005-0000-0000-000059160000}"/>
    <cellStyle name="Currency 2 5 5 7" xfId="6117" xr:uid="{00000000-0005-0000-0000-00005A160000}"/>
    <cellStyle name="Currency 2 5 5 8" xfId="6118" xr:uid="{00000000-0005-0000-0000-00005B160000}"/>
    <cellStyle name="Currency 2 5 5 8 2" xfId="6119" xr:uid="{00000000-0005-0000-0000-00005C160000}"/>
    <cellStyle name="Currency 2 5 5 8 2 2" xfId="6120" xr:uid="{00000000-0005-0000-0000-00005D160000}"/>
    <cellStyle name="Currency 2 5 5 8 3" xfId="6121" xr:uid="{00000000-0005-0000-0000-00005E160000}"/>
    <cellStyle name="Currency 2 5 5 8 4" xfId="6122" xr:uid="{00000000-0005-0000-0000-00005F160000}"/>
    <cellStyle name="Currency 2 5 5 9" xfId="6123" xr:uid="{00000000-0005-0000-0000-000060160000}"/>
    <cellStyle name="Currency 2 5 5 9 2" xfId="6124" xr:uid="{00000000-0005-0000-0000-000061160000}"/>
    <cellStyle name="Currency 2 5 5 9 2 2" xfId="6125" xr:uid="{00000000-0005-0000-0000-000062160000}"/>
    <cellStyle name="Currency 2 5 5 9 3" xfId="6126" xr:uid="{00000000-0005-0000-0000-000063160000}"/>
    <cellStyle name="Currency 2 5 6" xfId="275" xr:uid="{00000000-0005-0000-0000-000064160000}"/>
    <cellStyle name="Currency 2 5 6 2" xfId="6127" xr:uid="{00000000-0005-0000-0000-000065160000}"/>
    <cellStyle name="Currency 2 5 6 2 2" xfId="6128" xr:uid="{00000000-0005-0000-0000-000066160000}"/>
    <cellStyle name="Currency 2 5 6 2 3" xfId="6129" xr:uid="{00000000-0005-0000-0000-000067160000}"/>
    <cellStyle name="Currency 2 5 6 2 3 2" xfId="6130" xr:uid="{00000000-0005-0000-0000-000068160000}"/>
    <cellStyle name="Currency 2 5 6 2 3 3" xfId="6131" xr:uid="{00000000-0005-0000-0000-000069160000}"/>
    <cellStyle name="Currency 2 5 6 2 4" xfId="6132" xr:uid="{00000000-0005-0000-0000-00006A160000}"/>
    <cellStyle name="Currency 2 5 6 2 4 2" xfId="6133" xr:uid="{00000000-0005-0000-0000-00006B160000}"/>
    <cellStyle name="Currency 2 5 6 2 4 2 2" xfId="6134" xr:uid="{00000000-0005-0000-0000-00006C160000}"/>
    <cellStyle name="Currency 2 5 6 2 4 3" xfId="6135" xr:uid="{00000000-0005-0000-0000-00006D160000}"/>
    <cellStyle name="Currency 2 5 6 2 5" xfId="6136" xr:uid="{00000000-0005-0000-0000-00006E160000}"/>
    <cellStyle name="Currency 2 5 6 2 5 2" xfId="6137" xr:uid="{00000000-0005-0000-0000-00006F160000}"/>
    <cellStyle name="Currency 2 5 6 2 5 2 2" xfId="6138" xr:uid="{00000000-0005-0000-0000-000070160000}"/>
    <cellStyle name="Currency 2 5 6 2 5 3" xfId="6139" xr:uid="{00000000-0005-0000-0000-000071160000}"/>
    <cellStyle name="Currency 2 5 6 2 6" xfId="6140" xr:uid="{00000000-0005-0000-0000-000072160000}"/>
    <cellStyle name="Currency 2 5 6 2 6 2" xfId="6141" xr:uid="{00000000-0005-0000-0000-000073160000}"/>
    <cellStyle name="Currency 2 5 6 2 6 2 2" xfId="6142" xr:uid="{00000000-0005-0000-0000-000074160000}"/>
    <cellStyle name="Currency 2 5 6 2 6 3" xfId="6143" xr:uid="{00000000-0005-0000-0000-000075160000}"/>
    <cellStyle name="Currency 2 5 6 2 7" xfId="6144" xr:uid="{00000000-0005-0000-0000-000076160000}"/>
    <cellStyle name="Currency 2 5 6 2 7 2" xfId="6145" xr:uid="{00000000-0005-0000-0000-000077160000}"/>
    <cellStyle name="Currency 2 5 6 2 8" xfId="6146" xr:uid="{00000000-0005-0000-0000-000078160000}"/>
    <cellStyle name="Currency 2 5 6 2 8 2" xfId="6147" xr:uid="{00000000-0005-0000-0000-000079160000}"/>
    <cellStyle name="Currency 2 5 6 2 9" xfId="6148" xr:uid="{00000000-0005-0000-0000-00007A160000}"/>
    <cellStyle name="Currency 2 5 6 3" xfId="6149" xr:uid="{00000000-0005-0000-0000-00007B160000}"/>
    <cellStyle name="Currency 2 5 6 3 2" xfId="6150" xr:uid="{00000000-0005-0000-0000-00007C160000}"/>
    <cellStyle name="Currency 2 5 6 3 3" xfId="6151" xr:uid="{00000000-0005-0000-0000-00007D160000}"/>
    <cellStyle name="Currency 2 5 6 3 3 2" xfId="6152" xr:uid="{00000000-0005-0000-0000-00007E160000}"/>
    <cellStyle name="Currency 2 5 6 3 3 3" xfId="6153" xr:uid="{00000000-0005-0000-0000-00007F160000}"/>
    <cellStyle name="Currency 2 5 6 3 4" xfId="6154" xr:uid="{00000000-0005-0000-0000-000080160000}"/>
    <cellStyle name="Currency 2 5 6 3 4 2" xfId="6155" xr:uid="{00000000-0005-0000-0000-000081160000}"/>
    <cellStyle name="Currency 2 5 6 3 4 2 2" xfId="6156" xr:uid="{00000000-0005-0000-0000-000082160000}"/>
    <cellStyle name="Currency 2 5 6 3 4 3" xfId="6157" xr:uid="{00000000-0005-0000-0000-000083160000}"/>
    <cellStyle name="Currency 2 5 6 3 5" xfId="6158" xr:uid="{00000000-0005-0000-0000-000084160000}"/>
    <cellStyle name="Currency 2 5 6 3 5 2" xfId="6159" xr:uid="{00000000-0005-0000-0000-000085160000}"/>
    <cellStyle name="Currency 2 5 6 3 5 2 2" xfId="6160" xr:uid="{00000000-0005-0000-0000-000086160000}"/>
    <cellStyle name="Currency 2 5 6 3 5 3" xfId="6161" xr:uid="{00000000-0005-0000-0000-000087160000}"/>
    <cellStyle name="Currency 2 5 6 3 6" xfId="6162" xr:uid="{00000000-0005-0000-0000-000088160000}"/>
    <cellStyle name="Currency 2 5 6 3 6 2" xfId="6163" xr:uid="{00000000-0005-0000-0000-000089160000}"/>
    <cellStyle name="Currency 2 5 6 3 6 2 2" xfId="6164" xr:uid="{00000000-0005-0000-0000-00008A160000}"/>
    <cellStyle name="Currency 2 5 6 3 6 3" xfId="6165" xr:uid="{00000000-0005-0000-0000-00008B160000}"/>
    <cellStyle name="Currency 2 5 6 3 7" xfId="6166" xr:uid="{00000000-0005-0000-0000-00008C160000}"/>
    <cellStyle name="Currency 2 5 6 3 7 2" xfId="6167" xr:uid="{00000000-0005-0000-0000-00008D160000}"/>
    <cellStyle name="Currency 2 5 6 3 8" xfId="6168" xr:uid="{00000000-0005-0000-0000-00008E160000}"/>
    <cellStyle name="Currency 2 5 6 3 8 2" xfId="6169" xr:uid="{00000000-0005-0000-0000-00008F160000}"/>
    <cellStyle name="Currency 2 5 6 3 9" xfId="6170" xr:uid="{00000000-0005-0000-0000-000090160000}"/>
    <cellStyle name="Currency 2 5 6 4" xfId="6171" xr:uid="{00000000-0005-0000-0000-000091160000}"/>
    <cellStyle name="Currency 2 5 6 4 2" xfId="6172" xr:uid="{00000000-0005-0000-0000-000092160000}"/>
    <cellStyle name="Currency 2 5 6 4 3" xfId="6173" xr:uid="{00000000-0005-0000-0000-000093160000}"/>
    <cellStyle name="Currency 2 5 6 4 3 2" xfId="6174" xr:uid="{00000000-0005-0000-0000-000094160000}"/>
    <cellStyle name="Currency 2 5 6 4 3 2 2" xfId="6175" xr:uid="{00000000-0005-0000-0000-000095160000}"/>
    <cellStyle name="Currency 2 5 6 4 3 3" xfId="6176" xr:uid="{00000000-0005-0000-0000-000096160000}"/>
    <cellStyle name="Currency 2 5 6 4 4" xfId="6177" xr:uid="{00000000-0005-0000-0000-000097160000}"/>
    <cellStyle name="Currency 2 5 6 4 4 2" xfId="6178" xr:uid="{00000000-0005-0000-0000-000098160000}"/>
    <cellStyle name="Currency 2 5 6 4 4 2 2" xfId="6179" xr:uid="{00000000-0005-0000-0000-000099160000}"/>
    <cellStyle name="Currency 2 5 6 4 4 3" xfId="6180" xr:uid="{00000000-0005-0000-0000-00009A160000}"/>
    <cellStyle name="Currency 2 5 6 4 5" xfId="6181" xr:uid="{00000000-0005-0000-0000-00009B160000}"/>
    <cellStyle name="Currency 2 5 6 4 5 2" xfId="6182" xr:uid="{00000000-0005-0000-0000-00009C160000}"/>
    <cellStyle name="Currency 2 5 6 4 5 2 2" xfId="6183" xr:uid="{00000000-0005-0000-0000-00009D160000}"/>
    <cellStyle name="Currency 2 5 6 4 5 3" xfId="6184" xr:uid="{00000000-0005-0000-0000-00009E160000}"/>
    <cellStyle name="Currency 2 5 6 4 6" xfId="6185" xr:uid="{00000000-0005-0000-0000-00009F160000}"/>
    <cellStyle name="Currency 2 5 6 4 6 2" xfId="6186" xr:uid="{00000000-0005-0000-0000-0000A0160000}"/>
    <cellStyle name="Currency 2 5 6 4 7" xfId="6187" xr:uid="{00000000-0005-0000-0000-0000A1160000}"/>
    <cellStyle name="Currency 2 5 6 4 7 2" xfId="6188" xr:uid="{00000000-0005-0000-0000-0000A2160000}"/>
    <cellStyle name="Currency 2 5 6 4 8" xfId="6189" xr:uid="{00000000-0005-0000-0000-0000A3160000}"/>
    <cellStyle name="Currency 2 5 6 4 9" xfId="6190" xr:uid="{00000000-0005-0000-0000-0000A4160000}"/>
    <cellStyle name="Currency 2 5 6 5" xfId="6191" xr:uid="{00000000-0005-0000-0000-0000A5160000}"/>
    <cellStyle name="Currency 2 5 6 5 2" xfId="6192" xr:uid="{00000000-0005-0000-0000-0000A6160000}"/>
    <cellStyle name="Currency 2 5 6 5 3" xfId="6193" xr:uid="{00000000-0005-0000-0000-0000A7160000}"/>
    <cellStyle name="Currency 2 5 6 6" xfId="6194" xr:uid="{00000000-0005-0000-0000-0000A8160000}"/>
    <cellStyle name="Currency 2 5 6 6 2" xfId="6195" xr:uid="{00000000-0005-0000-0000-0000A9160000}"/>
    <cellStyle name="Currency 2 5 6 6 2 2" xfId="6196" xr:uid="{00000000-0005-0000-0000-0000AA160000}"/>
    <cellStyle name="Currency 2 5 6 6 2 2 2" xfId="6197" xr:uid="{00000000-0005-0000-0000-0000AB160000}"/>
    <cellStyle name="Currency 2 5 6 6 2 3" xfId="6198" xr:uid="{00000000-0005-0000-0000-0000AC160000}"/>
    <cellStyle name="Currency 2 5 6 6 3" xfId="6199" xr:uid="{00000000-0005-0000-0000-0000AD160000}"/>
    <cellStyle name="Currency 2 5 6 6 3 2" xfId="6200" xr:uid="{00000000-0005-0000-0000-0000AE160000}"/>
    <cellStyle name="Currency 2 5 6 6 3 2 2" xfId="6201" xr:uid="{00000000-0005-0000-0000-0000AF160000}"/>
    <cellStyle name="Currency 2 5 6 6 3 3" xfId="6202" xr:uid="{00000000-0005-0000-0000-0000B0160000}"/>
    <cellStyle name="Currency 2 5 6 6 4" xfId="6203" xr:uid="{00000000-0005-0000-0000-0000B1160000}"/>
    <cellStyle name="Currency 2 5 6 6 4 2" xfId="6204" xr:uid="{00000000-0005-0000-0000-0000B2160000}"/>
    <cellStyle name="Currency 2 5 6 6 4 2 2" xfId="6205" xr:uid="{00000000-0005-0000-0000-0000B3160000}"/>
    <cellStyle name="Currency 2 5 6 6 4 3" xfId="6206" xr:uid="{00000000-0005-0000-0000-0000B4160000}"/>
    <cellStyle name="Currency 2 5 6 6 5" xfId="6207" xr:uid="{00000000-0005-0000-0000-0000B5160000}"/>
    <cellStyle name="Currency 2 5 6 6 5 2" xfId="6208" xr:uid="{00000000-0005-0000-0000-0000B6160000}"/>
    <cellStyle name="Currency 2 5 6 6 6" xfId="6209" xr:uid="{00000000-0005-0000-0000-0000B7160000}"/>
    <cellStyle name="Currency 2 5 6 6 6 2" xfId="6210" xr:uid="{00000000-0005-0000-0000-0000B8160000}"/>
    <cellStyle name="Currency 2 5 6 6 7" xfId="6211" xr:uid="{00000000-0005-0000-0000-0000B9160000}"/>
    <cellStyle name="Currency 2 5 6 7" xfId="6212" xr:uid="{00000000-0005-0000-0000-0000BA160000}"/>
    <cellStyle name="Currency 2 5 6 7 2" xfId="6213" xr:uid="{00000000-0005-0000-0000-0000BB160000}"/>
    <cellStyle name="Currency 2 5 6 7 2 2" xfId="6214" xr:uid="{00000000-0005-0000-0000-0000BC160000}"/>
    <cellStyle name="Currency 2 5 6 7 3" xfId="6215" xr:uid="{00000000-0005-0000-0000-0000BD160000}"/>
    <cellStyle name="Currency 2 5 6 8" xfId="6216" xr:uid="{00000000-0005-0000-0000-0000BE160000}"/>
    <cellStyle name="Currency 2 5 6 8 2" xfId="6217" xr:uid="{00000000-0005-0000-0000-0000BF160000}"/>
    <cellStyle name="Currency 2 5 6 8 2 2" xfId="6218" xr:uid="{00000000-0005-0000-0000-0000C0160000}"/>
    <cellStyle name="Currency 2 5 6 8 3" xfId="6219" xr:uid="{00000000-0005-0000-0000-0000C1160000}"/>
    <cellStyle name="Currency 2 5 7" xfId="276" xr:uid="{00000000-0005-0000-0000-0000C2160000}"/>
    <cellStyle name="Currency 2 5 7 10" xfId="6220" xr:uid="{00000000-0005-0000-0000-0000C3160000}"/>
    <cellStyle name="Currency 2 5 7 2" xfId="277" xr:uid="{00000000-0005-0000-0000-0000C4160000}"/>
    <cellStyle name="Currency 2 5 7 2 2" xfId="6221" xr:uid="{00000000-0005-0000-0000-0000C5160000}"/>
    <cellStyle name="Currency 2 5 7 2 3" xfId="6222" xr:uid="{00000000-0005-0000-0000-0000C6160000}"/>
    <cellStyle name="Currency 2 5 7 2 3 2" xfId="6223" xr:uid="{00000000-0005-0000-0000-0000C7160000}"/>
    <cellStyle name="Currency 2 5 7 2 3 3" xfId="6224" xr:uid="{00000000-0005-0000-0000-0000C8160000}"/>
    <cellStyle name="Currency 2 5 7 2 4" xfId="6225" xr:uid="{00000000-0005-0000-0000-0000C9160000}"/>
    <cellStyle name="Currency 2 5 7 2 4 2" xfId="6226" xr:uid="{00000000-0005-0000-0000-0000CA160000}"/>
    <cellStyle name="Currency 2 5 7 2 4 2 2" xfId="6227" xr:uid="{00000000-0005-0000-0000-0000CB160000}"/>
    <cellStyle name="Currency 2 5 7 2 4 3" xfId="6228" xr:uid="{00000000-0005-0000-0000-0000CC160000}"/>
    <cellStyle name="Currency 2 5 7 2 5" xfId="6229" xr:uid="{00000000-0005-0000-0000-0000CD160000}"/>
    <cellStyle name="Currency 2 5 7 2 5 2" xfId="6230" xr:uid="{00000000-0005-0000-0000-0000CE160000}"/>
    <cellStyle name="Currency 2 5 7 2 5 2 2" xfId="6231" xr:uid="{00000000-0005-0000-0000-0000CF160000}"/>
    <cellStyle name="Currency 2 5 7 2 5 3" xfId="6232" xr:uid="{00000000-0005-0000-0000-0000D0160000}"/>
    <cellStyle name="Currency 2 5 7 2 6" xfId="6233" xr:uid="{00000000-0005-0000-0000-0000D1160000}"/>
    <cellStyle name="Currency 2 5 7 2 6 2" xfId="6234" xr:uid="{00000000-0005-0000-0000-0000D2160000}"/>
    <cellStyle name="Currency 2 5 7 2 6 2 2" xfId="6235" xr:uid="{00000000-0005-0000-0000-0000D3160000}"/>
    <cellStyle name="Currency 2 5 7 2 6 3" xfId="6236" xr:uid="{00000000-0005-0000-0000-0000D4160000}"/>
    <cellStyle name="Currency 2 5 7 2 7" xfId="6237" xr:uid="{00000000-0005-0000-0000-0000D5160000}"/>
    <cellStyle name="Currency 2 5 7 2 7 2" xfId="6238" xr:uid="{00000000-0005-0000-0000-0000D6160000}"/>
    <cellStyle name="Currency 2 5 7 2 8" xfId="6239" xr:uid="{00000000-0005-0000-0000-0000D7160000}"/>
    <cellStyle name="Currency 2 5 7 2 8 2" xfId="6240" xr:uid="{00000000-0005-0000-0000-0000D8160000}"/>
    <cellStyle name="Currency 2 5 7 2 9" xfId="6241" xr:uid="{00000000-0005-0000-0000-0000D9160000}"/>
    <cellStyle name="Currency 2 5 7 3" xfId="278" xr:uid="{00000000-0005-0000-0000-0000DA160000}"/>
    <cellStyle name="Currency 2 5 7 4" xfId="6242" xr:uid="{00000000-0005-0000-0000-0000DB160000}"/>
    <cellStyle name="Currency 2 5 7 4 2" xfId="6243" xr:uid="{00000000-0005-0000-0000-0000DC160000}"/>
    <cellStyle name="Currency 2 5 7 4 3" xfId="6244" xr:uid="{00000000-0005-0000-0000-0000DD160000}"/>
    <cellStyle name="Currency 2 5 7 5" xfId="6245" xr:uid="{00000000-0005-0000-0000-0000DE160000}"/>
    <cellStyle name="Currency 2 5 7 5 2" xfId="6246" xr:uid="{00000000-0005-0000-0000-0000DF160000}"/>
    <cellStyle name="Currency 2 5 7 5 2 2" xfId="6247" xr:uid="{00000000-0005-0000-0000-0000E0160000}"/>
    <cellStyle name="Currency 2 5 7 5 3" xfId="6248" xr:uid="{00000000-0005-0000-0000-0000E1160000}"/>
    <cellStyle name="Currency 2 5 7 6" xfId="6249" xr:uid="{00000000-0005-0000-0000-0000E2160000}"/>
    <cellStyle name="Currency 2 5 7 6 2" xfId="6250" xr:uid="{00000000-0005-0000-0000-0000E3160000}"/>
    <cellStyle name="Currency 2 5 7 6 2 2" xfId="6251" xr:uid="{00000000-0005-0000-0000-0000E4160000}"/>
    <cellStyle name="Currency 2 5 7 6 3" xfId="6252" xr:uid="{00000000-0005-0000-0000-0000E5160000}"/>
    <cellStyle name="Currency 2 5 7 7" xfId="6253" xr:uid="{00000000-0005-0000-0000-0000E6160000}"/>
    <cellStyle name="Currency 2 5 7 7 2" xfId="6254" xr:uid="{00000000-0005-0000-0000-0000E7160000}"/>
    <cellStyle name="Currency 2 5 7 7 2 2" xfId="6255" xr:uid="{00000000-0005-0000-0000-0000E8160000}"/>
    <cellStyle name="Currency 2 5 7 7 3" xfId="6256" xr:uid="{00000000-0005-0000-0000-0000E9160000}"/>
    <cellStyle name="Currency 2 5 7 8" xfId="6257" xr:uid="{00000000-0005-0000-0000-0000EA160000}"/>
    <cellStyle name="Currency 2 5 7 8 2" xfId="6258" xr:uid="{00000000-0005-0000-0000-0000EB160000}"/>
    <cellStyle name="Currency 2 5 7 9" xfId="6259" xr:uid="{00000000-0005-0000-0000-0000EC160000}"/>
    <cellStyle name="Currency 2 5 7 9 2" xfId="6260" xr:uid="{00000000-0005-0000-0000-0000ED160000}"/>
    <cellStyle name="Currency 2 5 8" xfId="279" xr:uid="{00000000-0005-0000-0000-0000EE160000}"/>
    <cellStyle name="Currency 2 5 8 2" xfId="280" xr:uid="{00000000-0005-0000-0000-0000EF160000}"/>
    <cellStyle name="Currency 2 5 8 2 10" xfId="6261" xr:uid="{00000000-0005-0000-0000-0000F0160000}"/>
    <cellStyle name="Currency 2 5 8 2 2" xfId="6262" xr:uid="{00000000-0005-0000-0000-0000F1160000}"/>
    <cellStyle name="Currency 2 5 8 2 3" xfId="6263" xr:uid="{00000000-0005-0000-0000-0000F2160000}"/>
    <cellStyle name="Currency 2 5 8 2 4" xfId="6264" xr:uid="{00000000-0005-0000-0000-0000F3160000}"/>
    <cellStyle name="Currency 2 5 8 2 4 2" xfId="6265" xr:uid="{00000000-0005-0000-0000-0000F4160000}"/>
    <cellStyle name="Currency 2 5 8 2 4 2 2" xfId="6266" xr:uid="{00000000-0005-0000-0000-0000F5160000}"/>
    <cellStyle name="Currency 2 5 8 2 4 3" xfId="6267" xr:uid="{00000000-0005-0000-0000-0000F6160000}"/>
    <cellStyle name="Currency 2 5 8 2 5" xfId="6268" xr:uid="{00000000-0005-0000-0000-0000F7160000}"/>
    <cellStyle name="Currency 2 5 8 2 5 2" xfId="6269" xr:uid="{00000000-0005-0000-0000-0000F8160000}"/>
    <cellStyle name="Currency 2 5 8 2 5 2 2" xfId="6270" xr:uid="{00000000-0005-0000-0000-0000F9160000}"/>
    <cellStyle name="Currency 2 5 8 2 5 3" xfId="6271" xr:uid="{00000000-0005-0000-0000-0000FA160000}"/>
    <cellStyle name="Currency 2 5 8 2 6" xfId="6272" xr:uid="{00000000-0005-0000-0000-0000FB160000}"/>
    <cellStyle name="Currency 2 5 8 2 6 2" xfId="6273" xr:uid="{00000000-0005-0000-0000-0000FC160000}"/>
    <cellStyle name="Currency 2 5 8 2 6 2 2" xfId="6274" xr:uid="{00000000-0005-0000-0000-0000FD160000}"/>
    <cellStyle name="Currency 2 5 8 2 6 3" xfId="6275" xr:uid="{00000000-0005-0000-0000-0000FE160000}"/>
    <cellStyle name="Currency 2 5 8 2 7" xfId="6276" xr:uid="{00000000-0005-0000-0000-0000FF160000}"/>
    <cellStyle name="Currency 2 5 8 2 7 2" xfId="6277" xr:uid="{00000000-0005-0000-0000-000000170000}"/>
    <cellStyle name="Currency 2 5 8 2 8" xfId="6278" xr:uid="{00000000-0005-0000-0000-000001170000}"/>
    <cellStyle name="Currency 2 5 8 2 8 2" xfId="6279" xr:uid="{00000000-0005-0000-0000-000002170000}"/>
    <cellStyle name="Currency 2 5 8 2 9" xfId="6280" xr:uid="{00000000-0005-0000-0000-000003170000}"/>
    <cellStyle name="Currency 2 5 8 3" xfId="281" xr:uid="{00000000-0005-0000-0000-000004170000}"/>
    <cellStyle name="Currency 2 5 8 4" xfId="6281" xr:uid="{00000000-0005-0000-0000-000005170000}"/>
    <cellStyle name="Currency 2 5 8 4 2" xfId="6282" xr:uid="{00000000-0005-0000-0000-000006170000}"/>
    <cellStyle name="Currency 2 5 8 4 2 2" xfId="6283" xr:uid="{00000000-0005-0000-0000-000007170000}"/>
    <cellStyle name="Currency 2 5 8 4 3" xfId="6284" xr:uid="{00000000-0005-0000-0000-000008170000}"/>
    <cellStyle name="Currency 2 5 8 5" xfId="6285" xr:uid="{00000000-0005-0000-0000-000009170000}"/>
    <cellStyle name="Currency 2 5 8 5 2" xfId="6286" xr:uid="{00000000-0005-0000-0000-00000A170000}"/>
    <cellStyle name="Currency 2 5 8 5 2 2" xfId="6287" xr:uid="{00000000-0005-0000-0000-00000B170000}"/>
    <cellStyle name="Currency 2 5 8 5 3" xfId="6288" xr:uid="{00000000-0005-0000-0000-00000C170000}"/>
    <cellStyle name="Currency 2 5 9" xfId="6289" xr:uid="{00000000-0005-0000-0000-00000D170000}"/>
    <cellStyle name="Currency 2 5 9 2" xfId="6290" xr:uid="{00000000-0005-0000-0000-00000E170000}"/>
    <cellStyle name="Currency 2 5 9 3" xfId="6291" xr:uid="{00000000-0005-0000-0000-00000F170000}"/>
    <cellStyle name="Currency 2 5 9 3 2" xfId="6292" xr:uid="{00000000-0005-0000-0000-000010170000}"/>
    <cellStyle name="Currency 2 5 9 3 3" xfId="6293" xr:uid="{00000000-0005-0000-0000-000011170000}"/>
    <cellStyle name="Currency 2 5 9 4" xfId="6294" xr:uid="{00000000-0005-0000-0000-000012170000}"/>
    <cellStyle name="Currency 2 5 9 4 2" xfId="6295" xr:uid="{00000000-0005-0000-0000-000013170000}"/>
    <cellStyle name="Currency 2 5 9 4 2 2" xfId="6296" xr:uid="{00000000-0005-0000-0000-000014170000}"/>
    <cellStyle name="Currency 2 5 9 4 3" xfId="6297" xr:uid="{00000000-0005-0000-0000-000015170000}"/>
    <cellStyle name="Currency 2 5 9 5" xfId="6298" xr:uid="{00000000-0005-0000-0000-000016170000}"/>
    <cellStyle name="Currency 2 5 9 5 2" xfId="6299" xr:uid="{00000000-0005-0000-0000-000017170000}"/>
    <cellStyle name="Currency 2 5 9 5 2 2" xfId="6300" xr:uid="{00000000-0005-0000-0000-000018170000}"/>
    <cellStyle name="Currency 2 5 9 5 3" xfId="6301" xr:uid="{00000000-0005-0000-0000-000019170000}"/>
    <cellStyle name="Currency 2 5 9 6" xfId="6302" xr:uid="{00000000-0005-0000-0000-00001A170000}"/>
    <cellStyle name="Currency 2 5 9 6 2" xfId="6303" xr:uid="{00000000-0005-0000-0000-00001B170000}"/>
    <cellStyle name="Currency 2 5 9 6 2 2" xfId="6304" xr:uid="{00000000-0005-0000-0000-00001C170000}"/>
    <cellStyle name="Currency 2 5 9 6 3" xfId="6305" xr:uid="{00000000-0005-0000-0000-00001D170000}"/>
    <cellStyle name="Currency 2 5 9 7" xfId="6306" xr:uid="{00000000-0005-0000-0000-00001E170000}"/>
    <cellStyle name="Currency 2 5 9 7 2" xfId="6307" xr:uid="{00000000-0005-0000-0000-00001F170000}"/>
    <cellStyle name="Currency 2 5 9 8" xfId="6308" xr:uid="{00000000-0005-0000-0000-000020170000}"/>
    <cellStyle name="Currency 2 5 9 8 2" xfId="6309" xr:uid="{00000000-0005-0000-0000-000021170000}"/>
    <cellStyle name="Currency 2 5 9 9" xfId="6310" xr:uid="{00000000-0005-0000-0000-000022170000}"/>
    <cellStyle name="Currency 2 6" xfId="282" xr:uid="{00000000-0005-0000-0000-000023170000}"/>
    <cellStyle name="Currency 2 6 10" xfId="6311" xr:uid="{00000000-0005-0000-0000-000024170000}"/>
    <cellStyle name="Currency 2 6 10 10" xfId="6312" xr:uid="{00000000-0005-0000-0000-000025170000}"/>
    <cellStyle name="Currency 2 6 10 11" xfId="6313" xr:uid="{00000000-0005-0000-0000-000026170000}"/>
    <cellStyle name="Currency 2 6 10 12" xfId="6314" xr:uid="{00000000-0005-0000-0000-000027170000}"/>
    <cellStyle name="Currency 2 6 10 2" xfId="6315" xr:uid="{00000000-0005-0000-0000-000028170000}"/>
    <cellStyle name="Currency 2 6 10 2 2" xfId="6316" xr:uid="{00000000-0005-0000-0000-000029170000}"/>
    <cellStyle name="Currency 2 6 10 2 3" xfId="6317" xr:uid="{00000000-0005-0000-0000-00002A170000}"/>
    <cellStyle name="Currency 2 6 10 3" xfId="6318" xr:uid="{00000000-0005-0000-0000-00002B170000}"/>
    <cellStyle name="Currency 2 6 10 3 2" xfId="6319" xr:uid="{00000000-0005-0000-0000-00002C170000}"/>
    <cellStyle name="Currency 2 6 10 3 3" xfId="6320" xr:uid="{00000000-0005-0000-0000-00002D170000}"/>
    <cellStyle name="Currency 2 6 10 4" xfId="6321" xr:uid="{00000000-0005-0000-0000-00002E170000}"/>
    <cellStyle name="Currency 2 6 10 5" xfId="6322" xr:uid="{00000000-0005-0000-0000-00002F170000}"/>
    <cellStyle name="Currency 2 6 10 5 2" xfId="6323" xr:uid="{00000000-0005-0000-0000-000030170000}"/>
    <cellStyle name="Currency 2 6 10 5 2 2" xfId="6324" xr:uid="{00000000-0005-0000-0000-000031170000}"/>
    <cellStyle name="Currency 2 6 10 5 3" xfId="6325" xr:uid="{00000000-0005-0000-0000-000032170000}"/>
    <cellStyle name="Currency 2 6 10 6" xfId="6326" xr:uid="{00000000-0005-0000-0000-000033170000}"/>
    <cellStyle name="Currency 2 6 10 6 2" xfId="6327" xr:uid="{00000000-0005-0000-0000-000034170000}"/>
    <cellStyle name="Currency 2 6 10 6 2 2" xfId="6328" xr:uid="{00000000-0005-0000-0000-000035170000}"/>
    <cellStyle name="Currency 2 6 10 6 3" xfId="6329" xr:uid="{00000000-0005-0000-0000-000036170000}"/>
    <cellStyle name="Currency 2 6 10 7" xfId="6330" xr:uid="{00000000-0005-0000-0000-000037170000}"/>
    <cellStyle name="Currency 2 6 10 7 2" xfId="6331" xr:uid="{00000000-0005-0000-0000-000038170000}"/>
    <cellStyle name="Currency 2 6 10 7 2 2" xfId="6332" xr:uid="{00000000-0005-0000-0000-000039170000}"/>
    <cellStyle name="Currency 2 6 10 7 3" xfId="6333" xr:uid="{00000000-0005-0000-0000-00003A170000}"/>
    <cellStyle name="Currency 2 6 10 8" xfId="6334" xr:uid="{00000000-0005-0000-0000-00003B170000}"/>
    <cellStyle name="Currency 2 6 10 8 2" xfId="6335" xr:uid="{00000000-0005-0000-0000-00003C170000}"/>
    <cellStyle name="Currency 2 6 10 9" xfId="6336" xr:uid="{00000000-0005-0000-0000-00003D170000}"/>
    <cellStyle name="Currency 2 6 10 9 2" xfId="6337" xr:uid="{00000000-0005-0000-0000-00003E170000}"/>
    <cellStyle name="Currency 2 6 11" xfId="6338" xr:uid="{00000000-0005-0000-0000-00003F170000}"/>
    <cellStyle name="Currency 2 6 11 2" xfId="6339" xr:uid="{00000000-0005-0000-0000-000040170000}"/>
    <cellStyle name="Currency 2 6 11 3" xfId="6340" xr:uid="{00000000-0005-0000-0000-000041170000}"/>
    <cellStyle name="Currency 2 6 12" xfId="6341" xr:uid="{00000000-0005-0000-0000-000042170000}"/>
    <cellStyle name="Currency 2 6 12 2" xfId="6342" xr:uid="{00000000-0005-0000-0000-000043170000}"/>
    <cellStyle name="Currency 2 6 12 2 2" xfId="6343" xr:uid="{00000000-0005-0000-0000-000044170000}"/>
    <cellStyle name="Currency 2 6 12 3" xfId="6344" xr:uid="{00000000-0005-0000-0000-000045170000}"/>
    <cellStyle name="Currency 2 6 12 4" xfId="6345" xr:uid="{00000000-0005-0000-0000-000046170000}"/>
    <cellStyle name="Currency 2 6 13" xfId="6346" xr:uid="{00000000-0005-0000-0000-000047170000}"/>
    <cellStyle name="Currency 2 6 13 2" xfId="6347" xr:uid="{00000000-0005-0000-0000-000048170000}"/>
    <cellStyle name="Currency 2 6 13 2 2" xfId="6348" xr:uid="{00000000-0005-0000-0000-000049170000}"/>
    <cellStyle name="Currency 2 6 13 3" xfId="6349" xr:uid="{00000000-0005-0000-0000-00004A170000}"/>
    <cellStyle name="Currency 2 6 14" xfId="6350" xr:uid="{00000000-0005-0000-0000-00004B170000}"/>
    <cellStyle name="Currency 2 6 14 2" xfId="6351" xr:uid="{00000000-0005-0000-0000-00004C170000}"/>
    <cellStyle name="Currency 2 6 14 2 2" xfId="6352" xr:uid="{00000000-0005-0000-0000-00004D170000}"/>
    <cellStyle name="Currency 2 6 14 3" xfId="6353" xr:uid="{00000000-0005-0000-0000-00004E170000}"/>
    <cellStyle name="Currency 2 6 15" xfId="6354" xr:uid="{00000000-0005-0000-0000-00004F170000}"/>
    <cellStyle name="Currency 2 6 15 2" xfId="6355" xr:uid="{00000000-0005-0000-0000-000050170000}"/>
    <cellStyle name="Currency 2 6 16" xfId="6356" xr:uid="{00000000-0005-0000-0000-000051170000}"/>
    <cellStyle name="Currency 2 6 16 2" xfId="6357" xr:uid="{00000000-0005-0000-0000-000052170000}"/>
    <cellStyle name="Currency 2 6 17" xfId="6358" xr:uid="{00000000-0005-0000-0000-000053170000}"/>
    <cellStyle name="Currency 2 6 18" xfId="6359" xr:uid="{00000000-0005-0000-0000-000054170000}"/>
    <cellStyle name="Currency 2 6 19" xfId="6360" xr:uid="{00000000-0005-0000-0000-000055170000}"/>
    <cellStyle name="Currency 2 6 2" xfId="283" xr:uid="{00000000-0005-0000-0000-000056170000}"/>
    <cellStyle name="Currency 2 6 2 10" xfId="6361" xr:uid="{00000000-0005-0000-0000-000057170000}"/>
    <cellStyle name="Currency 2 6 2 10 2" xfId="6362" xr:uid="{00000000-0005-0000-0000-000058170000}"/>
    <cellStyle name="Currency 2 6 2 10 2 2" xfId="6363" xr:uid="{00000000-0005-0000-0000-000059170000}"/>
    <cellStyle name="Currency 2 6 2 10 3" xfId="6364" xr:uid="{00000000-0005-0000-0000-00005A170000}"/>
    <cellStyle name="Currency 2 6 2 10 4" xfId="6365" xr:uid="{00000000-0005-0000-0000-00005B170000}"/>
    <cellStyle name="Currency 2 6 2 11" xfId="6366" xr:uid="{00000000-0005-0000-0000-00005C170000}"/>
    <cellStyle name="Currency 2 6 2 11 2" xfId="6367" xr:uid="{00000000-0005-0000-0000-00005D170000}"/>
    <cellStyle name="Currency 2 6 2 11 2 2" xfId="6368" xr:uid="{00000000-0005-0000-0000-00005E170000}"/>
    <cellStyle name="Currency 2 6 2 11 3" xfId="6369" xr:uid="{00000000-0005-0000-0000-00005F170000}"/>
    <cellStyle name="Currency 2 6 2 12" xfId="6370" xr:uid="{00000000-0005-0000-0000-000060170000}"/>
    <cellStyle name="Currency 2 6 2 12 2" xfId="6371" xr:uid="{00000000-0005-0000-0000-000061170000}"/>
    <cellStyle name="Currency 2 6 2 12 2 2" xfId="6372" xr:uid="{00000000-0005-0000-0000-000062170000}"/>
    <cellStyle name="Currency 2 6 2 12 3" xfId="6373" xr:uid="{00000000-0005-0000-0000-000063170000}"/>
    <cellStyle name="Currency 2 6 2 13" xfId="6374" xr:uid="{00000000-0005-0000-0000-000064170000}"/>
    <cellStyle name="Currency 2 6 2 13 2" xfId="6375" xr:uid="{00000000-0005-0000-0000-000065170000}"/>
    <cellStyle name="Currency 2 6 2 14" xfId="6376" xr:uid="{00000000-0005-0000-0000-000066170000}"/>
    <cellStyle name="Currency 2 6 2 14 2" xfId="6377" xr:uid="{00000000-0005-0000-0000-000067170000}"/>
    <cellStyle name="Currency 2 6 2 15" xfId="6378" xr:uid="{00000000-0005-0000-0000-000068170000}"/>
    <cellStyle name="Currency 2 6 2 16" xfId="6379" xr:uid="{00000000-0005-0000-0000-000069170000}"/>
    <cellStyle name="Currency 2 6 2 17" xfId="6380" xr:uid="{00000000-0005-0000-0000-00006A170000}"/>
    <cellStyle name="Currency 2 6 2 18" xfId="6381" xr:uid="{00000000-0005-0000-0000-00006B170000}"/>
    <cellStyle name="Currency 2 6 2 2" xfId="284" xr:uid="{00000000-0005-0000-0000-00006C170000}"/>
    <cellStyle name="Currency 2 6 2 2 10" xfId="6382" xr:uid="{00000000-0005-0000-0000-00006D170000}"/>
    <cellStyle name="Currency 2 6 2 2 10 2" xfId="6383" xr:uid="{00000000-0005-0000-0000-00006E170000}"/>
    <cellStyle name="Currency 2 6 2 2 10 2 2" xfId="6384" xr:uid="{00000000-0005-0000-0000-00006F170000}"/>
    <cellStyle name="Currency 2 6 2 2 10 3" xfId="6385" xr:uid="{00000000-0005-0000-0000-000070170000}"/>
    <cellStyle name="Currency 2 6 2 2 11" xfId="6386" xr:uid="{00000000-0005-0000-0000-000071170000}"/>
    <cellStyle name="Currency 2 6 2 2 11 2" xfId="6387" xr:uid="{00000000-0005-0000-0000-000072170000}"/>
    <cellStyle name="Currency 2 6 2 2 12" xfId="6388" xr:uid="{00000000-0005-0000-0000-000073170000}"/>
    <cellStyle name="Currency 2 6 2 2 12 2" xfId="6389" xr:uid="{00000000-0005-0000-0000-000074170000}"/>
    <cellStyle name="Currency 2 6 2 2 13" xfId="6390" xr:uid="{00000000-0005-0000-0000-000075170000}"/>
    <cellStyle name="Currency 2 6 2 2 14" xfId="6391" xr:uid="{00000000-0005-0000-0000-000076170000}"/>
    <cellStyle name="Currency 2 6 2 2 15" xfId="6392" xr:uid="{00000000-0005-0000-0000-000077170000}"/>
    <cellStyle name="Currency 2 6 2 2 16" xfId="6393" xr:uid="{00000000-0005-0000-0000-000078170000}"/>
    <cellStyle name="Currency 2 6 2 2 2" xfId="285" xr:uid="{00000000-0005-0000-0000-000079170000}"/>
    <cellStyle name="Currency 2 6 2 2 2 2" xfId="6394" xr:uid="{00000000-0005-0000-0000-00007A170000}"/>
    <cellStyle name="Currency 2 6 2 2 2 2 10" xfId="6395" xr:uid="{00000000-0005-0000-0000-00007B170000}"/>
    <cellStyle name="Currency 2 6 2 2 2 2 2" xfId="6396" xr:uid="{00000000-0005-0000-0000-00007C170000}"/>
    <cellStyle name="Currency 2 6 2 2 2 2 2 2" xfId="6397" xr:uid="{00000000-0005-0000-0000-00007D170000}"/>
    <cellStyle name="Currency 2 6 2 2 2 2 2 3" xfId="6398" xr:uid="{00000000-0005-0000-0000-00007E170000}"/>
    <cellStyle name="Currency 2 6 2 2 2 2 3" xfId="6399" xr:uid="{00000000-0005-0000-0000-00007F170000}"/>
    <cellStyle name="Currency 2 6 2 2 2 2 3 2" xfId="6400" xr:uid="{00000000-0005-0000-0000-000080170000}"/>
    <cellStyle name="Currency 2 6 2 2 2 2 3 3" xfId="6401" xr:uid="{00000000-0005-0000-0000-000081170000}"/>
    <cellStyle name="Currency 2 6 2 2 2 2 4" xfId="6402" xr:uid="{00000000-0005-0000-0000-000082170000}"/>
    <cellStyle name="Currency 2 6 2 2 2 2 4 2" xfId="6403" xr:uid="{00000000-0005-0000-0000-000083170000}"/>
    <cellStyle name="Currency 2 6 2 2 2 2 4 2 2" xfId="6404" xr:uid="{00000000-0005-0000-0000-000084170000}"/>
    <cellStyle name="Currency 2 6 2 2 2 2 4 3" xfId="6405" xr:uid="{00000000-0005-0000-0000-000085170000}"/>
    <cellStyle name="Currency 2 6 2 2 2 2 5" xfId="6406" xr:uid="{00000000-0005-0000-0000-000086170000}"/>
    <cellStyle name="Currency 2 6 2 2 2 2 5 2" xfId="6407" xr:uid="{00000000-0005-0000-0000-000087170000}"/>
    <cellStyle name="Currency 2 6 2 2 2 2 5 2 2" xfId="6408" xr:uid="{00000000-0005-0000-0000-000088170000}"/>
    <cellStyle name="Currency 2 6 2 2 2 2 5 3" xfId="6409" xr:uid="{00000000-0005-0000-0000-000089170000}"/>
    <cellStyle name="Currency 2 6 2 2 2 2 6" xfId="6410" xr:uid="{00000000-0005-0000-0000-00008A170000}"/>
    <cellStyle name="Currency 2 6 2 2 2 2 6 2" xfId="6411" xr:uid="{00000000-0005-0000-0000-00008B170000}"/>
    <cellStyle name="Currency 2 6 2 2 2 2 6 2 2" xfId="6412" xr:uid="{00000000-0005-0000-0000-00008C170000}"/>
    <cellStyle name="Currency 2 6 2 2 2 2 6 3" xfId="6413" xr:uid="{00000000-0005-0000-0000-00008D170000}"/>
    <cellStyle name="Currency 2 6 2 2 2 2 7" xfId="6414" xr:uid="{00000000-0005-0000-0000-00008E170000}"/>
    <cellStyle name="Currency 2 6 2 2 2 2 7 2" xfId="6415" xr:uid="{00000000-0005-0000-0000-00008F170000}"/>
    <cellStyle name="Currency 2 6 2 2 2 2 8" xfId="6416" xr:uid="{00000000-0005-0000-0000-000090170000}"/>
    <cellStyle name="Currency 2 6 2 2 2 2 8 2" xfId="6417" xr:uid="{00000000-0005-0000-0000-000091170000}"/>
    <cellStyle name="Currency 2 6 2 2 2 2 9" xfId="6418" xr:uid="{00000000-0005-0000-0000-000092170000}"/>
    <cellStyle name="Currency 2 6 2 2 2 3" xfId="6419" xr:uid="{00000000-0005-0000-0000-000093170000}"/>
    <cellStyle name="Currency 2 6 2 2 2 3 10" xfId="6420" xr:uid="{00000000-0005-0000-0000-000094170000}"/>
    <cellStyle name="Currency 2 6 2 2 2 3 2" xfId="6421" xr:uid="{00000000-0005-0000-0000-000095170000}"/>
    <cellStyle name="Currency 2 6 2 2 2 3 2 2" xfId="6422" xr:uid="{00000000-0005-0000-0000-000096170000}"/>
    <cellStyle name="Currency 2 6 2 2 2 3 2 3" xfId="6423" xr:uid="{00000000-0005-0000-0000-000097170000}"/>
    <cellStyle name="Currency 2 6 2 2 2 3 3" xfId="6424" xr:uid="{00000000-0005-0000-0000-000098170000}"/>
    <cellStyle name="Currency 2 6 2 2 2 3 3 2" xfId="6425" xr:uid="{00000000-0005-0000-0000-000099170000}"/>
    <cellStyle name="Currency 2 6 2 2 2 3 3 3" xfId="6426" xr:uid="{00000000-0005-0000-0000-00009A170000}"/>
    <cellStyle name="Currency 2 6 2 2 2 3 4" xfId="6427" xr:uid="{00000000-0005-0000-0000-00009B170000}"/>
    <cellStyle name="Currency 2 6 2 2 2 3 4 2" xfId="6428" xr:uid="{00000000-0005-0000-0000-00009C170000}"/>
    <cellStyle name="Currency 2 6 2 2 2 3 4 2 2" xfId="6429" xr:uid="{00000000-0005-0000-0000-00009D170000}"/>
    <cellStyle name="Currency 2 6 2 2 2 3 4 3" xfId="6430" xr:uid="{00000000-0005-0000-0000-00009E170000}"/>
    <cellStyle name="Currency 2 6 2 2 2 3 5" xfId="6431" xr:uid="{00000000-0005-0000-0000-00009F170000}"/>
    <cellStyle name="Currency 2 6 2 2 2 3 5 2" xfId="6432" xr:uid="{00000000-0005-0000-0000-0000A0170000}"/>
    <cellStyle name="Currency 2 6 2 2 2 3 5 2 2" xfId="6433" xr:uid="{00000000-0005-0000-0000-0000A1170000}"/>
    <cellStyle name="Currency 2 6 2 2 2 3 5 3" xfId="6434" xr:uid="{00000000-0005-0000-0000-0000A2170000}"/>
    <cellStyle name="Currency 2 6 2 2 2 3 6" xfId="6435" xr:uid="{00000000-0005-0000-0000-0000A3170000}"/>
    <cellStyle name="Currency 2 6 2 2 2 3 6 2" xfId="6436" xr:uid="{00000000-0005-0000-0000-0000A4170000}"/>
    <cellStyle name="Currency 2 6 2 2 2 3 6 2 2" xfId="6437" xr:uid="{00000000-0005-0000-0000-0000A5170000}"/>
    <cellStyle name="Currency 2 6 2 2 2 3 6 3" xfId="6438" xr:uid="{00000000-0005-0000-0000-0000A6170000}"/>
    <cellStyle name="Currency 2 6 2 2 2 3 7" xfId="6439" xr:uid="{00000000-0005-0000-0000-0000A7170000}"/>
    <cellStyle name="Currency 2 6 2 2 2 3 7 2" xfId="6440" xr:uid="{00000000-0005-0000-0000-0000A8170000}"/>
    <cellStyle name="Currency 2 6 2 2 2 3 8" xfId="6441" xr:uid="{00000000-0005-0000-0000-0000A9170000}"/>
    <cellStyle name="Currency 2 6 2 2 2 3 8 2" xfId="6442" xr:uid="{00000000-0005-0000-0000-0000AA170000}"/>
    <cellStyle name="Currency 2 6 2 2 2 3 9" xfId="6443" xr:uid="{00000000-0005-0000-0000-0000AB170000}"/>
    <cellStyle name="Currency 2 6 2 2 2 4" xfId="6444" xr:uid="{00000000-0005-0000-0000-0000AC170000}"/>
    <cellStyle name="Currency 2 6 2 2 2 4 10" xfId="6445" xr:uid="{00000000-0005-0000-0000-0000AD170000}"/>
    <cellStyle name="Currency 2 6 2 2 2 4 2" xfId="6446" xr:uid="{00000000-0005-0000-0000-0000AE170000}"/>
    <cellStyle name="Currency 2 6 2 2 2 4 3" xfId="6447" xr:uid="{00000000-0005-0000-0000-0000AF170000}"/>
    <cellStyle name="Currency 2 6 2 2 2 4 3 2" xfId="6448" xr:uid="{00000000-0005-0000-0000-0000B0170000}"/>
    <cellStyle name="Currency 2 6 2 2 2 4 3 2 2" xfId="6449" xr:uid="{00000000-0005-0000-0000-0000B1170000}"/>
    <cellStyle name="Currency 2 6 2 2 2 4 3 3" xfId="6450" xr:uid="{00000000-0005-0000-0000-0000B2170000}"/>
    <cellStyle name="Currency 2 6 2 2 2 4 4" xfId="6451" xr:uid="{00000000-0005-0000-0000-0000B3170000}"/>
    <cellStyle name="Currency 2 6 2 2 2 4 4 2" xfId="6452" xr:uid="{00000000-0005-0000-0000-0000B4170000}"/>
    <cellStyle name="Currency 2 6 2 2 2 4 4 2 2" xfId="6453" xr:uid="{00000000-0005-0000-0000-0000B5170000}"/>
    <cellStyle name="Currency 2 6 2 2 2 4 4 3" xfId="6454" xr:uid="{00000000-0005-0000-0000-0000B6170000}"/>
    <cellStyle name="Currency 2 6 2 2 2 4 5" xfId="6455" xr:uid="{00000000-0005-0000-0000-0000B7170000}"/>
    <cellStyle name="Currency 2 6 2 2 2 4 5 2" xfId="6456" xr:uid="{00000000-0005-0000-0000-0000B8170000}"/>
    <cellStyle name="Currency 2 6 2 2 2 4 5 2 2" xfId="6457" xr:uid="{00000000-0005-0000-0000-0000B9170000}"/>
    <cellStyle name="Currency 2 6 2 2 2 4 5 3" xfId="6458" xr:uid="{00000000-0005-0000-0000-0000BA170000}"/>
    <cellStyle name="Currency 2 6 2 2 2 4 6" xfId="6459" xr:uid="{00000000-0005-0000-0000-0000BB170000}"/>
    <cellStyle name="Currency 2 6 2 2 2 4 6 2" xfId="6460" xr:uid="{00000000-0005-0000-0000-0000BC170000}"/>
    <cellStyle name="Currency 2 6 2 2 2 4 7" xfId="6461" xr:uid="{00000000-0005-0000-0000-0000BD170000}"/>
    <cellStyle name="Currency 2 6 2 2 2 4 7 2" xfId="6462" xr:uid="{00000000-0005-0000-0000-0000BE170000}"/>
    <cellStyle name="Currency 2 6 2 2 2 4 8" xfId="6463" xr:uid="{00000000-0005-0000-0000-0000BF170000}"/>
    <cellStyle name="Currency 2 6 2 2 2 4 9" xfId="6464" xr:uid="{00000000-0005-0000-0000-0000C0170000}"/>
    <cellStyle name="Currency 2 6 2 2 2 5" xfId="6465" xr:uid="{00000000-0005-0000-0000-0000C1170000}"/>
    <cellStyle name="Currency 2 6 2 2 2 5 2" xfId="6466" xr:uid="{00000000-0005-0000-0000-0000C2170000}"/>
    <cellStyle name="Currency 2 6 2 2 2 5 3" xfId="6467" xr:uid="{00000000-0005-0000-0000-0000C3170000}"/>
    <cellStyle name="Currency 2 6 2 2 2 5 4" xfId="25505" xr:uid="{00000000-0005-0000-0000-0000C4170000}"/>
    <cellStyle name="Currency 2 6 2 2 2 6" xfId="6468" xr:uid="{00000000-0005-0000-0000-0000C5170000}"/>
    <cellStyle name="Currency 2 6 2 2 2 6 2" xfId="6469" xr:uid="{00000000-0005-0000-0000-0000C6170000}"/>
    <cellStyle name="Currency 2 6 2 2 2 6 2 2" xfId="6470" xr:uid="{00000000-0005-0000-0000-0000C7170000}"/>
    <cellStyle name="Currency 2 6 2 2 2 6 2 2 2" xfId="6471" xr:uid="{00000000-0005-0000-0000-0000C8170000}"/>
    <cellStyle name="Currency 2 6 2 2 2 6 2 3" xfId="6472" xr:uid="{00000000-0005-0000-0000-0000C9170000}"/>
    <cellStyle name="Currency 2 6 2 2 2 6 3" xfId="6473" xr:uid="{00000000-0005-0000-0000-0000CA170000}"/>
    <cellStyle name="Currency 2 6 2 2 2 6 3 2" xfId="6474" xr:uid="{00000000-0005-0000-0000-0000CB170000}"/>
    <cellStyle name="Currency 2 6 2 2 2 6 3 2 2" xfId="6475" xr:uid="{00000000-0005-0000-0000-0000CC170000}"/>
    <cellStyle name="Currency 2 6 2 2 2 6 3 3" xfId="6476" xr:uid="{00000000-0005-0000-0000-0000CD170000}"/>
    <cellStyle name="Currency 2 6 2 2 2 6 4" xfId="6477" xr:uid="{00000000-0005-0000-0000-0000CE170000}"/>
    <cellStyle name="Currency 2 6 2 2 2 6 4 2" xfId="6478" xr:uid="{00000000-0005-0000-0000-0000CF170000}"/>
    <cellStyle name="Currency 2 6 2 2 2 6 4 2 2" xfId="6479" xr:uid="{00000000-0005-0000-0000-0000D0170000}"/>
    <cellStyle name="Currency 2 6 2 2 2 6 4 3" xfId="6480" xr:uid="{00000000-0005-0000-0000-0000D1170000}"/>
    <cellStyle name="Currency 2 6 2 2 2 6 5" xfId="6481" xr:uid="{00000000-0005-0000-0000-0000D2170000}"/>
    <cellStyle name="Currency 2 6 2 2 2 6 5 2" xfId="6482" xr:uid="{00000000-0005-0000-0000-0000D3170000}"/>
    <cellStyle name="Currency 2 6 2 2 2 6 6" xfId="6483" xr:uid="{00000000-0005-0000-0000-0000D4170000}"/>
    <cellStyle name="Currency 2 6 2 2 2 6 6 2" xfId="6484" xr:uid="{00000000-0005-0000-0000-0000D5170000}"/>
    <cellStyle name="Currency 2 6 2 2 2 6 7" xfId="6485" xr:uid="{00000000-0005-0000-0000-0000D6170000}"/>
    <cellStyle name="Currency 2 6 2 2 2 7" xfId="6486" xr:uid="{00000000-0005-0000-0000-0000D7170000}"/>
    <cellStyle name="Currency 2 6 2 2 2 7 2" xfId="6487" xr:uid="{00000000-0005-0000-0000-0000D8170000}"/>
    <cellStyle name="Currency 2 6 2 2 2 7 2 2" xfId="6488" xr:uid="{00000000-0005-0000-0000-0000D9170000}"/>
    <cellStyle name="Currency 2 6 2 2 2 7 3" xfId="6489" xr:uid="{00000000-0005-0000-0000-0000DA170000}"/>
    <cellStyle name="Currency 2 6 2 2 2 8" xfId="6490" xr:uid="{00000000-0005-0000-0000-0000DB170000}"/>
    <cellStyle name="Currency 2 6 2 2 2 8 2" xfId="6491" xr:uid="{00000000-0005-0000-0000-0000DC170000}"/>
    <cellStyle name="Currency 2 6 2 2 2 8 2 2" xfId="6492" xr:uid="{00000000-0005-0000-0000-0000DD170000}"/>
    <cellStyle name="Currency 2 6 2 2 2 8 3" xfId="6493" xr:uid="{00000000-0005-0000-0000-0000DE170000}"/>
    <cellStyle name="Currency 2 6 2 2 2 9" xfId="6494" xr:uid="{00000000-0005-0000-0000-0000DF170000}"/>
    <cellStyle name="Currency 2 6 2 2 3" xfId="286" xr:uid="{00000000-0005-0000-0000-0000E0170000}"/>
    <cellStyle name="Currency 2 6 2 2 3 10" xfId="6495" xr:uid="{00000000-0005-0000-0000-0000E1170000}"/>
    <cellStyle name="Currency 2 6 2 2 3 11" xfId="6496" xr:uid="{00000000-0005-0000-0000-0000E2170000}"/>
    <cellStyle name="Currency 2 6 2 2 3 12" xfId="6497" xr:uid="{00000000-0005-0000-0000-0000E3170000}"/>
    <cellStyle name="Currency 2 6 2 2 3 13" xfId="6498" xr:uid="{00000000-0005-0000-0000-0000E4170000}"/>
    <cellStyle name="Currency 2 6 2 2 3 2" xfId="287" xr:uid="{00000000-0005-0000-0000-0000E5170000}"/>
    <cellStyle name="Currency 2 6 2 2 3 2 10" xfId="6499" xr:uid="{00000000-0005-0000-0000-0000E6170000}"/>
    <cellStyle name="Currency 2 6 2 2 3 2 2" xfId="6500" xr:uid="{00000000-0005-0000-0000-0000E7170000}"/>
    <cellStyle name="Currency 2 6 2 2 3 2 2 2" xfId="6501" xr:uid="{00000000-0005-0000-0000-0000E8170000}"/>
    <cellStyle name="Currency 2 6 2 2 3 2 2 3" xfId="6502" xr:uid="{00000000-0005-0000-0000-0000E9170000}"/>
    <cellStyle name="Currency 2 6 2 2 3 2 3" xfId="6503" xr:uid="{00000000-0005-0000-0000-0000EA170000}"/>
    <cellStyle name="Currency 2 6 2 2 3 2 3 2" xfId="6504" xr:uid="{00000000-0005-0000-0000-0000EB170000}"/>
    <cellStyle name="Currency 2 6 2 2 3 2 3 3" xfId="6505" xr:uid="{00000000-0005-0000-0000-0000EC170000}"/>
    <cellStyle name="Currency 2 6 2 2 3 2 3 4" xfId="25507" xr:uid="{00000000-0005-0000-0000-0000ED170000}"/>
    <cellStyle name="Currency 2 6 2 2 3 2 4" xfId="6506" xr:uid="{00000000-0005-0000-0000-0000EE170000}"/>
    <cellStyle name="Currency 2 6 2 2 3 2 4 2" xfId="6507" xr:uid="{00000000-0005-0000-0000-0000EF170000}"/>
    <cellStyle name="Currency 2 6 2 2 3 2 4 2 2" xfId="6508" xr:uid="{00000000-0005-0000-0000-0000F0170000}"/>
    <cellStyle name="Currency 2 6 2 2 3 2 4 3" xfId="6509" xr:uid="{00000000-0005-0000-0000-0000F1170000}"/>
    <cellStyle name="Currency 2 6 2 2 3 2 5" xfId="6510" xr:uid="{00000000-0005-0000-0000-0000F2170000}"/>
    <cellStyle name="Currency 2 6 2 2 3 2 5 2" xfId="6511" xr:uid="{00000000-0005-0000-0000-0000F3170000}"/>
    <cellStyle name="Currency 2 6 2 2 3 2 5 2 2" xfId="6512" xr:uid="{00000000-0005-0000-0000-0000F4170000}"/>
    <cellStyle name="Currency 2 6 2 2 3 2 5 3" xfId="6513" xr:uid="{00000000-0005-0000-0000-0000F5170000}"/>
    <cellStyle name="Currency 2 6 2 2 3 2 6" xfId="6514" xr:uid="{00000000-0005-0000-0000-0000F6170000}"/>
    <cellStyle name="Currency 2 6 2 2 3 2 6 2" xfId="6515" xr:uid="{00000000-0005-0000-0000-0000F7170000}"/>
    <cellStyle name="Currency 2 6 2 2 3 2 6 2 2" xfId="6516" xr:uid="{00000000-0005-0000-0000-0000F8170000}"/>
    <cellStyle name="Currency 2 6 2 2 3 2 6 3" xfId="6517" xr:uid="{00000000-0005-0000-0000-0000F9170000}"/>
    <cellStyle name="Currency 2 6 2 2 3 2 7" xfId="6518" xr:uid="{00000000-0005-0000-0000-0000FA170000}"/>
    <cellStyle name="Currency 2 6 2 2 3 2 7 2" xfId="6519" xr:uid="{00000000-0005-0000-0000-0000FB170000}"/>
    <cellStyle name="Currency 2 6 2 2 3 2 8" xfId="6520" xr:uid="{00000000-0005-0000-0000-0000FC170000}"/>
    <cellStyle name="Currency 2 6 2 2 3 2 8 2" xfId="6521" xr:uid="{00000000-0005-0000-0000-0000FD170000}"/>
    <cellStyle name="Currency 2 6 2 2 3 2 9" xfId="6522" xr:uid="{00000000-0005-0000-0000-0000FE170000}"/>
    <cellStyle name="Currency 2 6 2 2 3 3" xfId="288" xr:uid="{00000000-0005-0000-0000-0000FF170000}"/>
    <cellStyle name="Currency 2 6 2 2 3 3 2" xfId="6523" xr:uid="{00000000-0005-0000-0000-000000180000}"/>
    <cellStyle name="Currency 2 6 2 2 3 3 2 2" xfId="25508" xr:uid="{00000000-0005-0000-0000-000001180000}"/>
    <cellStyle name="Currency 2 6 2 2 3 3 2 3" xfId="25623" xr:uid="{00000000-0005-0000-0000-000002180000}"/>
    <cellStyle name="Currency 2 6 2 2 3 3 3" xfId="6524" xr:uid="{00000000-0005-0000-0000-000003180000}"/>
    <cellStyle name="Currency 2 6 2 2 3 4" xfId="6525" xr:uid="{00000000-0005-0000-0000-000004180000}"/>
    <cellStyle name="Currency 2 6 2 2 3 4 2" xfId="6526" xr:uid="{00000000-0005-0000-0000-000005180000}"/>
    <cellStyle name="Currency 2 6 2 2 3 4 3" xfId="6527" xr:uid="{00000000-0005-0000-0000-000006180000}"/>
    <cellStyle name="Currency 2 6 2 2 3 4 4" xfId="25506" xr:uid="{00000000-0005-0000-0000-000007180000}"/>
    <cellStyle name="Currency 2 6 2 2 3 5" xfId="6528" xr:uid="{00000000-0005-0000-0000-000008180000}"/>
    <cellStyle name="Currency 2 6 2 2 3 5 2" xfId="6529" xr:uid="{00000000-0005-0000-0000-000009180000}"/>
    <cellStyle name="Currency 2 6 2 2 3 5 2 2" xfId="6530" xr:uid="{00000000-0005-0000-0000-00000A180000}"/>
    <cellStyle name="Currency 2 6 2 2 3 5 3" xfId="6531" xr:uid="{00000000-0005-0000-0000-00000B180000}"/>
    <cellStyle name="Currency 2 6 2 2 3 6" xfId="6532" xr:uid="{00000000-0005-0000-0000-00000C180000}"/>
    <cellStyle name="Currency 2 6 2 2 3 6 2" xfId="6533" xr:uid="{00000000-0005-0000-0000-00000D180000}"/>
    <cellStyle name="Currency 2 6 2 2 3 6 2 2" xfId="6534" xr:uid="{00000000-0005-0000-0000-00000E180000}"/>
    <cellStyle name="Currency 2 6 2 2 3 6 3" xfId="6535" xr:uid="{00000000-0005-0000-0000-00000F180000}"/>
    <cellStyle name="Currency 2 6 2 2 3 7" xfId="6536" xr:uid="{00000000-0005-0000-0000-000010180000}"/>
    <cellStyle name="Currency 2 6 2 2 3 7 2" xfId="6537" xr:uid="{00000000-0005-0000-0000-000011180000}"/>
    <cellStyle name="Currency 2 6 2 2 3 7 2 2" xfId="6538" xr:uid="{00000000-0005-0000-0000-000012180000}"/>
    <cellStyle name="Currency 2 6 2 2 3 7 3" xfId="6539" xr:uid="{00000000-0005-0000-0000-000013180000}"/>
    <cellStyle name="Currency 2 6 2 2 3 8" xfId="6540" xr:uid="{00000000-0005-0000-0000-000014180000}"/>
    <cellStyle name="Currency 2 6 2 2 3 8 2" xfId="6541" xr:uid="{00000000-0005-0000-0000-000015180000}"/>
    <cellStyle name="Currency 2 6 2 2 3 9" xfId="6542" xr:uid="{00000000-0005-0000-0000-000016180000}"/>
    <cellStyle name="Currency 2 6 2 2 3 9 2" xfId="6543" xr:uid="{00000000-0005-0000-0000-000017180000}"/>
    <cellStyle name="Currency 2 6 2 2 4" xfId="289" xr:uid="{00000000-0005-0000-0000-000018180000}"/>
    <cellStyle name="Currency 2 6 2 2 4 2" xfId="290" xr:uid="{00000000-0005-0000-0000-000019180000}"/>
    <cellStyle name="Currency 2 6 2 2 4 2 10" xfId="6544" xr:uid="{00000000-0005-0000-0000-00001A180000}"/>
    <cellStyle name="Currency 2 6 2 2 4 2 11" xfId="6545" xr:uid="{00000000-0005-0000-0000-00001B180000}"/>
    <cellStyle name="Currency 2 6 2 2 4 2 2" xfId="6546" xr:uid="{00000000-0005-0000-0000-00001C180000}"/>
    <cellStyle name="Currency 2 6 2 2 4 2 2 2" xfId="6547" xr:uid="{00000000-0005-0000-0000-00001D180000}"/>
    <cellStyle name="Currency 2 6 2 2 4 2 2 3" xfId="6548" xr:uid="{00000000-0005-0000-0000-00001E180000}"/>
    <cellStyle name="Currency 2 6 2 2 4 2 3" xfId="6549" xr:uid="{00000000-0005-0000-0000-00001F180000}"/>
    <cellStyle name="Currency 2 6 2 2 4 2 3 2" xfId="25510" xr:uid="{00000000-0005-0000-0000-000020180000}"/>
    <cellStyle name="Currency 2 6 2 2 4 2 3 3" xfId="25624" xr:uid="{00000000-0005-0000-0000-000021180000}"/>
    <cellStyle name="Currency 2 6 2 2 4 2 4" xfId="6550" xr:uid="{00000000-0005-0000-0000-000022180000}"/>
    <cellStyle name="Currency 2 6 2 2 4 2 4 2" xfId="6551" xr:uid="{00000000-0005-0000-0000-000023180000}"/>
    <cellStyle name="Currency 2 6 2 2 4 2 4 2 2" xfId="6552" xr:uid="{00000000-0005-0000-0000-000024180000}"/>
    <cellStyle name="Currency 2 6 2 2 4 2 4 3" xfId="6553" xr:uid="{00000000-0005-0000-0000-000025180000}"/>
    <cellStyle name="Currency 2 6 2 2 4 2 5" xfId="6554" xr:uid="{00000000-0005-0000-0000-000026180000}"/>
    <cellStyle name="Currency 2 6 2 2 4 2 5 2" xfId="6555" xr:uid="{00000000-0005-0000-0000-000027180000}"/>
    <cellStyle name="Currency 2 6 2 2 4 2 5 2 2" xfId="6556" xr:uid="{00000000-0005-0000-0000-000028180000}"/>
    <cellStyle name="Currency 2 6 2 2 4 2 5 3" xfId="6557" xr:uid="{00000000-0005-0000-0000-000029180000}"/>
    <cellStyle name="Currency 2 6 2 2 4 2 6" xfId="6558" xr:uid="{00000000-0005-0000-0000-00002A180000}"/>
    <cellStyle name="Currency 2 6 2 2 4 2 6 2" xfId="6559" xr:uid="{00000000-0005-0000-0000-00002B180000}"/>
    <cellStyle name="Currency 2 6 2 2 4 2 6 2 2" xfId="6560" xr:uid="{00000000-0005-0000-0000-00002C180000}"/>
    <cellStyle name="Currency 2 6 2 2 4 2 6 3" xfId="6561" xr:uid="{00000000-0005-0000-0000-00002D180000}"/>
    <cellStyle name="Currency 2 6 2 2 4 2 7" xfId="6562" xr:uid="{00000000-0005-0000-0000-00002E180000}"/>
    <cellStyle name="Currency 2 6 2 2 4 2 7 2" xfId="6563" xr:uid="{00000000-0005-0000-0000-00002F180000}"/>
    <cellStyle name="Currency 2 6 2 2 4 2 8" xfId="6564" xr:uid="{00000000-0005-0000-0000-000030180000}"/>
    <cellStyle name="Currency 2 6 2 2 4 2 8 2" xfId="6565" xr:uid="{00000000-0005-0000-0000-000031180000}"/>
    <cellStyle name="Currency 2 6 2 2 4 2 9" xfId="6566" xr:uid="{00000000-0005-0000-0000-000032180000}"/>
    <cellStyle name="Currency 2 6 2 2 4 3" xfId="291" xr:uid="{00000000-0005-0000-0000-000033180000}"/>
    <cellStyle name="Currency 2 6 2 2 4 3 2" xfId="6567" xr:uid="{00000000-0005-0000-0000-000034180000}"/>
    <cellStyle name="Currency 2 6 2 2 4 3 2 2" xfId="25511" xr:uid="{00000000-0005-0000-0000-000035180000}"/>
    <cellStyle name="Currency 2 6 2 2 4 3 2 3" xfId="25625" xr:uid="{00000000-0005-0000-0000-000036180000}"/>
    <cellStyle name="Currency 2 6 2 2 4 3 3" xfId="6568" xr:uid="{00000000-0005-0000-0000-000037180000}"/>
    <cellStyle name="Currency 2 6 2 2 4 4" xfId="6569" xr:uid="{00000000-0005-0000-0000-000038180000}"/>
    <cellStyle name="Currency 2 6 2 2 4 4 2" xfId="6570" xr:uid="{00000000-0005-0000-0000-000039180000}"/>
    <cellStyle name="Currency 2 6 2 2 4 4 2 2" xfId="6571" xr:uid="{00000000-0005-0000-0000-00003A180000}"/>
    <cellStyle name="Currency 2 6 2 2 4 4 3" xfId="6572" xr:uid="{00000000-0005-0000-0000-00003B180000}"/>
    <cellStyle name="Currency 2 6 2 2 4 4 4" xfId="25509" xr:uid="{00000000-0005-0000-0000-00003C180000}"/>
    <cellStyle name="Currency 2 6 2 2 4 5" xfId="6573" xr:uid="{00000000-0005-0000-0000-00003D180000}"/>
    <cellStyle name="Currency 2 6 2 2 4 5 2" xfId="6574" xr:uid="{00000000-0005-0000-0000-00003E180000}"/>
    <cellStyle name="Currency 2 6 2 2 4 5 2 2" xfId="6575" xr:uid="{00000000-0005-0000-0000-00003F180000}"/>
    <cellStyle name="Currency 2 6 2 2 4 5 3" xfId="6576" xr:uid="{00000000-0005-0000-0000-000040180000}"/>
    <cellStyle name="Currency 2 6 2 2 4 6" xfId="6577" xr:uid="{00000000-0005-0000-0000-000041180000}"/>
    <cellStyle name="Currency 2 6 2 2 4 7" xfId="6578" xr:uid="{00000000-0005-0000-0000-000042180000}"/>
    <cellStyle name="Currency 2 6 2 2 5" xfId="6579" xr:uid="{00000000-0005-0000-0000-000043180000}"/>
    <cellStyle name="Currency 2 6 2 2 5 10" xfId="6580" xr:uid="{00000000-0005-0000-0000-000044180000}"/>
    <cellStyle name="Currency 2 6 2 2 5 2" xfId="6581" xr:uid="{00000000-0005-0000-0000-000045180000}"/>
    <cellStyle name="Currency 2 6 2 2 5 2 2" xfId="6582" xr:uid="{00000000-0005-0000-0000-000046180000}"/>
    <cellStyle name="Currency 2 6 2 2 5 2 3" xfId="6583" xr:uid="{00000000-0005-0000-0000-000047180000}"/>
    <cellStyle name="Currency 2 6 2 2 5 3" xfId="6584" xr:uid="{00000000-0005-0000-0000-000048180000}"/>
    <cellStyle name="Currency 2 6 2 2 5 3 2" xfId="6585" xr:uid="{00000000-0005-0000-0000-000049180000}"/>
    <cellStyle name="Currency 2 6 2 2 5 3 3" xfId="6586" xr:uid="{00000000-0005-0000-0000-00004A180000}"/>
    <cellStyle name="Currency 2 6 2 2 5 4" xfId="6587" xr:uid="{00000000-0005-0000-0000-00004B180000}"/>
    <cellStyle name="Currency 2 6 2 2 5 4 2" xfId="6588" xr:uid="{00000000-0005-0000-0000-00004C180000}"/>
    <cellStyle name="Currency 2 6 2 2 5 4 2 2" xfId="6589" xr:uid="{00000000-0005-0000-0000-00004D180000}"/>
    <cellStyle name="Currency 2 6 2 2 5 4 3" xfId="6590" xr:uid="{00000000-0005-0000-0000-00004E180000}"/>
    <cellStyle name="Currency 2 6 2 2 5 5" xfId="6591" xr:uid="{00000000-0005-0000-0000-00004F180000}"/>
    <cellStyle name="Currency 2 6 2 2 5 5 2" xfId="6592" xr:uid="{00000000-0005-0000-0000-000050180000}"/>
    <cellStyle name="Currency 2 6 2 2 5 5 2 2" xfId="6593" xr:uid="{00000000-0005-0000-0000-000051180000}"/>
    <cellStyle name="Currency 2 6 2 2 5 5 3" xfId="6594" xr:uid="{00000000-0005-0000-0000-000052180000}"/>
    <cellStyle name="Currency 2 6 2 2 5 6" xfId="6595" xr:uid="{00000000-0005-0000-0000-000053180000}"/>
    <cellStyle name="Currency 2 6 2 2 5 6 2" xfId="6596" xr:uid="{00000000-0005-0000-0000-000054180000}"/>
    <cellStyle name="Currency 2 6 2 2 5 6 2 2" xfId="6597" xr:uid="{00000000-0005-0000-0000-000055180000}"/>
    <cellStyle name="Currency 2 6 2 2 5 6 3" xfId="6598" xr:uid="{00000000-0005-0000-0000-000056180000}"/>
    <cellStyle name="Currency 2 6 2 2 5 7" xfId="6599" xr:uid="{00000000-0005-0000-0000-000057180000}"/>
    <cellStyle name="Currency 2 6 2 2 5 7 2" xfId="6600" xr:uid="{00000000-0005-0000-0000-000058180000}"/>
    <cellStyle name="Currency 2 6 2 2 5 8" xfId="6601" xr:uid="{00000000-0005-0000-0000-000059180000}"/>
    <cellStyle name="Currency 2 6 2 2 5 8 2" xfId="6602" xr:uid="{00000000-0005-0000-0000-00005A180000}"/>
    <cellStyle name="Currency 2 6 2 2 5 9" xfId="6603" xr:uid="{00000000-0005-0000-0000-00005B180000}"/>
    <cellStyle name="Currency 2 6 2 2 6" xfId="6604" xr:uid="{00000000-0005-0000-0000-00005C180000}"/>
    <cellStyle name="Currency 2 6 2 2 6 10" xfId="6605" xr:uid="{00000000-0005-0000-0000-00005D180000}"/>
    <cellStyle name="Currency 2 6 2 2 6 11" xfId="6606" xr:uid="{00000000-0005-0000-0000-00005E180000}"/>
    <cellStyle name="Currency 2 6 2 2 6 12" xfId="6607" xr:uid="{00000000-0005-0000-0000-00005F180000}"/>
    <cellStyle name="Currency 2 6 2 2 6 2" xfId="6608" xr:uid="{00000000-0005-0000-0000-000060180000}"/>
    <cellStyle name="Currency 2 6 2 2 6 2 2" xfId="6609" xr:uid="{00000000-0005-0000-0000-000061180000}"/>
    <cellStyle name="Currency 2 6 2 2 6 2 3" xfId="6610" xr:uid="{00000000-0005-0000-0000-000062180000}"/>
    <cellStyle name="Currency 2 6 2 2 6 3" xfId="6611" xr:uid="{00000000-0005-0000-0000-000063180000}"/>
    <cellStyle name="Currency 2 6 2 2 6 3 2" xfId="6612" xr:uid="{00000000-0005-0000-0000-000064180000}"/>
    <cellStyle name="Currency 2 6 2 2 6 3 3" xfId="6613" xr:uid="{00000000-0005-0000-0000-000065180000}"/>
    <cellStyle name="Currency 2 6 2 2 6 4" xfId="6614" xr:uid="{00000000-0005-0000-0000-000066180000}"/>
    <cellStyle name="Currency 2 6 2 2 6 5" xfId="6615" xr:uid="{00000000-0005-0000-0000-000067180000}"/>
    <cellStyle name="Currency 2 6 2 2 6 5 2" xfId="6616" xr:uid="{00000000-0005-0000-0000-000068180000}"/>
    <cellStyle name="Currency 2 6 2 2 6 5 2 2" xfId="6617" xr:uid="{00000000-0005-0000-0000-000069180000}"/>
    <cellStyle name="Currency 2 6 2 2 6 5 3" xfId="6618" xr:uid="{00000000-0005-0000-0000-00006A180000}"/>
    <cellStyle name="Currency 2 6 2 2 6 6" xfId="6619" xr:uid="{00000000-0005-0000-0000-00006B180000}"/>
    <cellStyle name="Currency 2 6 2 2 6 6 2" xfId="6620" xr:uid="{00000000-0005-0000-0000-00006C180000}"/>
    <cellStyle name="Currency 2 6 2 2 6 6 2 2" xfId="6621" xr:uid="{00000000-0005-0000-0000-00006D180000}"/>
    <cellStyle name="Currency 2 6 2 2 6 6 3" xfId="6622" xr:uid="{00000000-0005-0000-0000-00006E180000}"/>
    <cellStyle name="Currency 2 6 2 2 6 7" xfId="6623" xr:uid="{00000000-0005-0000-0000-00006F180000}"/>
    <cellStyle name="Currency 2 6 2 2 6 7 2" xfId="6624" xr:uid="{00000000-0005-0000-0000-000070180000}"/>
    <cellStyle name="Currency 2 6 2 2 6 7 2 2" xfId="6625" xr:uid="{00000000-0005-0000-0000-000071180000}"/>
    <cellStyle name="Currency 2 6 2 2 6 7 3" xfId="6626" xr:uid="{00000000-0005-0000-0000-000072180000}"/>
    <cellStyle name="Currency 2 6 2 2 6 8" xfId="6627" xr:uid="{00000000-0005-0000-0000-000073180000}"/>
    <cellStyle name="Currency 2 6 2 2 6 8 2" xfId="6628" xr:uid="{00000000-0005-0000-0000-000074180000}"/>
    <cellStyle name="Currency 2 6 2 2 6 9" xfId="6629" xr:uid="{00000000-0005-0000-0000-000075180000}"/>
    <cellStyle name="Currency 2 6 2 2 6 9 2" xfId="6630" xr:uid="{00000000-0005-0000-0000-000076180000}"/>
    <cellStyle name="Currency 2 6 2 2 7" xfId="6631" xr:uid="{00000000-0005-0000-0000-000077180000}"/>
    <cellStyle name="Currency 2 6 2 2 7 2" xfId="6632" xr:uid="{00000000-0005-0000-0000-000078180000}"/>
    <cellStyle name="Currency 2 6 2 2 7 3" xfId="6633" xr:uid="{00000000-0005-0000-0000-000079180000}"/>
    <cellStyle name="Currency 2 6 2 2 8" xfId="6634" xr:uid="{00000000-0005-0000-0000-00007A180000}"/>
    <cellStyle name="Currency 2 6 2 2 8 2" xfId="6635" xr:uid="{00000000-0005-0000-0000-00007B180000}"/>
    <cellStyle name="Currency 2 6 2 2 8 2 2" xfId="6636" xr:uid="{00000000-0005-0000-0000-00007C180000}"/>
    <cellStyle name="Currency 2 6 2 2 8 3" xfId="6637" xr:uid="{00000000-0005-0000-0000-00007D180000}"/>
    <cellStyle name="Currency 2 6 2 2 8 4" xfId="6638" xr:uid="{00000000-0005-0000-0000-00007E180000}"/>
    <cellStyle name="Currency 2 6 2 2 9" xfId="6639" xr:uid="{00000000-0005-0000-0000-00007F180000}"/>
    <cellStyle name="Currency 2 6 2 2 9 2" xfId="6640" xr:uid="{00000000-0005-0000-0000-000080180000}"/>
    <cellStyle name="Currency 2 6 2 2 9 2 2" xfId="6641" xr:uid="{00000000-0005-0000-0000-000081180000}"/>
    <cellStyle name="Currency 2 6 2 2 9 3" xfId="6642" xr:uid="{00000000-0005-0000-0000-000082180000}"/>
    <cellStyle name="Currency 2 6 2 3" xfId="292" xr:uid="{00000000-0005-0000-0000-000083180000}"/>
    <cellStyle name="Currency 2 6 2 3 10" xfId="6643" xr:uid="{00000000-0005-0000-0000-000084180000}"/>
    <cellStyle name="Currency 2 6 2 3 10 2" xfId="6644" xr:uid="{00000000-0005-0000-0000-000085180000}"/>
    <cellStyle name="Currency 2 6 2 3 10 2 2" xfId="6645" xr:uid="{00000000-0005-0000-0000-000086180000}"/>
    <cellStyle name="Currency 2 6 2 3 10 3" xfId="6646" xr:uid="{00000000-0005-0000-0000-000087180000}"/>
    <cellStyle name="Currency 2 6 2 3 11" xfId="6647" xr:uid="{00000000-0005-0000-0000-000088180000}"/>
    <cellStyle name="Currency 2 6 2 3 11 2" xfId="6648" xr:uid="{00000000-0005-0000-0000-000089180000}"/>
    <cellStyle name="Currency 2 6 2 3 12" xfId="6649" xr:uid="{00000000-0005-0000-0000-00008A180000}"/>
    <cellStyle name="Currency 2 6 2 3 12 2" xfId="6650" xr:uid="{00000000-0005-0000-0000-00008B180000}"/>
    <cellStyle name="Currency 2 6 2 3 13" xfId="6651" xr:uid="{00000000-0005-0000-0000-00008C180000}"/>
    <cellStyle name="Currency 2 6 2 3 14" xfId="6652" xr:uid="{00000000-0005-0000-0000-00008D180000}"/>
    <cellStyle name="Currency 2 6 2 3 15" xfId="6653" xr:uid="{00000000-0005-0000-0000-00008E180000}"/>
    <cellStyle name="Currency 2 6 2 3 16" xfId="6654" xr:uid="{00000000-0005-0000-0000-00008F180000}"/>
    <cellStyle name="Currency 2 6 2 3 2" xfId="293" xr:uid="{00000000-0005-0000-0000-000090180000}"/>
    <cellStyle name="Currency 2 6 2 3 2 2" xfId="6655" xr:uid="{00000000-0005-0000-0000-000091180000}"/>
    <cellStyle name="Currency 2 6 2 3 2 2 10" xfId="6656" xr:uid="{00000000-0005-0000-0000-000092180000}"/>
    <cellStyle name="Currency 2 6 2 3 2 2 2" xfId="6657" xr:uid="{00000000-0005-0000-0000-000093180000}"/>
    <cellStyle name="Currency 2 6 2 3 2 2 2 2" xfId="6658" xr:uid="{00000000-0005-0000-0000-000094180000}"/>
    <cellStyle name="Currency 2 6 2 3 2 2 2 3" xfId="6659" xr:uid="{00000000-0005-0000-0000-000095180000}"/>
    <cellStyle name="Currency 2 6 2 3 2 2 3" xfId="6660" xr:uid="{00000000-0005-0000-0000-000096180000}"/>
    <cellStyle name="Currency 2 6 2 3 2 2 3 2" xfId="6661" xr:uid="{00000000-0005-0000-0000-000097180000}"/>
    <cellStyle name="Currency 2 6 2 3 2 2 3 3" xfId="6662" xr:uid="{00000000-0005-0000-0000-000098180000}"/>
    <cellStyle name="Currency 2 6 2 3 2 2 4" xfId="6663" xr:uid="{00000000-0005-0000-0000-000099180000}"/>
    <cellStyle name="Currency 2 6 2 3 2 2 4 2" xfId="6664" xr:uid="{00000000-0005-0000-0000-00009A180000}"/>
    <cellStyle name="Currency 2 6 2 3 2 2 4 2 2" xfId="6665" xr:uid="{00000000-0005-0000-0000-00009B180000}"/>
    <cellStyle name="Currency 2 6 2 3 2 2 4 3" xfId="6666" xr:uid="{00000000-0005-0000-0000-00009C180000}"/>
    <cellStyle name="Currency 2 6 2 3 2 2 5" xfId="6667" xr:uid="{00000000-0005-0000-0000-00009D180000}"/>
    <cellStyle name="Currency 2 6 2 3 2 2 5 2" xfId="6668" xr:uid="{00000000-0005-0000-0000-00009E180000}"/>
    <cellStyle name="Currency 2 6 2 3 2 2 5 2 2" xfId="6669" xr:uid="{00000000-0005-0000-0000-00009F180000}"/>
    <cellStyle name="Currency 2 6 2 3 2 2 5 3" xfId="6670" xr:uid="{00000000-0005-0000-0000-0000A0180000}"/>
    <cellStyle name="Currency 2 6 2 3 2 2 6" xfId="6671" xr:uid="{00000000-0005-0000-0000-0000A1180000}"/>
    <cellStyle name="Currency 2 6 2 3 2 2 6 2" xfId="6672" xr:uid="{00000000-0005-0000-0000-0000A2180000}"/>
    <cellStyle name="Currency 2 6 2 3 2 2 6 2 2" xfId="6673" xr:uid="{00000000-0005-0000-0000-0000A3180000}"/>
    <cellStyle name="Currency 2 6 2 3 2 2 6 3" xfId="6674" xr:uid="{00000000-0005-0000-0000-0000A4180000}"/>
    <cellStyle name="Currency 2 6 2 3 2 2 7" xfId="6675" xr:uid="{00000000-0005-0000-0000-0000A5180000}"/>
    <cellStyle name="Currency 2 6 2 3 2 2 7 2" xfId="6676" xr:uid="{00000000-0005-0000-0000-0000A6180000}"/>
    <cellStyle name="Currency 2 6 2 3 2 2 8" xfId="6677" xr:uid="{00000000-0005-0000-0000-0000A7180000}"/>
    <cellStyle name="Currency 2 6 2 3 2 2 8 2" xfId="6678" xr:uid="{00000000-0005-0000-0000-0000A8180000}"/>
    <cellStyle name="Currency 2 6 2 3 2 2 9" xfId="6679" xr:uid="{00000000-0005-0000-0000-0000A9180000}"/>
    <cellStyle name="Currency 2 6 2 3 2 3" xfId="6680" xr:uid="{00000000-0005-0000-0000-0000AA180000}"/>
    <cellStyle name="Currency 2 6 2 3 2 3 10" xfId="6681" xr:uid="{00000000-0005-0000-0000-0000AB180000}"/>
    <cellStyle name="Currency 2 6 2 3 2 3 2" xfId="6682" xr:uid="{00000000-0005-0000-0000-0000AC180000}"/>
    <cellStyle name="Currency 2 6 2 3 2 3 2 2" xfId="6683" xr:uid="{00000000-0005-0000-0000-0000AD180000}"/>
    <cellStyle name="Currency 2 6 2 3 2 3 2 3" xfId="6684" xr:uid="{00000000-0005-0000-0000-0000AE180000}"/>
    <cellStyle name="Currency 2 6 2 3 2 3 3" xfId="6685" xr:uid="{00000000-0005-0000-0000-0000AF180000}"/>
    <cellStyle name="Currency 2 6 2 3 2 3 3 2" xfId="6686" xr:uid="{00000000-0005-0000-0000-0000B0180000}"/>
    <cellStyle name="Currency 2 6 2 3 2 3 3 3" xfId="6687" xr:uid="{00000000-0005-0000-0000-0000B1180000}"/>
    <cellStyle name="Currency 2 6 2 3 2 3 4" xfId="6688" xr:uid="{00000000-0005-0000-0000-0000B2180000}"/>
    <cellStyle name="Currency 2 6 2 3 2 3 4 2" xfId="6689" xr:uid="{00000000-0005-0000-0000-0000B3180000}"/>
    <cellStyle name="Currency 2 6 2 3 2 3 4 2 2" xfId="6690" xr:uid="{00000000-0005-0000-0000-0000B4180000}"/>
    <cellStyle name="Currency 2 6 2 3 2 3 4 3" xfId="6691" xr:uid="{00000000-0005-0000-0000-0000B5180000}"/>
    <cellStyle name="Currency 2 6 2 3 2 3 5" xfId="6692" xr:uid="{00000000-0005-0000-0000-0000B6180000}"/>
    <cellStyle name="Currency 2 6 2 3 2 3 5 2" xfId="6693" xr:uid="{00000000-0005-0000-0000-0000B7180000}"/>
    <cellStyle name="Currency 2 6 2 3 2 3 5 2 2" xfId="6694" xr:uid="{00000000-0005-0000-0000-0000B8180000}"/>
    <cellStyle name="Currency 2 6 2 3 2 3 5 3" xfId="6695" xr:uid="{00000000-0005-0000-0000-0000B9180000}"/>
    <cellStyle name="Currency 2 6 2 3 2 3 6" xfId="6696" xr:uid="{00000000-0005-0000-0000-0000BA180000}"/>
    <cellStyle name="Currency 2 6 2 3 2 3 6 2" xfId="6697" xr:uid="{00000000-0005-0000-0000-0000BB180000}"/>
    <cellStyle name="Currency 2 6 2 3 2 3 6 2 2" xfId="6698" xr:uid="{00000000-0005-0000-0000-0000BC180000}"/>
    <cellStyle name="Currency 2 6 2 3 2 3 6 3" xfId="6699" xr:uid="{00000000-0005-0000-0000-0000BD180000}"/>
    <cellStyle name="Currency 2 6 2 3 2 3 7" xfId="6700" xr:uid="{00000000-0005-0000-0000-0000BE180000}"/>
    <cellStyle name="Currency 2 6 2 3 2 3 7 2" xfId="6701" xr:uid="{00000000-0005-0000-0000-0000BF180000}"/>
    <cellStyle name="Currency 2 6 2 3 2 3 8" xfId="6702" xr:uid="{00000000-0005-0000-0000-0000C0180000}"/>
    <cellStyle name="Currency 2 6 2 3 2 3 8 2" xfId="6703" xr:uid="{00000000-0005-0000-0000-0000C1180000}"/>
    <cellStyle name="Currency 2 6 2 3 2 3 9" xfId="6704" xr:uid="{00000000-0005-0000-0000-0000C2180000}"/>
    <cellStyle name="Currency 2 6 2 3 2 4" xfId="6705" xr:uid="{00000000-0005-0000-0000-0000C3180000}"/>
    <cellStyle name="Currency 2 6 2 3 2 4 10" xfId="6706" xr:uid="{00000000-0005-0000-0000-0000C4180000}"/>
    <cellStyle name="Currency 2 6 2 3 2 4 2" xfId="6707" xr:uid="{00000000-0005-0000-0000-0000C5180000}"/>
    <cellStyle name="Currency 2 6 2 3 2 4 3" xfId="6708" xr:uid="{00000000-0005-0000-0000-0000C6180000}"/>
    <cellStyle name="Currency 2 6 2 3 2 4 3 2" xfId="6709" xr:uid="{00000000-0005-0000-0000-0000C7180000}"/>
    <cellStyle name="Currency 2 6 2 3 2 4 3 2 2" xfId="6710" xr:uid="{00000000-0005-0000-0000-0000C8180000}"/>
    <cellStyle name="Currency 2 6 2 3 2 4 3 3" xfId="6711" xr:uid="{00000000-0005-0000-0000-0000C9180000}"/>
    <cellStyle name="Currency 2 6 2 3 2 4 4" xfId="6712" xr:uid="{00000000-0005-0000-0000-0000CA180000}"/>
    <cellStyle name="Currency 2 6 2 3 2 4 4 2" xfId="6713" xr:uid="{00000000-0005-0000-0000-0000CB180000}"/>
    <cellStyle name="Currency 2 6 2 3 2 4 4 2 2" xfId="6714" xr:uid="{00000000-0005-0000-0000-0000CC180000}"/>
    <cellStyle name="Currency 2 6 2 3 2 4 4 3" xfId="6715" xr:uid="{00000000-0005-0000-0000-0000CD180000}"/>
    <cellStyle name="Currency 2 6 2 3 2 4 5" xfId="6716" xr:uid="{00000000-0005-0000-0000-0000CE180000}"/>
    <cellStyle name="Currency 2 6 2 3 2 4 5 2" xfId="6717" xr:uid="{00000000-0005-0000-0000-0000CF180000}"/>
    <cellStyle name="Currency 2 6 2 3 2 4 5 2 2" xfId="6718" xr:uid="{00000000-0005-0000-0000-0000D0180000}"/>
    <cellStyle name="Currency 2 6 2 3 2 4 5 3" xfId="6719" xr:uid="{00000000-0005-0000-0000-0000D1180000}"/>
    <cellStyle name="Currency 2 6 2 3 2 4 6" xfId="6720" xr:uid="{00000000-0005-0000-0000-0000D2180000}"/>
    <cellStyle name="Currency 2 6 2 3 2 4 6 2" xfId="6721" xr:uid="{00000000-0005-0000-0000-0000D3180000}"/>
    <cellStyle name="Currency 2 6 2 3 2 4 7" xfId="6722" xr:uid="{00000000-0005-0000-0000-0000D4180000}"/>
    <cellStyle name="Currency 2 6 2 3 2 4 7 2" xfId="6723" xr:uid="{00000000-0005-0000-0000-0000D5180000}"/>
    <cellStyle name="Currency 2 6 2 3 2 4 8" xfId="6724" xr:uid="{00000000-0005-0000-0000-0000D6180000}"/>
    <cellStyle name="Currency 2 6 2 3 2 4 9" xfId="6725" xr:uid="{00000000-0005-0000-0000-0000D7180000}"/>
    <cellStyle name="Currency 2 6 2 3 2 5" xfId="6726" xr:uid="{00000000-0005-0000-0000-0000D8180000}"/>
    <cellStyle name="Currency 2 6 2 3 2 5 2" xfId="6727" xr:uid="{00000000-0005-0000-0000-0000D9180000}"/>
    <cellStyle name="Currency 2 6 2 3 2 5 3" xfId="6728" xr:uid="{00000000-0005-0000-0000-0000DA180000}"/>
    <cellStyle name="Currency 2 6 2 3 2 5 4" xfId="25512" xr:uid="{00000000-0005-0000-0000-0000DB180000}"/>
    <cellStyle name="Currency 2 6 2 3 2 6" xfId="6729" xr:uid="{00000000-0005-0000-0000-0000DC180000}"/>
    <cellStyle name="Currency 2 6 2 3 2 6 2" xfId="6730" xr:uid="{00000000-0005-0000-0000-0000DD180000}"/>
    <cellStyle name="Currency 2 6 2 3 2 6 2 2" xfId="6731" xr:uid="{00000000-0005-0000-0000-0000DE180000}"/>
    <cellStyle name="Currency 2 6 2 3 2 6 2 2 2" xfId="6732" xr:uid="{00000000-0005-0000-0000-0000DF180000}"/>
    <cellStyle name="Currency 2 6 2 3 2 6 2 3" xfId="6733" xr:uid="{00000000-0005-0000-0000-0000E0180000}"/>
    <cellStyle name="Currency 2 6 2 3 2 6 3" xfId="6734" xr:uid="{00000000-0005-0000-0000-0000E1180000}"/>
    <cellStyle name="Currency 2 6 2 3 2 6 3 2" xfId="6735" xr:uid="{00000000-0005-0000-0000-0000E2180000}"/>
    <cellStyle name="Currency 2 6 2 3 2 6 3 2 2" xfId="6736" xr:uid="{00000000-0005-0000-0000-0000E3180000}"/>
    <cellStyle name="Currency 2 6 2 3 2 6 3 3" xfId="6737" xr:uid="{00000000-0005-0000-0000-0000E4180000}"/>
    <cellStyle name="Currency 2 6 2 3 2 6 4" xfId="6738" xr:uid="{00000000-0005-0000-0000-0000E5180000}"/>
    <cellStyle name="Currency 2 6 2 3 2 6 4 2" xfId="6739" xr:uid="{00000000-0005-0000-0000-0000E6180000}"/>
    <cellStyle name="Currency 2 6 2 3 2 6 4 2 2" xfId="6740" xr:uid="{00000000-0005-0000-0000-0000E7180000}"/>
    <cellStyle name="Currency 2 6 2 3 2 6 4 3" xfId="6741" xr:uid="{00000000-0005-0000-0000-0000E8180000}"/>
    <cellStyle name="Currency 2 6 2 3 2 6 5" xfId="6742" xr:uid="{00000000-0005-0000-0000-0000E9180000}"/>
    <cellStyle name="Currency 2 6 2 3 2 6 5 2" xfId="6743" xr:uid="{00000000-0005-0000-0000-0000EA180000}"/>
    <cellStyle name="Currency 2 6 2 3 2 6 6" xfId="6744" xr:uid="{00000000-0005-0000-0000-0000EB180000}"/>
    <cellStyle name="Currency 2 6 2 3 2 6 6 2" xfId="6745" xr:uid="{00000000-0005-0000-0000-0000EC180000}"/>
    <cellStyle name="Currency 2 6 2 3 2 6 7" xfId="6746" xr:uid="{00000000-0005-0000-0000-0000ED180000}"/>
    <cellStyle name="Currency 2 6 2 3 2 7" xfId="6747" xr:uid="{00000000-0005-0000-0000-0000EE180000}"/>
    <cellStyle name="Currency 2 6 2 3 2 7 2" xfId="6748" xr:uid="{00000000-0005-0000-0000-0000EF180000}"/>
    <cellStyle name="Currency 2 6 2 3 2 7 2 2" xfId="6749" xr:uid="{00000000-0005-0000-0000-0000F0180000}"/>
    <cellStyle name="Currency 2 6 2 3 2 7 3" xfId="6750" xr:uid="{00000000-0005-0000-0000-0000F1180000}"/>
    <cellStyle name="Currency 2 6 2 3 2 8" xfId="6751" xr:uid="{00000000-0005-0000-0000-0000F2180000}"/>
    <cellStyle name="Currency 2 6 2 3 2 8 2" xfId="6752" xr:uid="{00000000-0005-0000-0000-0000F3180000}"/>
    <cellStyle name="Currency 2 6 2 3 2 8 2 2" xfId="6753" xr:uid="{00000000-0005-0000-0000-0000F4180000}"/>
    <cellStyle name="Currency 2 6 2 3 2 8 3" xfId="6754" xr:uid="{00000000-0005-0000-0000-0000F5180000}"/>
    <cellStyle name="Currency 2 6 2 3 2 9" xfId="6755" xr:uid="{00000000-0005-0000-0000-0000F6180000}"/>
    <cellStyle name="Currency 2 6 2 3 3" xfId="294" xr:uid="{00000000-0005-0000-0000-0000F7180000}"/>
    <cellStyle name="Currency 2 6 2 3 3 10" xfId="6756" xr:uid="{00000000-0005-0000-0000-0000F8180000}"/>
    <cellStyle name="Currency 2 6 2 3 3 11" xfId="6757" xr:uid="{00000000-0005-0000-0000-0000F9180000}"/>
    <cellStyle name="Currency 2 6 2 3 3 12" xfId="6758" xr:uid="{00000000-0005-0000-0000-0000FA180000}"/>
    <cellStyle name="Currency 2 6 2 3 3 13" xfId="6759" xr:uid="{00000000-0005-0000-0000-0000FB180000}"/>
    <cellStyle name="Currency 2 6 2 3 3 2" xfId="295" xr:uid="{00000000-0005-0000-0000-0000FC180000}"/>
    <cellStyle name="Currency 2 6 2 3 3 2 10" xfId="6760" xr:uid="{00000000-0005-0000-0000-0000FD180000}"/>
    <cellStyle name="Currency 2 6 2 3 3 2 2" xfId="6761" xr:uid="{00000000-0005-0000-0000-0000FE180000}"/>
    <cellStyle name="Currency 2 6 2 3 3 2 2 2" xfId="6762" xr:uid="{00000000-0005-0000-0000-0000FF180000}"/>
    <cellStyle name="Currency 2 6 2 3 3 2 2 3" xfId="6763" xr:uid="{00000000-0005-0000-0000-000000190000}"/>
    <cellStyle name="Currency 2 6 2 3 3 2 3" xfId="6764" xr:uid="{00000000-0005-0000-0000-000001190000}"/>
    <cellStyle name="Currency 2 6 2 3 3 2 3 2" xfId="6765" xr:uid="{00000000-0005-0000-0000-000002190000}"/>
    <cellStyle name="Currency 2 6 2 3 3 2 3 3" xfId="6766" xr:uid="{00000000-0005-0000-0000-000003190000}"/>
    <cellStyle name="Currency 2 6 2 3 3 2 3 4" xfId="25514" xr:uid="{00000000-0005-0000-0000-000004190000}"/>
    <cellStyle name="Currency 2 6 2 3 3 2 4" xfId="6767" xr:uid="{00000000-0005-0000-0000-000005190000}"/>
    <cellStyle name="Currency 2 6 2 3 3 2 4 2" xfId="6768" xr:uid="{00000000-0005-0000-0000-000006190000}"/>
    <cellStyle name="Currency 2 6 2 3 3 2 4 2 2" xfId="6769" xr:uid="{00000000-0005-0000-0000-000007190000}"/>
    <cellStyle name="Currency 2 6 2 3 3 2 4 3" xfId="6770" xr:uid="{00000000-0005-0000-0000-000008190000}"/>
    <cellStyle name="Currency 2 6 2 3 3 2 5" xfId="6771" xr:uid="{00000000-0005-0000-0000-000009190000}"/>
    <cellStyle name="Currency 2 6 2 3 3 2 5 2" xfId="6772" xr:uid="{00000000-0005-0000-0000-00000A190000}"/>
    <cellStyle name="Currency 2 6 2 3 3 2 5 2 2" xfId="6773" xr:uid="{00000000-0005-0000-0000-00000B190000}"/>
    <cellStyle name="Currency 2 6 2 3 3 2 5 3" xfId="6774" xr:uid="{00000000-0005-0000-0000-00000C190000}"/>
    <cellStyle name="Currency 2 6 2 3 3 2 6" xfId="6775" xr:uid="{00000000-0005-0000-0000-00000D190000}"/>
    <cellStyle name="Currency 2 6 2 3 3 2 6 2" xfId="6776" xr:uid="{00000000-0005-0000-0000-00000E190000}"/>
    <cellStyle name="Currency 2 6 2 3 3 2 6 2 2" xfId="6777" xr:uid="{00000000-0005-0000-0000-00000F190000}"/>
    <cellStyle name="Currency 2 6 2 3 3 2 6 3" xfId="6778" xr:uid="{00000000-0005-0000-0000-000010190000}"/>
    <cellStyle name="Currency 2 6 2 3 3 2 7" xfId="6779" xr:uid="{00000000-0005-0000-0000-000011190000}"/>
    <cellStyle name="Currency 2 6 2 3 3 2 7 2" xfId="6780" xr:uid="{00000000-0005-0000-0000-000012190000}"/>
    <cellStyle name="Currency 2 6 2 3 3 2 8" xfId="6781" xr:uid="{00000000-0005-0000-0000-000013190000}"/>
    <cellStyle name="Currency 2 6 2 3 3 2 8 2" xfId="6782" xr:uid="{00000000-0005-0000-0000-000014190000}"/>
    <cellStyle name="Currency 2 6 2 3 3 2 9" xfId="6783" xr:uid="{00000000-0005-0000-0000-000015190000}"/>
    <cellStyle name="Currency 2 6 2 3 3 3" xfId="296" xr:uid="{00000000-0005-0000-0000-000016190000}"/>
    <cellStyle name="Currency 2 6 2 3 3 3 2" xfId="6784" xr:uid="{00000000-0005-0000-0000-000017190000}"/>
    <cellStyle name="Currency 2 6 2 3 3 3 2 2" xfId="25515" xr:uid="{00000000-0005-0000-0000-000018190000}"/>
    <cellStyle name="Currency 2 6 2 3 3 3 2 3" xfId="25626" xr:uid="{00000000-0005-0000-0000-000019190000}"/>
    <cellStyle name="Currency 2 6 2 3 3 3 3" xfId="6785" xr:uid="{00000000-0005-0000-0000-00001A190000}"/>
    <cellStyle name="Currency 2 6 2 3 3 4" xfId="6786" xr:uid="{00000000-0005-0000-0000-00001B190000}"/>
    <cellStyle name="Currency 2 6 2 3 3 4 2" xfId="6787" xr:uid="{00000000-0005-0000-0000-00001C190000}"/>
    <cellStyle name="Currency 2 6 2 3 3 4 3" xfId="6788" xr:uid="{00000000-0005-0000-0000-00001D190000}"/>
    <cellStyle name="Currency 2 6 2 3 3 4 4" xfId="25513" xr:uid="{00000000-0005-0000-0000-00001E190000}"/>
    <cellStyle name="Currency 2 6 2 3 3 5" xfId="6789" xr:uid="{00000000-0005-0000-0000-00001F190000}"/>
    <cellStyle name="Currency 2 6 2 3 3 5 2" xfId="6790" xr:uid="{00000000-0005-0000-0000-000020190000}"/>
    <cellStyle name="Currency 2 6 2 3 3 5 2 2" xfId="6791" xr:uid="{00000000-0005-0000-0000-000021190000}"/>
    <cellStyle name="Currency 2 6 2 3 3 5 3" xfId="6792" xr:uid="{00000000-0005-0000-0000-000022190000}"/>
    <cellStyle name="Currency 2 6 2 3 3 6" xfId="6793" xr:uid="{00000000-0005-0000-0000-000023190000}"/>
    <cellStyle name="Currency 2 6 2 3 3 6 2" xfId="6794" xr:uid="{00000000-0005-0000-0000-000024190000}"/>
    <cellStyle name="Currency 2 6 2 3 3 6 2 2" xfId="6795" xr:uid="{00000000-0005-0000-0000-000025190000}"/>
    <cellStyle name="Currency 2 6 2 3 3 6 3" xfId="6796" xr:uid="{00000000-0005-0000-0000-000026190000}"/>
    <cellStyle name="Currency 2 6 2 3 3 7" xfId="6797" xr:uid="{00000000-0005-0000-0000-000027190000}"/>
    <cellStyle name="Currency 2 6 2 3 3 7 2" xfId="6798" xr:uid="{00000000-0005-0000-0000-000028190000}"/>
    <cellStyle name="Currency 2 6 2 3 3 7 2 2" xfId="6799" xr:uid="{00000000-0005-0000-0000-000029190000}"/>
    <cellStyle name="Currency 2 6 2 3 3 7 3" xfId="6800" xr:uid="{00000000-0005-0000-0000-00002A190000}"/>
    <cellStyle name="Currency 2 6 2 3 3 8" xfId="6801" xr:uid="{00000000-0005-0000-0000-00002B190000}"/>
    <cellStyle name="Currency 2 6 2 3 3 8 2" xfId="6802" xr:uid="{00000000-0005-0000-0000-00002C190000}"/>
    <cellStyle name="Currency 2 6 2 3 3 9" xfId="6803" xr:uid="{00000000-0005-0000-0000-00002D190000}"/>
    <cellStyle name="Currency 2 6 2 3 3 9 2" xfId="6804" xr:uid="{00000000-0005-0000-0000-00002E190000}"/>
    <cellStyle name="Currency 2 6 2 3 4" xfId="297" xr:uid="{00000000-0005-0000-0000-00002F190000}"/>
    <cellStyle name="Currency 2 6 2 3 4 2" xfId="298" xr:uid="{00000000-0005-0000-0000-000030190000}"/>
    <cellStyle name="Currency 2 6 2 3 4 2 10" xfId="6805" xr:uid="{00000000-0005-0000-0000-000031190000}"/>
    <cellStyle name="Currency 2 6 2 3 4 2 11" xfId="6806" xr:uid="{00000000-0005-0000-0000-000032190000}"/>
    <cellStyle name="Currency 2 6 2 3 4 2 2" xfId="6807" xr:uid="{00000000-0005-0000-0000-000033190000}"/>
    <cellStyle name="Currency 2 6 2 3 4 2 2 2" xfId="6808" xr:uid="{00000000-0005-0000-0000-000034190000}"/>
    <cellStyle name="Currency 2 6 2 3 4 2 2 3" xfId="6809" xr:uid="{00000000-0005-0000-0000-000035190000}"/>
    <cellStyle name="Currency 2 6 2 3 4 2 3" xfId="6810" xr:uid="{00000000-0005-0000-0000-000036190000}"/>
    <cellStyle name="Currency 2 6 2 3 4 2 3 2" xfId="25517" xr:uid="{00000000-0005-0000-0000-000037190000}"/>
    <cellStyle name="Currency 2 6 2 3 4 2 3 3" xfId="25627" xr:uid="{00000000-0005-0000-0000-000038190000}"/>
    <cellStyle name="Currency 2 6 2 3 4 2 4" xfId="6811" xr:uid="{00000000-0005-0000-0000-000039190000}"/>
    <cellStyle name="Currency 2 6 2 3 4 2 4 2" xfId="6812" xr:uid="{00000000-0005-0000-0000-00003A190000}"/>
    <cellStyle name="Currency 2 6 2 3 4 2 4 2 2" xfId="6813" xr:uid="{00000000-0005-0000-0000-00003B190000}"/>
    <cellStyle name="Currency 2 6 2 3 4 2 4 3" xfId="6814" xr:uid="{00000000-0005-0000-0000-00003C190000}"/>
    <cellStyle name="Currency 2 6 2 3 4 2 5" xfId="6815" xr:uid="{00000000-0005-0000-0000-00003D190000}"/>
    <cellStyle name="Currency 2 6 2 3 4 2 5 2" xfId="6816" xr:uid="{00000000-0005-0000-0000-00003E190000}"/>
    <cellStyle name="Currency 2 6 2 3 4 2 5 2 2" xfId="6817" xr:uid="{00000000-0005-0000-0000-00003F190000}"/>
    <cellStyle name="Currency 2 6 2 3 4 2 5 3" xfId="6818" xr:uid="{00000000-0005-0000-0000-000040190000}"/>
    <cellStyle name="Currency 2 6 2 3 4 2 6" xfId="6819" xr:uid="{00000000-0005-0000-0000-000041190000}"/>
    <cellStyle name="Currency 2 6 2 3 4 2 6 2" xfId="6820" xr:uid="{00000000-0005-0000-0000-000042190000}"/>
    <cellStyle name="Currency 2 6 2 3 4 2 6 2 2" xfId="6821" xr:uid="{00000000-0005-0000-0000-000043190000}"/>
    <cellStyle name="Currency 2 6 2 3 4 2 6 3" xfId="6822" xr:uid="{00000000-0005-0000-0000-000044190000}"/>
    <cellStyle name="Currency 2 6 2 3 4 2 7" xfId="6823" xr:uid="{00000000-0005-0000-0000-000045190000}"/>
    <cellStyle name="Currency 2 6 2 3 4 2 7 2" xfId="6824" xr:uid="{00000000-0005-0000-0000-000046190000}"/>
    <cellStyle name="Currency 2 6 2 3 4 2 8" xfId="6825" xr:uid="{00000000-0005-0000-0000-000047190000}"/>
    <cellStyle name="Currency 2 6 2 3 4 2 8 2" xfId="6826" xr:uid="{00000000-0005-0000-0000-000048190000}"/>
    <cellStyle name="Currency 2 6 2 3 4 2 9" xfId="6827" xr:uid="{00000000-0005-0000-0000-000049190000}"/>
    <cellStyle name="Currency 2 6 2 3 4 3" xfId="299" xr:uid="{00000000-0005-0000-0000-00004A190000}"/>
    <cellStyle name="Currency 2 6 2 3 4 3 2" xfId="6828" xr:uid="{00000000-0005-0000-0000-00004B190000}"/>
    <cellStyle name="Currency 2 6 2 3 4 3 2 2" xfId="25518" xr:uid="{00000000-0005-0000-0000-00004C190000}"/>
    <cellStyle name="Currency 2 6 2 3 4 3 2 3" xfId="25628" xr:uid="{00000000-0005-0000-0000-00004D190000}"/>
    <cellStyle name="Currency 2 6 2 3 4 3 3" xfId="6829" xr:uid="{00000000-0005-0000-0000-00004E190000}"/>
    <cellStyle name="Currency 2 6 2 3 4 4" xfId="6830" xr:uid="{00000000-0005-0000-0000-00004F190000}"/>
    <cellStyle name="Currency 2 6 2 3 4 4 2" xfId="6831" xr:uid="{00000000-0005-0000-0000-000050190000}"/>
    <cellStyle name="Currency 2 6 2 3 4 4 2 2" xfId="6832" xr:uid="{00000000-0005-0000-0000-000051190000}"/>
    <cellStyle name="Currency 2 6 2 3 4 4 3" xfId="6833" xr:uid="{00000000-0005-0000-0000-000052190000}"/>
    <cellStyle name="Currency 2 6 2 3 4 4 4" xfId="25516" xr:uid="{00000000-0005-0000-0000-000053190000}"/>
    <cellStyle name="Currency 2 6 2 3 4 5" xfId="6834" xr:uid="{00000000-0005-0000-0000-000054190000}"/>
    <cellStyle name="Currency 2 6 2 3 4 5 2" xfId="6835" xr:uid="{00000000-0005-0000-0000-000055190000}"/>
    <cellStyle name="Currency 2 6 2 3 4 5 2 2" xfId="6836" xr:uid="{00000000-0005-0000-0000-000056190000}"/>
    <cellStyle name="Currency 2 6 2 3 4 5 3" xfId="6837" xr:uid="{00000000-0005-0000-0000-000057190000}"/>
    <cellStyle name="Currency 2 6 2 3 4 6" xfId="6838" xr:uid="{00000000-0005-0000-0000-000058190000}"/>
    <cellStyle name="Currency 2 6 2 3 4 7" xfId="6839" xr:uid="{00000000-0005-0000-0000-000059190000}"/>
    <cellStyle name="Currency 2 6 2 3 5" xfId="6840" xr:uid="{00000000-0005-0000-0000-00005A190000}"/>
    <cellStyle name="Currency 2 6 2 3 5 10" xfId="6841" xr:uid="{00000000-0005-0000-0000-00005B190000}"/>
    <cellStyle name="Currency 2 6 2 3 5 2" xfId="6842" xr:uid="{00000000-0005-0000-0000-00005C190000}"/>
    <cellStyle name="Currency 2 6 2 3 5 2 2" xfId="6843" xr:uid="{00000000-0005-0000-0000-00005D190000}"/>
    <cellStyle name="Currency 2 6 2 3 5 2 3" xfId="6844" xr:uid="{00000000-0005-0000-0000-00005E190000}"/>
    <cellStyle name="Currency 2 6 2 3 5 3" xfId="6845" xr:uid="{00000000-0005-0000-0000-00005F190000}"/>
    <cellStyle name="Currency 2 6 2 3 5 3 2" xfId="6846" xr:uid="{00000000-0005-0000-0000-000060190000}"/>
    <cellStyle name="Currency 2 6 2 3 5 3 3" xfId="6847" xr:uid="{00000000-0005-0000-0000-000061190000}"/>
    <cellStyle name="Currency 2 6 2 3 5 4" xfId="6848" xr:uid="{00000000-0005-0000-0000-000062190000}"/>
    <cellStyle name="Currency 2 6 2 3 5 4 2" xfId="6849" xr:uid="{00000000-0005-0000-0000-000063190000}"/>
    <cellStyle name="Currency 2 6 2 3 5 4 2 2" xfId="6850" xr:uid="{00000000-0005-0000-0000-000064190000}"/>
    <cellStyle name="Currency 2 6 2 3 5 4 3" xfId="6851" xr:uid="{00000000-0005-0000-0000-000065190000}"/>
    <cellStyle name="Currency 2 6 2 3 5 5" xfId="6852" xr:uid="{00000000-0005-0000-0000-000066190000}"/>
    <cellStyle name="Currency 2 6 2 3 5 5 2" xfId="6853" xr:uid="{00000000-0005-0000-0000-000067190000}"/>
    <cellStyle name="Currency 2 6 2 3 5 5 2 2" xfId="6854" xr:uid="{00000000-0005-0000-0000-000068190000}"/>
    <cellStyle name="Currency 2 6 2 3 5 5 3" xfId="6855" xr:uid="{00000000-0005-0000-0000-000069190000}"/>
    <cellStyle name="Currency 2 6 2 3 5 6" xfId="6856" xr:uid="{00000000-0005-0000-0000-00006A190000}"/>
    <cellStyle name="Currency 2 6 2 3 5 6 2" xfId="6857" xr:uid="{00000000-0005-0000-0000-00006B190000}"/>
    <cellStyle name="Currency 2 6 2 3 5 6 2 2" xfId="6858" xr:uid="{00000000-0005-0000-0000-00006C190000}"/>
    <cellStyle name="Currency 2 6 2 3 5 6 3" xfId="6859" xr:uid="{00000000-0005-0000-0000-00006D190000}"/>
    <cellStyle name="Currency 2 6 2 3 5 7" xfId="6860" xr:uid="{00000000-0005-0000-0000-00006E190000}"/>
    <cellStyle name="Currency 2 6 2 3 5 7 2" xfId="6861" xr:uid="{00000000-0005-0000-0000-00006F190000}"/>
    <cellStyle name="Currency 2 6 2 3 5 8" xfId="6862" xr:uid="{00000000-0005-0000-0000-000070190000}"/>
    <cellStyle name="Currency 2 6 2 3 5 8 2" xfId="6863" xr:uid="{00000000-0005-0000-0000-000071190000}"/>
    <cellStyle name="Currency 2 6 2 3 5 9" xfId="6864" xr:uid="{00000000-0005-0000-0000-000072190000}"/>
    <cellStyle name="Currency 2 6 2 3 6" xfId="6865" xr:uid="{00000000-0005-0000-0000-000073190000}"/>
    <cellStyle name="Currency 2 6 2 3 6 10" xfId="6866" xr:uid="{00000000-0005-0000-0000-000074190000}"/>
    <cellStyle name="Currency 2 6 2 3 6 11" xfId="6867" xr:uid="{00000000-0005-0000-0000-000075190000}"/>
    <cellStyle name="Currency 2 6 2 3 6 12" xfId="6868" xr:uid="{00000000-0005-0000-0000-000076190000}"/>
    <cellStyle name="Currency 2 6 2 3 6 2" xfId="6869" xr:uid="{00000000-0005-0000-0000-000077190000}"/>
    <cellStyle name="Currency 2 6 2 3 6 2 2" xfId="6870" xr:uid="{00000000-0005-0000-0000-000078190000}"/>
    <cellStyle name="Currency 2 6 2 3 6 2 3" xfId="6871" xr:uid="{00000000-0005-0000-0000-000079190000}"/>
    <cellStyle name="Currency 2 6 2 3 6 3" xfId="6872" xr:uid="{00000000-0005-0000-0000-00007A190000}"/>
    <cellStyle name="Currency 2 6 2 3 6 3 2" xfId="6873" xr:uid="{00000000-0005-0000-0000-00007B190000}"/>
    <cellStyle name="Currency 2 6 2 3 6 3 3" xfId="6874" xr:uid="{00000000-0005-0000-0000-00007C190000}"/>
    <cellStyle name="Currency 2 6 2 3 6 4" xfId="6875" xr:uid="{00000000-0005-0000-0000-00007D190000}"/>
    <cellStyle name="Currency 2 6 2 3 6 5" xfId="6876" xr:uid="{00000000-0005-0000-0000-00007E190000}"/>
    <cellStyle name="Currency 2 6 2 3 6 5 2" xfId="6877" xr:uid="{00000000-0005-0000-0000-00007F190000}"/>
    <cellStyle name="Currency 2 6 2 3 6 5 2 2" xfId="6878" xr:uid="{00000000-0005-0000-0000-000080190000}"/>
    <cellStyle name="Currency 2 6 2 3 6 5 3" xfId="6879" xr:uid="{00000000-0005-0000-0000-000081190000}"/>
    <cellStyle name="Currency 2 6 2 3 6 6" xfId="6880" xr:uid="{00000000-0005-0000-0000-000082190000}"/>
    <cellStyle name="Currency 2 6 2 3 6 6 2" xfId="6881" xr:uid="{00000000-0005-0000-0000-000083190000}"/>
    <cellStyle name="Currency 2 6 2 3 6 6 2 2" xfId="6882" xr:uid="{00000000-0005-0000-0000-000084190000}"/>
    <cellStyle name="Currency 2 6 2 3 6 6 3" xfId="6883" xr:uid="{00000000-0005-0000-0000-000085190000}"/>
    <cellStyle name="Currency 2 6 2 3 6 7" xfId="6884" xr:uid="{00000000-0005-0000-0000-000086190000}"/>
    <cellStyle name="Currency 2 6 2 3 6 7 2" xfId="6885" xr:uid="{00000000-0005-0000-0000-000087190000}"/>
    <cellStyle name="Currency 2 6 2 3 6 7 2 2" xfId="6886" xr:uid="{00000000-0005-0000-0000-000088190000}"/>
    <cellStyle name="Currency 2 6 2 3 6 7 3" xfId="6887" xr:uid="{00000000-0005-0000-0000-000089190000}"/>
    <cellStyle name="Currency 2 6 2 3 6 8" xfId="6888" xr:uid="{00000000-0005-0000-0000-00008A190000}"/>
    <cellStyle name="Currency 2 6 2 3 6 8 2" xfId="6889" xr:uid="{00000000-0005-0000-0000-00008B190000}"/>
    <cellStyle name="Currency 2 6 2 3 6 9" xfId="6890" xr:uid="{00000000-0005-0000-0000-00008C190000}"/>
    <cellStyle name="Currency 2 6 2 3 6 9 2" xfId="6891" xr:uid="{00000000-0005-0000-0000-00008D190000}"/>
    <cellStyle name="Currency 2 6 2 3 7" xfId="6892" xr:uid="{00000000-0005-0000-0000-00008E190000}"/>
    <cellStyle name="Currency 2 6 2 3 7 2" xfId="6893" xr:uid="{00000000-0005-0000-0000-00008F190000}"/>
    <cellStyle name="Currency 2 6 2 3 7 3" xfId="6894" xr:uid="{00000000-0005-0000-0000-000090190000}"/>
    <cellStyle name="Currency 2 6 2 3 8" xfId="6895" xr:uid="{00000000-0005-0000-0000-000091190000}"/>
    <cellStyle name="Currency 2 6 2 3 8 2" xfId="6896" xr:uid="{00000000-0005-0000-0000-000092190000}"/>
    <cellStyle name="Currency 2 6 2 3 8 2 2" xfId="6897" xr:uid="{00000000-0005-0000-0000-000093190000}"/>
    <cellStyle name="Currency 2 6 2 3 8 3" xfId="6898" xr:uid="{00000000-0005-0000-0000-000094190000}"/>
    <cellStyle name="Currency 2 6 2 3 8 4" xfId="6899" xr:uid="{00000000-0005-0000-0000-000095190000}"/>
    <cellStyle name="Currency 2 6 2 3 9" xfId="6900" xr:uid="{00000000-0005-0000-0000-000096190000}"/>
    <cellStyle name="Currency 2 6 2 3 9 2" xfId="6901" xr:uid="{00000000-0005-0000-0000-000097190000}"/>
    <cellStyle name="Currency 2 6 2 3 9 2 2" xfId="6902" xr:uid="{00000000-0005-0000-0000-000098190000}"/>
    <cellStyle name="Currency 2 6 2 3 9 3" xfId="6903" xr:uid="{00000000-0005-0000-0000-000099190000}"/>
    <cellStyle name="Currency 2 6 2 4" xfId="300" xr:uid="{00000000-0005-0000-0000-00009A190000}"/>
    <cellStyle name="Currency 2 6 2 4 2" xfId="6904" xr:uid="{00000000-0005-0000-0000-00009B190000}"/>
    <cellStyle name="Currency 2 6 2 4 2 10" xfId="6905" xr:uid="{00000000-0005-0000-0000-00009C190000}"/>
    <cellStyle name="Currency 2 6 2 4 2 2" xfId="6906" xr:uid="{00000000-0005-0000-0000-00009D190000}"/>
    <cellStyle name="Currency 2 6 2 4 2 2 2" xfId="6907" xr:uid="{00000000-0005-0000-0000-00009E190000}"/>
    <cellStyle name="Currency 2 6 2 4 2 2 3" xfId="6908" xr:uid="{00000000-0005-0000-0000-00009F190000}"/>
    <cellStyle name="Currency 2 6 2 4 2 3" xfId="6909" xr:uid="{00000000-0005-0000-0000-0000A0190000}"/>
    <cellStyle name="Currency 2 6 2 4 2 3 2" xfId="6910" xr:uid="{00000000-0005-0000-0000-0000A1190000}"/>
    <cellStyle name="Currency 2 6 2 4 2 3 3" xfId="6911" xr:uid="{00000000-0005-0000-0000-0000A2190000}"/>
    <cellStyle name="Currency 2 6 2 4 2 4" xfId="6912" xr:uid="{00000000-0005-0000-0000-0000A3190000}"/>
    <cellStyle name="Currency 2 6 2 4 2 4 2" xfId="6913" xr:uid="{00000000-0005-0000-0000-0000A4190000}"/>
    <cellStyle name="Currency 2 6 2 4 2 4 2 2" xfId="6914" xr:uid="{00000000-0005-0000-0000-0000A5190000}"/>
    <cellStyle name="Currency 2 6 2 4 2 4 3" xfId="6915" xr:uid="{00000000-0005-0000-0000-0000A6190000}"/>
    <cellStyle name="Currency 2 6 2 4 2 5" xfId="6916" xr:uid="{00000000-0005-0000-0000-0000A7190000}"/>
    <cellStyle name="Currency 2 6 2 4 2 5 2" xfId="6917" xr:uid="{00000000-0005-0000-0000-0000A8190000}"/>
    <cellStyle name="Currency 2 6 2 4 2 5 2 2" xfId="6918" xr:uid="{00000000-0005-0000-0000-0000A9190000}"/>
    <cellStyle name="Currency 2 6 2 4 2 5 3" xfId="6919" xr:uid="{00000000-0005-0000-0000-0000AA190000}"/>
    <cellStyle name="Currency 2 6 2 4 2 6" xfId="6920" xr:uid="{00000000-0005-0000-0000-0000AB190000}"/>
    <cellStyle name="Currency 2 6 2 4 2 6 2" xfId="6921" xr:uid="{00000000-0005-0000-0000-0000AC190000}"/>
    <cellStyle name="Currency 2 6 2 4 2 6 2 2" xfId="6922" xr:uid="{00000000-0005-0000-0000-0000AD190000}"/>
    <cellStyle name="Currency 2 6 2 4 2 6 3" xfId="6923" xr:uid="{00000000-0005-0000-0000-0000AE190000}"/>
    <cellStyle name="Currency 2 6 2 4 2 7" xfId="6924" xr:uid="{00000000-0005-0000-0000-0000AF190000}"/>
    <cellStyle name="Currency 2 6 2 4 2 7 2" xfId="6925" xr:uid="{00000000-0005-0000-0000-0000B0190000}"/>
    <cellStyle name="Currency 2 6 2 4 2 8" xfId="6926" xr:uid="{00000000-0005-0000-0000-0000B1190000}"/>
    <cellStyle name="Currency 2 6 2 4 2 8 2" xfId="6927" xr:uid="{00000000-0005-0000-0000-0000B2190000}"/>
    <cellStyle name="Currency 2 6 2 4 2 9" xfId="6928" xr:uid="{00000000-0005-0000-0000-0000B3190000}"/>
    <cellStyle name="Currency 2 6 2 4 3" xfId="6929" xr:uid="{00000000-0005-0000-0000-0000B4190000}"/>
    <cellStyle name="Currency 2 6 2 4 3 10" xfId="6930" xr:uid="{00000000-0005-0000-0000-0000B5190000}"/>
    <cellStyle name="Currency 2 6 2 4 3 2" xfId="6931" xr:uid="{00000000-0005-0000-0000-0000B6190000}"/>
    <cellStyle name="Currency 2 6 2 4 3 2 2" xfId="6932" xr:uid="{00000000-0005-0000-0000-0000B7190000}"/>
    <cellStyle name="Currency 2 6 2 4 3 2 3" xfId="6933" xr:uid="{00000000-0005-0000-0000-0000B8190000}"/>
    <cellStyle name="Currency 2 6 2 4 3 3" xfId="6934" xr:uid="{00000000-0005-0000-0000-0000B9190000}"/>
    <cellStyle name="Currency 2 6 2 4 3 3 2" xfId="6935" xr:uid="{00000000-0005-0000-0000-0000BA190000}"/>
    <cellStyle name="Currency 2 6 2 4 3 3 3" xfId="6936" xr:uid="{00000000-0005-0000-0000-0000BB190000}"/>
    <cellStyle name="Currency 2 6 2 4 3 4" xfId="6937" xr:uid="{00000000-0005-0000-0000-0000BC190000}"/>
    <cellStyle name="Currency 2 6 2 4 3 4 2" xfId="6938" xr:uid="{00000000-0005-0000-0000-0000BD190000}"/>
    <cellStyle name="Currency 2 6 2 4 3 4 2 2" xfId="6939" xr:uid="{00000000-0005-0000-0000-0000BE190000}"/>
    <cellStyle name="Currency 2 6 2 4 3 4 3" xfId="6940" xr:uid="{00000000-0005-0000-0000-0000BF190000}"/>
    <cellStyle name="Currency 2 6 2 4 3 5" xfId="6941" xr:uid="{00000000-0005-0000-0000-0000C0190000}"/>
    <cellStyle name="Currency 2 6 2 4 3 5 2" xfId="6942" xr:uid="{00000000-0005-0000-0000-0000C1190000}"/>
    <cellStyle name="Currency 2 6 2 4 3 5 2 2" xfId="6943" xr:uid="{00000000-0005-0000-0000-0000C2190000}"/>
    <cellStyle name="Currency 2 6 2 4 3 5 3" xfId="6944" xr:uid="{00000000-0005-0000-0000-0000C3190000}"/>
    <cellStyle name="Currency 2 6 2 4 3 6" xfId="6945" xr:uid="{00000000-0005-0000-0000-0000C4190000}"/>
    <cellStyle name="Currency 2 6 2 4 3 6 2" xfId="6946" xr:uid="{00000000-0005-0000-0000-0000C5190000}"/>
    <cellStyle name="Currency 2 6 2 4 3 6 2 2" xfId="6947" xr:uid="{00000000-0005-0000-0000-0000C6190000}"/>
    <cellStyle name="Currency 2 6 2 4 3 6 3" xfId="6948" xr:uid="{00000000-0005-0000-0000-0000C7190000}"/>
    <cellStyle name="Currency 2 6 2 4 3 7" xfId="6949" xr:uid="{00000000-0005-0000-0000-0000C8190000}"/>
    <cellStyle name="Currency 2 6 2 4 3 7 2" xfId="6950" xr:uid="{00000000-0005-0000-0000-0000C9190000}"/>
    <cellStyle name="Currency 2 6 2 4 3 8" xfId="6951" xr:uid="{00000000-0005-0000-0000-0000CA190000}"/>
    <cellStyle name="Currency 2 6 2 4 3 8 2" xfId="6952" xr:uid="{00000000-0005-0000-0000-0000CB190000}"/>
    <cellStyle name="Currency 2 6 2 4 3 9" xfId="6953" xr:uid="{00000000-0005-0000-0000-0000CC190000}"/>
    <cellStyle name="Currency 2 6 2 4 4" xfId="6954" xr:uid="{00000000-0005-0000-0000-0000CD190000}"/>
    <cellStyle name="Currency 2 6 2 4 4 10" xfId="6955" xr:uid="{00000000-0005-0000-0000-0000CE190000}"/>
    <cellStyle name="Currency 2 6 2 4 4 2" xfId="6956" xr:uid="{00000000-0005-0000-0000-0000CF190000}"/>
    <cellStyle name="Currency 2 6 2 4 4 3" xfId="6957" xr:uid="{00000000-0005-0000-0000-0000D0190000}"/>
    <cellStyle name="Currency 2 6 2 4 4 3 2" xfId="6958" xr:uid="{00000000-0005-0000-0000-0000D1190000}"/>
    <cellStyle name="Currency 2 6 2 4 4 3 2 2" xfId="6959" xr:uid="{00000000-0005-0000-0000-0000D2190000}"/>
    <cellStyle name="Currency 2 6 2 4 4 3 3" xfId="6960" xr:uid="{00000000-0005-0000-0000-0000D3190000}"/>
    <cellStyle name="Currency 2 6 2 4 4 4" xfId="6961" xr:uid="{00000000-0005-0000-0000-0000D4190000}"/>
    <cellStyle name="Currency 2 6 2 4 4 4 2" xfId="6962" xr:uid="{00000000-0005-0000-0000-0000D5190000}"/>
    <cellStyle name="Currency 2 6 2 4 4 4 2 2" xfId="6963" xr:uid="{00000000-0005-0000-0000-0000D6190000}"/>
    <cellStyle name="Currency 2 6 2 4 4 4 3" xfId="6964" xr:uid="{00000000-0005-0000-0000-0000D7190000}"/>
    <cellStyle name="Currency 2 6 2 4 4 5" xfId="6965" xr:uid="{00000000-0005-0000-0000-0000D8190000}"/>
    <cellStyle name="Currency 2 6 2 4 4 5 2" xfId="6966" xr:uid="{00000000-0005-0000-0000-0000D9190000}"/>
    <cellStyle name="Currency 2 6 2 4 4 5 2 2" xfId="6967" xr:uid="{00000000-0005-0000-0000-0000DA190000}"/>
    <cellStyle name="Currency 2 6 2 4 4 5 3" xfId="6968" xr:uid="{00000000-0005-0000-0000-0000DB190000}"/>
    <cellStyle name="Currency 2 6 2 4 4 6" xfId="6969" xr:uid="{00000000-0005-0000-0000-0000DC190000}"/>
    <cellStyle name="Currency 2 6 2 4 4 6 2" xfId="6970" xr:uid="{00000000-0005-0000-0000-0000DD190000}"/>
    <cellStyle name="Currency 2 6 2 4 4 7" xfId="6971" xr:uid="{00000000-0005-0000-0000-0000DE190000}"/>
    <cellStyle name="Currency 2 6 2 4 4 7 2" xfId="6972" xr:uid="{00000000-0005-0000-0000-0000DF190000}"/>
    <cellStyle name="Currency 2 6 2 4 4 8" xfId="6973" xr:uid="{00000000-0005-0000-0000-0000E0190000}"/>
    <cellStyle name="Currency 2 6 2 4 4 9" xfId="6974" xr:uid="{00000000-0005-0000-0000-0000E1190000}"/>
    <cellStyle name="Currency 2 6 2 4 5" xfId="6975" xr:uid="{00000000-0005-0000-0000-0000E2190000}"/>
    <cellStyle name="Currency 2 6 2 4 5 2" xfId="6976" xr:uid="{00000000-0005-0000-0000-0000E3190000}"/>
    <cellStyle name="Currency 2 6 2 4 5 3" xfId="6977" xr:uid="{00000000-0005-0000-0000-0000E4190000}"/>
    <cellStyle name="Currency 2 6 2 4 5 4" xfId="25519" xr:uid="{00000000-0005-0000-0000-0000E5190000}"/>
    <cellStyle name="Currency 2 6 2 4 6" xfId="6978" xr:uid="{00000000-0005-0000-0000-0000E6190000}"/>
    <cellStyle name="Currency 2 6 2 4 6 2" xfId="6979" xr:uid="{00000000-0005-0000-0000-0000E7190000}"/>
    <cellStyle name="Currency 2 6 2 4 6 2 2" xfId="6980" xr:uid="{00000000-0005-0000-0000-0000E8190000}"/>
    <cellStyle name="Currency 2 6 2 4 6 2 2 2" xfId="6981" xr:uid="{00000000-0005-0000-0000-0000E9190000}"/>
    <cellStyle name="Currency 2 6 2 4 6 2 3" xfId="6982" xr:uid="{00000000-0005-0000-0000-0000EA190000}"/>
    <cellStyle name="Currency 2 6 2 4 6 3" xfId="6983" xr:uid="{00000000-0005-0000-0000-0000EB190000}"/>
    <cellStyle name="Currency 2 6 2 4 6 3 2" xfId="6984" xr:uid="{00000000-0005-0000-0000-0000EC190000}"/>
    <cellStyle name="Currency 2 6 2 4 6 3 2 2" xfId="6985" xr:uid="{00000000-0005-0000-0000-0000ED190000}"/>
    <cellStyle name="Currency 2 6 2 4 6 3 3" xfId="6986" xr:uid="{00000000-0005-0000-0000-0000EE190000}"/>
    <cellStyle name="Currency 2 6 2 4 6 4" xfId="6987" xr:uid="{00000000-0005-0000-0000-0000EF190000}"/>
    <cellStyle name="Currency 2 6 2 4 6 4 2" xfId="6988" xr:uid="{00000000-0005-0000-0000-0000F0190000}"/>
    <cellStyle name="Currency 2 6 2 4 6 4 2 2" xfId="6989" xr:uid="{00000000-0005-0000-0000-0000F1190000}"/>
    <cellStyle name="Currency 2 6 2 4 6 4 3" xfId="6990" xr:uid="{00000000-0005-0000-0000-0000F2190000}"/>
    <cellStyle name="Currency 2 6 2 4 6 5" xfId="6991" xr:uid="{00000000-0005-0000-0000-0000F3190000}"/>
    <cellStyle name="Currency 2 6 2 4 6 5 2" xfId="6992" xr:uid="{00000000-0005-0000-0000-0000F4190000}"/>
    <cellStyle name="Currency 2 6 2 4 6 6" xfId="6993" xr:uid="{00000000-0005-0000-0000-0000F5190000}"/>
    <cellStyle name="Currency 2 6 2 4 6 6 2" xfId="6994" xr:uid="{00000000-0005-0000-0000-0000F6190000}"/>
    <cellStyle name="Currency 2 6 2 4 6 7" xfId="6995" xr:uid="{00000000-0005-0000-0000-0000F7190000}"/>
    <cellStyle name="Currency 2 6 2 4 7" xfId="6996" xr:uid="{00000000-0005-0000-0000-0000F8190000}"/>
    <cellStyle name="Currency 2 6 2 4 7 2" xfId="6997" xr:uid="{00000000-0005-0000-0000-0000F9190000}"/>
    <cellStyle name="Currency 2 6 2 4 7 2 2" xfId="6998" xr:uid="{00000000-0005-0000-0000-0000FA190000}"/>
    <cellStyle name="Currency 2 6 2 4 7 3" xfId="6999" xr:uid="{00000000-0005-0000-0000-0000FB190000}"/>
    <cellStyle name="Currency 2 6 2 4 8" xfId="7000" xr:uid="{00000000-0005-0000-0000-0000FC190000}"/>
    <cellStyle name="Currency 2 6 2 4 8 2" xfId="7001" xr:uid="{00000000-0005-0000-0000-0000FD190000}"/>
    <cellStyle name="Currency 2 6 2 4 8 2 2" xfId="7002" xr:uid="{00000000-0005-0000-0000-0000FE190000}"/>
    <cellStyle name="Currency 2 6 2 4 8 3" xfId="7003" xr:uid="{00000000-0005-0000-0000-0000FF190000}"/>
    <cellStyle name="Currency 2 6 2 4 9" xfId="7004" xr:uid="{00000000-0005-0000-0000-0000001A0000}"/>
    <cellStyle name="Currency 2 6 2 5" xfId="301" xr:uid="{00000000-0005-0000-0000-0000011A0000}"/>
    <cellStyle name="Currency 2 6 2 5 10" xfId="7005" xr:uid="{00000000-0005-0000-0000-0000021A0000}"/>
    <cellStyle name="Currency 2 6 2 5 11" xfId="7006" xr:uid="{00000000-0005-0000-0000-0000031A0000}"/>
    <cellStyle name="Currency 2 6 2 5 12" xfId="7007" xr:uid="{00000000-0005-0000-0000-0000041A0000}"/>
    <cellStyle name="Currency 2 6 2 5 13" xfId="7008" xr:uid="{00000000-0005-0000-0000-0000051A0000}"/>
    <cellStyle name="Currency 2 6 2 5 2" xfId="302" xr:uid="{00000000-0005-0000-0000-0000061A0000}"/>
    <cellStyle name="Currency 2 6 2 5 2 10" xfId="7009" xr:uid="{00000000-0005-0000-0000-0000071A0000}"/>
    <cellStyle name="Currency 2 6 2 5 2 2" xfId="7010" xr:uid="{00000000-0005-0000-0000-0000081A0000}"/>
    <cellStyle name="Currency 2 6 2 5 2 2 2" xfId="7011" xr:uid="{00000000-0005-0000-0000-0000091A0000}"/>
    <cellStyle name="Currency 2 6 2 5 2 2 3" xfId="7012" xr:uid="{00000000-0005-0000-0000-00000A1A0000}"/>
    <cellStyle name="Currency 2 6 2 5 2 3" xfId="7013" xr:uid="{00000000-0005-0000-0000-00000B1A0000}"/>
    <cellStyle name="Currency 2 6 2 5 2 3 2" xfId="7014" xr:uid="{00000000-0005-0000-0000-00000C1A0000}"/>
    <cellStyle name="Currency 2 6 2 5 2 3 3" xfId="7015" xr:uid="{00000000-0005-0000-0000-00000D1A0000}"/>
    <cellStyle name="Currency 2 6 2 5 2 3 4" xfId="25521" xr:uid="{00000000-0005-0000-0000-00000E1A0000}"/>
    <cellStyle name="Currency 2 6 2 5 2 4" xfId="7016" xr:uid="{00000000-0005-0000-0000-00000F1A0000}"/>
    <cellStyle name="Currency 2 6 2 5 2 4 2" xfId="7017" xr:uid="{00000000-0005-0000-0000-0000101A0000}"/>
    <cellStyle name="Currency 2 6 2 5 2 4 2 2" xfId="7018" xr:uid="{00000000-0005-0000-0000-0000111A0000}"/>
    <cellStyle name="Currency 2 6 2 5 2 4 3" xfId="7019" xr:uid="{00000000-0005-0000-0000-0000121A0000}"/>
    <cellStyle name="Currency 2 6 2 5 2 5" xfId="7020" xr:uid="{00000000-0005-0000-0000-0000131A0000}"/>
    <cellStyle name="Currency 2 6 2 5 2 5 2" xfId="7021" xr:uid="{00000000-0005-0000-0000-0000141A0000}"/>
    <cellStyle name="Currency 2 6 2 5 2 5 2 2" xfId="7022" xr:uid="{00000000-0005-0000-0000-0000151A0000}"/>
    <cellStyle name="Currency 2 6 2 5 2 5 3" xfId="7023" xr:uid="{00000000-0005-0000-0000-0000161A0000}"/>
    <cellStyle name="Currency 2 6 2 5 2 6" xfId="7024" xr:uid="{00000000-0005-0000-0000-0000171A0000}"/>
    <cellStyle name="Currency 2 6 2 5 2 6 2" xfId="7025" xr:uid="{00000000-0005-0000-0000-0000181A0000}"/>
    <cellStyle name="Currency 2 6 2 5 2 6 2 2" xfId="7026" xr:uid="{00000000-0005-0000-0000-0000191A0000}"/>
    <cellStyle name="Currency 2 6 2 5 2 6 3" xfId="7027" xr:uid="{00000000-0005-0000-0000-00001A1A0000}"/>
    <cellStyle name="Currency 2 6 2 5 2 7" xfId="7028" xr:uid="{00000000-0005-0000-0000-00001B1A0000}"/>
    <cellStyle name="Currency 2 6 2 5 2 7 2" xfId="7029" xr:uid="{00000000-0005-0000-0000-00001C1A0000}"/>
    <cellStyle name="Currency 2 6 2 5 2 8" xfId="7030" xr:uid="{00000000-0005-0000-0000-00001D1A0000}"/>
    <cellStyle name="Currency 2 6 2 5 2 8 2" xfId="7031" xr:uid="{00000000-0005-0000-0000-00001E1A0000}"/>
    <cellStyle name="Currency 2 6 2 5 2 9" xfId="7032" xr:uid="{00000000-0005-0000-0000-00001F1A0000}"/>
    <cellStyle name="Currency 2 6 2 5 3" xfId="303" xr:uid="{00000000-0005-0000-0000-0000201A0000}"/>
    <cellStyle name="Currency 2 6 2 5 3 2" xfId="7033" xr:uid="{00000000-0005-0000-0000-0000211A0000}"/>
    <cellStyle name="Currency 2 6 2 5 3 2 2" xfId="25522" xr:uid="{00000000-0005-0000-0000-0000221A0000}"/>
    <cellStyle name="Currency 2 6 2 5 3 2 3" xfId="25629" xr:uid="{00000000-0005-0000-0000-0000231A0000}"/>
    <cellStyle name="Currency 2 6 2 5 3 3" xfId="7034" xr:uid="{00000000-0005-0000-0000-0000241A0000}"/>
    <cellStyle name="Currency 2 6 2 5 4" xfId="7035" xr:uid="{00000000-0005-0000-0000-0000251A0000}"/>
    <cellStyle name="Currency 2 6 2 5 4 2" xfId="7036" xr:uid="{00000000-0005-0000-0000-0000261A0000}"/>
    <cellStyle name="Currency 2 6 2 5 4 3" xfId="7037" xr:uid="{00000000-0005-0000-0000-0000271A0000}"/>
    <cellStyle name="Currency 2 6 2 5 4 4" xfId="25520" xr:uid="{00000000-0005-0000-0000-0000281A0000}"/>
    <cellStyle name="Currency 2 6 2 5 5" xfId="7038" xr:uid="{00000000-0005-0000-0000-0000291A0000}"/>
    <cellStyle name="Currency 2 6 2 5 5 2" xfId="7039" xr:uid="{00000000-0005-0000-0000-00002A1A0000}"/>
    <cellStyle name="Currency 2 6 2 5 5 2 2" xfId="7040" xr:uid="{00000000-0005-0000-0000-00002B1A0000}"/>
    <cellStyle name="Currency 2 6 2 5 5 3" xfId="7041" xr:uid="{00000000-0005-0000-0000-00002C1A0000}"/>
    <cellStyle name="Currency 2 6 2 5 6" xfId="7042" xr:uid="{00000000-0005-0000-0000-00002D1A0000}"/>
    <cellStyle name="Currency 2 6 2 5 6 2" xfId="7043" xr:uid="{00000000-0005-0000-0000-00002E1A0000}"/>
    <cellStyle name="Currency 2 6 2 5 6 2 2" xfId="7044" xr:uid="{00000000-0005-0000-0000-00002F1A0000}"/>
    <cellStyle name="Currency 2 6 2 5 6 3" xfId="7045" xr:uid="{00000000-0005-0000-0000-0000301A0000}"/>
    <cellStyle name="Currency 2 6 2 5 7" xfId="7046" xr:uid="{00000000-0005-0000-0000-0000311A0000}"/>
    <cellStyle name="Currency 2 6 2 5 7 2" xfId="7047" xr:uid="{00000000-0005-0000-0000-0000321A0000}"/>
    <cellStyle name="Currency 2 6 2 5 7 2 2" xfId="7048" xr:uid="{00000000-0005-0000-0000-0000331A0000}"/>
    <cellStyle name="Currency 2 6 2 5 7 3" xfId="7049" xr:uid="{00000000-0005-0000-0000-0000341A0000}"/>
    <cellStyle name="Currency 2 6 2 5 8" xfId="7050" xr:uid="{00000000-0005-0000-0000-0000351A0000}"/>
    <cellStyle name="Currency 2 6 2 5 8 2" xfId="7051" xr:uid="{00000000-0005-0000-0000-0000361A0000}"/>
    <cellStyle name="Currency 2 6 2 5 9" xfId="7052" xr:uid="{00000000-0005-0000-0000-0000371A0000}"/>
    <cellStyle name="Currency 2 6 2 5 9 2" xfId="7053" xr:uid="{00000000-0005-0000-0000-0000381A0000}"/>
    <cellStyle name="Currency 2 6 2 6" xfId="304" xr:uid="{00000000-0005-0000-0000-0000391A0000}"/>
    <cellStyle name="Currency 2 6 2 6 2" xfId="305" xr:uid="{00000000-0005-0000-0000-00003A1A0000}"/>
    <cellStyle name="Currency 2 6 2 6 2 10" xfId="7054" xr:uid="{00000000-0005-0000-0000-00003B1A0000}"/>
    <cellStyle name="Currency 2 6 2 6 2 11" xfId="7055" xr:uid="{00000000-0005-0000-0000-00003C1A0000}"/>
    <cellStyle name="Currency 2 6 2 6 2 2" xfId="7056" xr:uid="{00000000-0005-0000-0000-00003D1A0000}"/>
    <cellStyle name="Currency 2 6 2 6 2 2 2" xfId="7057" xr:uid="{00000000-0005-0000-0000-00003E1A0000}"/>
    <cellStyle name="Currency 2 6 2 6 2 2 3" xfId="7058" xr:uid="{00000000-0005-0000-0000-00003F1A0000}"/>
    <cellStyle name="Currency 2 6 2 6 2 3" xfId="7059" xr:uid="{00000000-0005-0000-0000-0000401A0000}"/>
    <cellStyle name="Currency 2 6 2 6 2 3 2" xfId="25524" xr:uid="{00000000-0005-0000-0000-0000411A0000}"/>
    <cellStyle name="Currency 2 6 2 6 2 3 3" xfId="25630" xr:uid="{00000000-0005-0000-0000-0000421A0000}"/>
    <cellStyle name="Currency 2 6 2 6 2 4" xfId="7060" xr:uid="{00000000-0005-0000-0000-0000431A0000}"/>
    <cellStyle name="Currency 2 6 2 6 2 4 2" xfId="7061" xr:uid="{00000000-0005-0000-0000-0000441A0000}"/>
    <cellStyle name="Currency 2 6 2 6 2 4 2 2" xfId="7062" xr:uid="{00000000-0005-0000-0000-0000451A0000}"/>
    <cellStyle name="Currency 2 6 2 6 2 4 3" xfId="7063" xr:uid="{00000000-0005-0000-0000-0000461A0000}"/>
    <cellStyle name="Currency 2 6 2 6 2 5" xfId="7064" xr:uid="{00000000-0005-0000-0000-0000471A0000}"/>
    <cellStyle name="Currency 2 6 2 6 2 5 2" xfId="7065" xr:uid="{00000000-0005-0000-0000-0000481A0000}"/>
    <cellStyle name="Currency 2 6 2 6 2 5 2 2" xfId="7066" xr:uid="{00000000-0005-0000-0000-0000491A0000}"/>
    <cellStyle name="Currency 2 6 2 6 2 5 3" xfId="7067" xr:uid="{00000000-0005-0000-0000-00004A1A0000}"/>
    <cellStyle name="Currency 2 6 2 6 2 6" xfId="7068" xr:uid="{00000000-0005-0000-0000-00004B1A0000}"/>
    <cellStyle name="Currency 2 6 2 6 2 6 2" xfId="7069" xr:uid="{00000000-0005-0000-0000-00004C1A0000}"/>
    <cellStyle name="Currency 2 6 2 6 2 6 2 2" xfId="7070" xr:uid="{00000000-0005-0000-0000-00004D1A0000}"/>
    <cellStyle name="Currency 2 6 2 6 2 6 3" xfId="7071" xr:uid="{00000000-0005-0000-0000-00004E1A0000}"/>
    <cellStyle name="Currency 2 6 2 6 2 7" xfId="7072" xr:uid="{00000000-0005-0000-0000-00004F1A0000}"/>
    <cellStyle name="Currency 2 6 2 6 2 7 2" xfId="7073" xr:uid="{00000000-0005-0000-0000-0000501A0000}"/>
    <cellStyle name="Currency 2 6 2 6 2 8" xfId="7074" xr:uid="{00000000-0005-0000-0000-0000511A0000}"/>
    <cellStyle name="Currency 2 6 2 6 2 8 2" xfId="7075" xr:uid="{00000000-0005-0000-0000-0000521A0000}"/>
    <cellStyle name="Currency 2 6 2 6 2 9" xfId="7076" xr:uid="{00000000-0005-0000-0000-0000531A0000}"/>
    <cellStyle name="Currency 2 6 2 6 3" xfId="306" xr:uid="{00000000-0005-0000-0000-0000541A0000}"/>
    <cellStyle name="Currency 2 6 2 6 3 2" xfId="7077" xr:uid="{00000000-0005-0000-0000-0000551A0000}"/>
    <cellStyle name="Currency 2 6 2 6 3 2 2" xfId="25525" xr:uid="{00000000-0005-0000-0000-0000561A0000}"/>
    <cellStyle name="Currency 2 6 2 6 3 2 3" xfId="25631" xr:uid="{00000000-0005-0000-0000-0000571A0000}"/>
    <cellStyle name="Currency 2 6 2 6 3 3" xfId="7078" xr:uid="{00000000-0005-0000-0000-0000581A0000}"/>
    <cellStyle name="Currency 2 6 2 6 4" xfId="7079" xr:uid="{00000000-0005-0000-0000-0000591A0000}"/>
    <cellStyle name="Currency 2 6 2 6 4 2" xfId="7080" xr:uid="{00000000-0005-0000-0000-00005A1A0000}"/>
    <cellStyle name="Currency 2 6 2 6 4 2 2" xfId="7081" xr:uid="{00000000-0005-0000-0000-00005B1A0000}"/>
    <cellStyle name="Currency 2 6 2 6 4 3" xfId="7082" xr:uid="{00000000-0005-0000-0000-00005C1A0000}"/>
    <cellStyle name="Currency 2 6 2 6 4 4" xfId="25523" xr:uid="{00000000-0005-0000-0000-00005D1A0000}"/>
    <cellStyle name="Currency 2 6 2 6 5" xfId="7083" xr:uid="{00000000-0005-0000-0000-00005E1A0000}"/>
    <cellStyle name="Currency 2 6 2 6 5 2" xfId="7084" xr:uid="{00000000-0005-0000-0000-00005F1A0000}"/>
    <cellStyle name="Currency 2 6 2 6 5 2 2" xfId="7085" xr:uid="{00000000-0005-0000-0000-0000601A0000}"/>
    <cellStyle name="Currency 2 6 2 6 5 3" xfId="7086" xr:uid="{00000000-0005-0000-0000-0000611A0000}"/>
    <cellStyle name="Currency 2 6 2 6 6" xfId="7087" xr:uid="{00000000-0005-0000-0000-0000621A0000}"/>
    <cellStyle name="Currency 2 6 2 6 7" xfId="7088" xr:uid="{00000000-0005-0000-0000-0000631A0000}"/>
    <cellStyle name="Currency 2 6 2 7" xfId="7089" xr:uid="{00000000-0005-0000-0000-0000641A0000}"/>
    <cellStyle name="Currency 2 6 2 7 10" xfId="7090" xr:uid="{00000000-0005-0000-0000-0000651A0000}"/>
    <cellStyle name="Currency 2 6 2 7 2" xfId="7091" xr:uid="{00000000-0005-0000-0000-0000661A0000}"/>
    <cellStyle name="Currency 2 6 2 7 2 2" xfId="7092" xr:uid="{00000000-0005-0000-0000-0000671A0000}"/>
    <cellStyle name="Currency 2 6 2 7 2 3" xfId="7093" xr:uid="{00000000-0005-0000-0000-0000681A0000}"/>
    <cellStyle name="Currency 2 6 2 7 3" xfId="7094" xr:uid="{00000000-0005-0000-0000-0000691A0000}"/>
    <cellStyle name="Currency 2 6 2 7 3 2" xfId="7095" xr:uid="{00000000-0005-0000-0000-00006A1A0000}"/>
    <cellStyle name="Currency 2 6 2 7 3 3" xfId="7096" xr:uid="{00000000-0005-0000-0000-00006B1A0000}"/>
    <cellStyle name="Currency 2 6 2 7 4" xfId="7097" xr:uid="{00000000-0005-0000-0000-00006C1A0000}"/>
    <cellStyle name="Currency 2 6 2 7 4 2" xfId="7098" xr:uid="{00000000-0005-0000-0000-00006D1A0000}"/>
    <cellStyle name="Currency 2 6 2 7 4 2 2" xfId="7099" xr:uid="{00000000-0005-0000-0000-00006E1A0000}"/>
    <cellStyle name="Currency 2 6 2 7 4 3" xfId="7100" xr:uid="{00000000-0005-0000-0000-00006F1A0000}"/>
    <cellStyle name="Currency 2 6 2 7 5" xfId="7101" xr:uid="{00000000-0005-0000-0000-0000701A0000}"/>
    <cellStyle name="Currency 2 6 2 7 5 2" xfId="7102" xr:uid="{00000000-0005-0000-0000-0000711A0000}"/>
    <cellStyle name="Currency 2 6 2 7 5 2 2" xfId="7103" xr:uid="{00000000-0005-0000-0000-0000721A0000}"/>
    <cellStyle name="Currency 2 6 2 7 5 3" xfId="7104" xr:uid="{00000000-0005-0000-0000-0000731A0000}"/>
    <cellStyle name="Currency 2 6 2 7 6" xfId="7105" xr:uid="{00000000-0005-0000-0000-0000741A0000}"/>
    <cellStyle name="Currency 2 6 2 7 6 2" xfId="7106" xr:uid="{00000000-0005-0000-0000-0000751A0000}"/>
    <cellStyle name="Currency 2 6 2 7 6 2 2" xfId="7107" xr:uid="{00000000-0005-0000-0000-0000761A0000}"/>
    <cellStyle name="Currency 2 6 2 7 6 3" xfId="7108" xr:uid="{00000000-0005-0000-0000-0000771A0000}"/>
    <cellStyle name="Currency 2 6 2 7 7" xfId="7109" xr:uid="{00000000-0005-0000-0000-0000781A0000}"/>
    <cellStyle name="Currency 2 6 2 7 7 2" xfId="7110" xr:uid="{00000000-0005-0000-0000-0000791A0000}"/>
    <cellStyle name="Currency 2 6 2 7 8" xfId="7111" xr:uid="{00000000-0005-0000-0000-00007A1A0000}"/>
    <cellStyle name="Currency 2 6 2 7 8 2" xfId="7112" xr:uid="{00000000-0005-0000-0000-00007B1A0000}"/>
    <cellStyle name="Currency 2 6 2 7 9" xfId="7113" xr:uid="{00000000-0005-0000-0000-00007C1A0000}"/>
    <cellStyle name="Currency 2 6 2 8" xfId="7114" xr:uid="{00000000-0005-0000-0000-00007D1A0000}"/>
    <cellStyle name="Currency 2 6 2 8 10" xfId="7115" xr:uid="{00000000-0005-0000-0000-00007E1A0000}"/>
    <cellStyle name="Currency 2 6 2 8 11" xfId="7116" xr:uid="{00000000-0005-0000-0000-00007F1A0000}"/>
    <cellStyle name="Currency 2 6 2 8 12" xfId="7117" xr:uid="{00000000-0005-0000-0000-0000801A0000}"/>
    <cellStyle name="Currency 2 6 2 8 2" xfId="7118" xr:uid="{00000000-0005-0000-0000-0000811A0000}"/>
    <cellStyle name="Currency 2 6 2 8 2 2" xfId="7119" xr:uid="{00000000-0005-0000-0000-0000821A0000}"/>
    <cellStyle name="Currency 2 6 2 8 2 3" xfId="7120" xr:uid="{00000000-0005-0000-0000-0000831A0000}"/>
    <cellStyle name="Currency 2 6 2 8 3" xfId="7121" xr:uid="{00000000-0005-0000-0000-0000841A0000}"/>
    <cellStyle name="Currency 2 6 2 8 3 2" xfId="7122" xr:uid="{00000000-0005-0000-0000-0000851A0000}"/>
    <cellStyle name="Currency 2 6 2 8 3 3" xfId="7123" xr:uid="{00000000-0005-0000-0000-0000861A0000}"/>
    <cellStyle name="Currency 2 6 2 8 4" xfId="7124" xr:uid="{00000000-0005-0000-0000-0000871A0000}"/>
    <cellStyle name="Currency 2 6 2 8 5" xfId="7125" xr:uid="{00000000-0005-0000-0000-0000881A0000}"/>
    <cellStyle name="Currency 2 6 2 8 5 2" xfId="7126" xr:uid="{00000000-0005-0000-0000-0000891A0000}"/>
    <cellStyle name="Currency 2 6 2 8 5 2 2" xfId="7127" xr:uid="{00000000-0005-0000-0000-00008A1A0000}"/>
    <cellStyle name="Currency 2 6 2 8 5 3" xfId="7128" xr:uid="{00000000-0005-0000-0000-00008B1A0000}"/>
    <cellStyle name="Currency 2 6 2 8 6" xfId="7129" xr:uid="{00000000-0005-0000-0000-00008C1A0000}"/>
    <cellStyle name="Currency 2 6 2 8 6 2" xfId="7130" xr:uid="{00000000-0005-0000-0000-00008D1A0000}"/>
    <cellStyle name="Currency 2 6 2 8 6 2 2" xfId="7131" xr:uid="{00000000-0005-0000-0000-00008E1A0000}"/>
    <cellStyle name="Currency 2 6 2 8 6 3" xfId="7132" xr:uid="{00000000-0005-0000-0000-00008F1A0000}"/>
    <cellStyle name="Currency 2 6 2 8 7" xfId="7133" xr:uid="{00000000-0005-0000-0000-0000901A0000}"/>
    <cellStyle name="Currency 2 6 2 8 7 2" xfId="7134" xr:uid="{00000000-0005-0000-0000-0000911A0000}"/>
    <cellStyle name="Currency 2 6 2 8 7 2 2" xfId="7135" xr:uid="{00000000-0005-0000-0000-0000921A0000}"/>
    <cellStyle name="Currency 2 6 2 8 7 3" xfId="7136" xr:uid="{00000000-0005-0000-0000-0000931A0000}"/>
    <cellStyle name="Currency 2 6 2 8 8" xfId="7137" xr:uid="{00000000-0005-0000-0000-0000941A0000}"/>
    <cellStyle name="Currency 2 6 2 8 8 2" xfId="7138" xr:uid="{00000000-0005-0000-0000-0000951A0000}"/>
    <cellStyle name="Currency 2 6 2 8 9" xfId="7139" xr:uid="{00000000-0005-0000-0000-0000961A0000}"/>
    <cellStyle name="Currency 2 6 2 8 9 2" xfId="7140" xr:uid="{00000000-0005-0000-0000-0000971A0000}"/>
    <cellStyle name="Currency 2 6 2 9" xfId="7141" xr:uid="{00000000-0005-0000-0000-0000981A0000}"/>
    <cellStyle name="Currency 2 6 2 9 2" xfId="7142" xr:uid="{00000000-0005-0000-0000-0000991A0000}"/>
    <cellStyle name="Currency 2 6 2 9 3" xfId="7143" xr:uid="{00000000-0005-0000-0000-00009A1A0000}"/>
    <cellStyle name="Currency 2 6 20" xfId="7144" xr:uid="{00000000-0005-0000-0000-00009B1A0000}"/>
    <cellStyle name="Currency 2 6 3" xfId="307" xr:uid="{00000000-0005-0000-0000-00009C1A0000}"/>
    <cellStyle name="Currency 2 6 3 10" xfId="7145" xr:uid="{00000000-0005-0000-0000-00009D1A0000}"/>
    <cellStyle name="Currency 2 6 3 10 2" xfId="7146" xr:uid="{00000000-0005-0000-0000-00009E1A0000}"/>
    <cellStyle name="Currency 2 6 3 10 2 2" xfId="7147" xr:uid="{00000000-0005-0000-0000-00009F1A0000}"/>
    <cellStyle name="Currency 2 6 3 10 3" xfId="7148" xr:uid="{00000000-0005-0000-0000-0000A01A0000}"/>
    <cellStyle name="Currency 2 6 3 10 4" xfId="7149" xr:uid="{00000000-0005-0000-0000-0000A11A0000}"/>
    <cellStyle name="Currency 2 6 3 11" xfId="7150" xr:uid="{00000000-0005-0000-0000-0000A21A0000}"/>
    <cellStyle name="Currency 2 6 3 11 2" xfId="7151" xr:uid="{00000000-0005-0000-0000-0000A31A0000}"/>
    <cellStyle name="Currency 2 6 3 11 2 2" xfId="7152" xr:uid="{00000000-0005-0000-0000-0000A41A0000}"/>
    <cellStyle name="Currency 2 6 3 11 3" xfId="7153" xr:uid="{00000000-0005-0000-0000-0000A51A0000}"/>
    <cellStyle name="Currency 2 6 3 12" xfId="7154" xr:uid="{00000000-0005-0000-0000-0000A61A0000}"/>
    <cellStyle name="Currency 2 6 3 12 2" xfId="7155" xr:uid="{00000000-0005-0000-0000-0000A71A0000}"/>
    <cellStyle name="Currency 2 6 3 12 2 2" xfId="7156" xr:uid="{00000000-0005-0000-0000-0000A81A0000}"/>
    <cellStyle name="Currency 2 6 3 12 3" xfId="7157" xr:uid="{00000000-0005-0000-0000-0000A91A0000}"/>
    <cellStyle name="Currency 2 6 3 13" xfId="7158" xr:uid="{00000000-0005-0000-0000-0000AA1A0000}"/>
    <cellStyle name="Currency 2 6 3 13 2" xfId="7159" xr:uid="{00000000-0005-0000-0000-0000AB1A0000}"/>
    <cellStyle name="Currency 2 6 3 14" xfId="7160" xr:uid="{00000000-0005-0000-0000-0000AC1A0000}"/>
    <cellStyle name="Currency 2 6 3 14 2" xfId="7161" xr:uid="{00000000-0005-0000-0000-0000AD1A0000}"/>
    <cellStyle name="Currency 2 6 3 15" xfId="7162" xr:uid="{00000000-0005-0000-0000-0000AE1A0000}"/>
    <cellStyle name="Currency 2 6 3 16" xfId="7163" xr:uid="{00000000-0005-0000-0000-0000AF1A0000}"/>
    <cellStyle name="Currency 2 6 3 17" xfId="7164" xr:uid="{00000000-0005-0000-0000-0000B01A0000}"/>
    <cellStyle name="Currency 2 6 3 18" xfId="7165" xr:uid="{00000000-0005-0000-0000-0000B11A0000}"/>
    <cellStyle name="Currency 2 6 3 2" xfId="308" xr:uid="{00000000-0005-0000-0000-0000B21A0000}"/>
    <cellStyle name="Currency 2 6 3 2 10" xfId="7166" xr:uid="{00000000-0005-0000-0000-0000B31A0000}"/>
    <cellStyle name="Currency 2 6 3 2 10 2" xfId="7167" xr:uid="{00000000-0005-0000-0000-0000B41A0000}"/>
    <cellStyle name="Currency 2 6 3 2 10 2 2" xfId="7168" xr:uid="{00000000-0005-0000-0000-0000B51A0000}"/>
    <cellStyle name="Currency 2 6 3 2 10 3" xfId="7169" xr:uid="{00000000-0005-0000-0000-0000B61A0000}"/>
    <cellStyle name="Currency 2 6 3 2 11" xfId="7170" xr:uid="{00000000-0005-0000-0000-0000B71A0000}"/>
    <cellStyle name="Currency 2 6 3 2 11 2" xfId="7171" xr:uid="{00000000-0005-0000-0000-0000B81A0000}"/>
    <cellStyle name="Currency 2 6 3 2 12" xfId="7172" xr:uid="{00000000-0005-0000-0000-0000B91A0000}"/>
    <cellStyle name="Currency 2 6 3 2 12 2" xfId="7173" xr:uid="{00000000-0005-0000-0000-0000BA1A0000}"/>
    <cellStyle name="Currency 2 6 3 2 13" xfId="7174" xr:uid="{00000000-0005-0000-0000-0000BB1A0000}"/>
    <cellStyle name="Currency 2 6 3 2 14" xfId="7175" xr:uid="{00000000-0005-0000-0000-0000BC1A0000}"/>
    <cellStyle name="Currency 2 6 3 2 15" xfId="7176" xr:uid="{00000000-0005-0000-0000-0000BD1A0000}"/>
    <cellStyle name="Currency 2 6 3 2 16" xfId="7177" xr:uid="{00000000-0005-0000-0000-0000BE1A0000}"/>
    <cellStyle name="Currency 2 6 3 2 2" xfId="309" xr:uid="{00000000-0005-0000-0000-0000BF1A0000}"/>
    <cellStyle name="Currency 2 6 3 2 2 2" xfId="7178" xr:uid="{00000000-0005-0000-0000-0000C01A0000}"/>
    <cellStyle name="Currency 2 6 3 2 2 2 10" xfId="7179" xr:uid="{00000000-0005-0000-0000-0000C11A0000}"/>
    <cellStyle name="Currency 2 6 3 2 2 2 2" xfId="7180" xr:uid="{00000000-0005-0000-0000-0000C21A0000}"/>
    <cellStyle name="Currency 2 6 3 2 2 2 2 2" xfId="7181" xr:uid="{00000000-0005-0000-0000-0000C31A0000}"/>
    <cellStyle name="Currency 2 6 3 2 2 2 2 3" xfId="7182" xr:uid="{00000000-0005-0000-0000-0000C41A0000}"/>
    <cellStyle name="Currency 2 6 3 2 2 2 3" xfId="7183" xr:uid="{00000000-0005-0000-0000-0000C51A0000}"/>
    <cellStyle name="Currency 2 6 3 2 2 2 3 2" xfId="7184" xr:uid="{00000000-0005-0000-0000-0000C61A0000}"/>
    <cellStyle name="Currency 2 6 3 2 2 2 3 3" xfId="7185" xr:uid="{00000000-0005-0000-0000-0000C71A0000}"/>
    <cellStyle name="Currency 2 6 3 2 2 2 4" xfId="7186" xr:uid="{00000000-0005-0000-0000-0000C81A0000}"/>
    <cellStyle name="Currency 2 6 3 2 2 2 4 2" xfId="7187" xr:uid="{00000000-0005-0000-0000-0000C91A0000}"/>
    <cellStyle name="Currency 2 6 3 2 2 2 4 2 2" xfId="7188" xr:uid="{00000000-0005-0000-0000-0000CA1A0000}"/>
    <cellStyle name="Currency 2 6 3 2 2 2 4 3" xfId="7189" xr:uid="{00000000-0005-0000-0000-0000CB1A0000}"/>
    <cellStyle name="Currency 2 6 3 2 2 2 5" xfId="7190" xr:uid="{00000000-0005-0000-0000-0000CC1A0000}"/>
    <cellStyle name="Currency 2 6 3 2 2 2 5 2" xfId="7191" xr:uid="{00000000-0005-0000-0000-0000CD1A0000}"/>
    <cellStyle name="Currency 2 6 3 2 2 2 5 2 2" xfId="7192" xr:uid="{00000000-0005-0000-0000-0000CE1A0000}"/>
    <cellStyle name="Currency 2 6 3 2 2 2 5 3" xfId="7193" xr:uid="{00000000-0005-0000-0000-0000CF1A0000}"/>
    <cellStyle name="Currency 2 6 3 2 2 2 6" xfId="7194" xr:uid="{00000000-0005-0000-0000-0000D01A0000}"/>
    <cellStyle name="Currency 2 6 3 2 2 2 6 2" xfId="7195" xr:uid="{00000000-0005-0000-0000-0000D11A0000}"/>
    <cellStyle name="Currency 2 6 3 2 2 2 6 2 2" xfId="7196" xr:uid="{00000000-0005-0000-0000-0000D21A0000}"/>
    <cellStyle name="Currency 2 6 3 2 2 2 6 3" xfId="7197" xr:uid="{00000000-0005-0000-0000-0000D31A0000}"/>
    <cellStyle name="Currency 2 6 3 2 2 2 7" xfId="7198" xr:uid="{00000000-0005-0000-0000-0000D41A0000}"/>
    <cellStyle name="Currency 2 6 3 2 2 2 7 2" xfId="7199" xr:uid="{00000000-0005-0000-0000-0000D51A0000}"/>
    <cellStyle name="Currency 2 6 3 2 2 2 8" xfId="7200" xr:uid="{00000000-0005-0000-0000-0000D61A0000}"/>
    <cellStyle name="Currency 2 6 3 2 2 2 8 2" xfId="7201" xr:uid="{00000000-0005-0000-0000-0000D71A0000}"/>
    <cellStyle name="Currency 2 6 3 2 2 2 9" xfId="7202" xr:uid="{00000000-0005-0000-0000-0000D81A0000}"/>
    <cellStyle name="Currency 2 6 3 2 2 3" xfId="7203" xr:uid="{00000000-0005-0000-0000-0000D91A0000}"/>
    <cellStyle name="Currency 2 6 3 2 2 3 10" xfId="7204" xr:uid="{00000000-0005-0000-0000-0000DA1A0000}"/>
    <cellStyle name="Currency 2 6 3 2 2 3 2" xfId="7205" xr:uid="{00000000-0005-0000-0000-0000DB1A0000}"/>
    <cellStyle name="Currency 2 6 3 2 2 3 2 2" xfId="7206" xr:uid="{00000000-0005-0000-0000-0000DC1A0000}"/>
    <cellStyle name="Currency 2 6 3 2 2 3 2 3" xfId="7207" xr:uid="{00000000-0005-0000-0000-0000DD1A0000}"/>
    <cellStyle name="Currency 2 6 3 2 2 3 3" xfId="7208" xr:uid="{00000000-0005-0000-0000-0000DE1A0000}"/>
    <cellStyle name="Currency 2 6 3 2 2 3 3 2" xfId="7209" xr:uid="{00000000-0005-0000-0000-0000DF1A0000}"/>
    <cellStyle name="Currency 2 6 3 2 2 3 3 3" xfId="7210" xr:uid="{00000000-0005-0000-0000-0000E01A0000}"/>
    <cellStyle name="Currency 2 6 3 2 2 3 4" xfId="7211" xr:uid="{00000000-0005-0000-0000-0000E11A0000}"/>
    <cellStyle name="Currency 2 6 3 2 2 3 4 2" xfId="7212" xr:uid="{00000000-0005-0000-0000-0000E21A0000}"/>
    <cellStyle name="Currency 2 6 3 2 2 3 4 2 2" xfId="7213" xr:uid="{00000000-0005-0000-0000-0000E31A0000}"/>
    <cellStyle name="Currency 2 6 3 2 2 3 4 3" xfId="7214" xr:uid="{00000000-0005-0000-0000-0000E41A0000}"/>
    <cellStyle name="Currency 2 6 3 2 2 3 5" xfId="7215" xr:uid="{00000000-0005-0000-0000-0000E51A0000}"/>
    <cellStyle name="Currency 2 6 3 2 2 3 5 2" xfId="7216" xr:uid="{00000000-0005-0000-0000-0000E61A0000}"/>
    <cellStyle name="Currency 2 6 3 2 2 3 5 2 2" xfId="7217" xr:uid="{00000000-0005-0000-0000-0000E71A0000}"/>
    <cellStyle name="Currency 2 6 3 2 2 3 5 3" xfId="7218" xr:uid="{00000000-0005-0000-0000-0000E81A0000}"/>
    <cellStyle name="Currency 2 6 3 2 2 3 6" xfId="7219" xr:uid="{00000000-0005-0000-0000-0000E91A0000}"/>
    <cellStyle name="Currency 2 6 3 2 2 3 6 2" xfId="7220" xr:uid="{00000000-0005-0000-0000-0000EA1A0000}"/>
    <cellStyle name="Currency 2 6 3 2 2 3 6 2 2" xfId="7221" xr:uid="{00000000-0005-0000-0000-0000EB1A0000}"/>
    <cellStyle name="Currency 2 6 3 2 2 3 6 3" xfId="7222" xr:uid="{00000000-0005-0000-0000-0000EC1A0000}"/>
    <cellStyle name="Currency 2 6 3 2 2 3 7" xfId="7223" xr:uid="{00000000-0005-0000-0000-0000ED1A0000}"/>
    <cellStyle name="Currency 2 6 3 2 2 3 7 2" xfId="7224" xr:uid="{00000000-0005-0000-0000-0000EE1A0000}"/>
    <cellStyle name="Currency 2 6 3 2 2 3 8" xfId="7225" xr:uid="{00000000-0005-0000-0000-0000EF1A0000}"/>
    <cellStyle name="Currency 2 6 3 2 2 3 8 2" xfId="7226" xr:uid="{00000000-0005-0000-0000-0000F01A0000}"/>
    <cellStyle name="Currency 2 6 3 2 2 3 9" xfId="7227" xr:uid="{00000000-0005-0000-0000-0000F11A0000}"/>
    <cellStyle name="Currency 2 6 3 2 2 4" xfId="7228" xr:uid="{00000000-0005-0000-0000-0000F21A0000}"/>
    <cellStyle name="Currency 2 6 3 2 2 4 10" xfId="7229" xr:uid="{00000000-0005-0000-0000-0000F31A0000}"/>
    <cellStyle name="Currency 2 6 3 2 2 4 2" xfId="7230" xr:uid="{00000000-0005-0000-0000-0000F41A0000}"/>
    <cellStyle name="Currency 2 6 3 2 2 4 3" xfId="7231" xr:uid="{00000000-0005-0000-0000-0000F51A0000}"/>
    <cellStyle name="Currency 2 6 3 2 2 4 3 2" xfId="7232" xr:uid="{00000000-0005-0000-0000-0000F61A0000}"/>
    <cellStyle name="Currency 2 6 3 2 2 4 3 2 2" xfId="7233" xr:uid="{00000000-0005-0000-0000-0000F71A0000}"/>
    <cellStyle name="Currency 2 6 3 2 2 4 3 3" xfId="7234" xr:uid="{00000000-0005-0000-0000-0000F81A0000}"/>
    <cellStyle name="Currency 2 6 3 2 2 4 4" xfId="7235" xr:uid="{00000000-0005-0000-0000-0000F91A0000}"/>
    <cellStyle name="Currency 2 6 3 2 2 4 4 2" xfId="7236" xr:uid="{00000000-0005-0000-0000-0000FA1A0000}"/>
    <cellStyle name="Currency 2 6 3 2 2 4 4 2 2" xfId="7237" xr:uid="{00000000-0005-0000-0000-0000FB1A0000}"/>
    <cellStyle name="Currency 2 6 3 2 2 4 4 3" xfId="7238" xr:uid="{00000000-0005-0000-0000-0000FC1A0000}"/>
    <cellStyle name="Currency 2 6 3 2 2 4 5" xfId="7239" xr:uid="{00000000-0005-0000-0000-0000FD1A0000}"/>
    <cellStyle name="Currency 2 6 3 2 2 4 5 2" xfId="7240" xr:uid="{00000000-0005-0000-0000-0000FE1A0000}"/>
    <cellStyle name="Currency 2 6 3 2 2 4 5 2 2" xfId="7241" xr:uid="{00000000-0005-0000-0000-0000FF1A0000}"/>
    <cellStyle name="Currency 2 6 3 2 2 4 5 3" xfId="7242" xr:uid="{00000000-0005-0000-0000-0000001B0000}"/>
    <cellStyle name="Currency 2 6 3 2 2 4 6" xfId="7243" xr:uid="{00000000-0005-0000-0000-0000011B0000}"/>
    <cellStyle name="Currency 2 6 3 2 2 4 6 2" xfId="7244" xr:uid="{00000000-0005-0000-0000-0000021B0000}"/>
    <cellStyle name="Currency 2 6 3 2 2 4 7" xfId="7245" xr:uid="{00000000-0005-0000-0000-0000031B0000}"/>
    <cellStyle name="Currency 2 6 3 2 2 4 7 2" xfId="7246" xr:uid="{00000000-0005-0000-0000-0000041B0000}"/>
    <cellStyle name="Currency 2 6 3 2 2 4 8" xfId="7247" xr:uid="{00000000-0005-0000-0000-0000051B0000}"/>
    <cellStyle name="Currency 2 6 3 2 2 4 9" xfId="7248" xr:uid="{00000000-0005-0000-0000-0000061B0000}"/>
    <cellStyle name="Currency 2 6 3 2 2 5" xfId="7249" xr:uid="{00000000-0005-0000-0000-0000071B0000}"/>
    <cellStyle name="Currency 2 6 3 2 2 5 2" xfId="7250" xr:uid="{00000000-0005-0000-0000-0000081B0000}"/>
    <cellStyle name="Currency 2 6 3 2 2 5 3" xfId="7251" xr:uid="{00000000-0005-0000-0000-0000091B0000}"/>
    <cellStyle name="Currency 2 6 3 2 2 5 4" xfId="25526" xr:uid="{00000000-0005-0000-0000-00000A1B0000}"/>
    <cellStyle name="Currency 2 6 3 2 2 6" xfId="7252" xr:uid="{00000000-0005-0000-0000-00000B1B0000}"/>
    <cellStyle name="Currency 2 6 3 2 2 6 2" xfId="7253" xr:uid="{00000000-0005-0000-0000-00000C1B0000}"/>
    <cellStyle name="Currency 2 6 3 2 2 6 2 2" xfId="7254" xr:uid="{00000000-0005-0000-0000-00000D1B0000}"/>
    <cellStyle name="Currency 2 6 3 2 2 6 2 2 2" xfId="7255" xr:uid="{00000000-0005-0000-0000-00000E1B0000}"/>
    <cellStyle name="Currency 2 6 3 2 2 6 2 3" xfId="7256" xr:uid="{00000000-0005-0000-0000-00000F1B0000}"/>
    <cellStyle name="Currency 2 6 3 2 2 6 3" xfId="7257" xr:uid="{00000000-0005-0000-0000-0000101B0000}"/>
    <cellStyle name="Currency 2 6 3 2 2 6 3 2" xfId="7258" xr:uid="{00000000-0005-0000-0000-0000111B0000}"/>
    <cellStyle name="Currency 2 6 3 2 2 6 3 2 2" xfId="7259" xr:uid="{00000000-0005-0000-0000-0000121B0000}"/>
    <cellStyle name="Currency 2 6 3 2 2 6 3 3" xfId="7260" xr:uid="{00000000-0005-0000-0000-0000131B0000}"/>
    <cellStyle name="Currency 2 6 3 2 2 6 4" xfId="7261" xr:uid="{00000000-0005-0000-0000-0000141B0000}"/>
    <cellStyle name="Currency 2 6 3 2 2 6 4 2" xfId="7262" xr:uid="{00000000-0005-0000-0000-0000151B0000}"/>
    <cellStyle name="Currency 2 6 3 2 2 6 4 2 2" xfId="7263" xr:uid="{00000000-0005-0000-0000-0000161B0000}"/>
    <cellStyle name="Currency 2 6 3 2 2 6 4 3" xfId="7264" xr:uid="{00000000-0005-0000-0000-0000171B0000}"/>
    <cellStyle name="Currency 2 6 3 2 2 6 5" xfId="7265" xr:uid="{00000000-0005-0000-0000-0000181B0000}"/>
    <cellStyle name="Currency 2 6 3 2 2 6 5 2" xfId="7266" xr:uid="{00000000-0005-0000-0000-0000191B0000}"/>
    <cellStyle name="Currency 2 6 3 2 2 6 6" xfId="7267" xr:uid="{00000000-0005-0000-0000-00001A1B0000}"/>
    <cellStyle name="Currency 2 6 3 2 2 6 6 2" xfId="7268" xr:uid="{00000000-0005-0000-0000-00001B1B0000}"/>
    <cellStyle name="Currency 2 6 3 2 2 6 7" xfId="7269" xr:uid="{00000000-0005-0000-0000-00001C1B0000}"/>
    <cellStyle name="Currency 2 6 3 2 2 7" xfId="7270" xr:uid="{00000000-0005-0000-0000-00001D1B0000}"/>
    <cellStyle name="Currency 2 6 3 2 2 7 2" xfId="7271" xr:uid="{00000000-0005-0000-0000-00001E1B0000}"/>
    <cellStyle name="Currency 2 6 3 2 2 7 2 2" xfId="7272" xr:uid="{00000000-0005-0000-0000-00001F1B0000}"/>
    <cellStyle name="Currency 2 6 3 2 2 7 3" xfId="7273" xr:uid="{00000000-0005-0000-0000-0000201B0000}"/>
    <cellStyle name="Currency 2 6 3 2 2 8" xfId="7274" xr:uid="{00000000-0005-0000-0000-0000211B0000}"/>
    <cellStyle name="Currency 2 6 3 2 2 8 2" xfId="7275" xr:uid="{00000000-0005-0000-0000-0000221B0000}"/>
    <cellStyle name="Currency 2 6 3 2 2 8 2 2" xfId="7276" xr:uid="{00000000-0005-0000-0000-0000231B0000}"/>
    <cellStyle name="Currency 2 6 3 2 2 8 3" xfId="7277" xr:uid="{00000000-0005-0000-0000-0000241B0000}"/>
    <cellStyle name="Currency 2 6 3 2 2 9" xfId="7278" xr:uid="{00000000-0005-0000-0000-0000251B0000}"/>
    <cellStyle name="Currency 2 6 3 2 3" xfId="310" xr:uid="{00000000-0005-0000-0000-0000261B0000}"/>
    <cellStyle name="Currency 2 6 3 2 3 10" xfId="7279" xr:uid="{00000000-0005-0000-0000-0000271B0000}"/>
    <cellStyle name="Currency 2 6 3 2 3 11" xfId="7280" xr:uid="{00000000-0005-0000-0000-0000281B0000}"/>
    <cellStyle name="Currency 2 6 3 2 3 12" xfId="7281" xr:uid="{00000000-0005-0000-0000-0000291B0000}"/>
    <cellStyle name="Currency 2 6 3 2 3 13" xfId="7282" xr:uid="{00000000-0005-0000-0000-00002A1B0000}"/>
    <cellStyle name="Currency 2 6 3 2 3 2" xfId="311" xr:uid="{00000000-0005-0000-0000-00002B1B0000}"/>
    <cellStyle name="Currency 2 6 3 2 3 2 10" xfId="7283" xr:uid="{00000000-0005-0000-0000-00002C1B0000}"/>
    <cellStyle name="Currency 2 6 3 2 3 2 2" xfId="7284" xr:uid="{00000000-0005-0000-0000-00002D1B0000}"/>
    <cellStyle name="Currency 2 6 3 2 3 2 2 2" xfId="7285" xr:uid="{00000000-0005-0000-0000-00002E1B0000}"/>
    <cellStyle name="Currency 2 6 3 2 3 2 2 3" xfId="7286" xr:uid="{00000000-0005-0000-0000-00002F1B0000}"/>
    <cellStyle name="Currency 2 6 3 2 3 2 3" xfId="7287" xr:uid="{00000000-0005-0000-0000-0000301B0000}"/>
    <cellStyle name="Currency 2 6 3 2 3 2 3 2" xfId="7288" xr:uid="{00000000-0005-0000-0000-0000311B0000}"/>
    <cellStyle name="Currency 2 6 3 2 3 2 3 3" xfId="7289" xr:uid="{00000000-0005-0000-0000-0000321B0000}"/>
    <cellStyle name="Currency 2 6 3 2 3 2 3 4" xfId="25528" xr:uid="{00000000-0005-0000-0000-0000331B0000}"/>
    <cellStyle name="Currency 2 6 3 2 3 2 4" xfId="7290" xr:uid="{00000000-0005-0000-0000-0000341B0000}"/>
    <cellStyle name="Currency 2 6 3 2 3 2 4 2" xfId="7291" xr:uid="{00000000-0005-0000-0000-0000351B0000}"/>
    <cellStyle name="Currency 2 6 3 2 3 2 4 2 2" xfId="7292" xr:uid="{00000000-0005-0000-0000-0000361B0000}"/>
    <cellStyle name="Currency 2 6 3 2 3 2 4 3" xfId="7293" xr:uid="{00000000-0005-0000-0000-0000371B0000}"/>
    <cellStyle name="Currency 2 6 3 2 3 2 5" xfId="7294" xr:uid="{00000000-0005-0000-0000-0000381B0000}"/>
    <cellStyle name="Currency 2 6 3 2 3 2 5 2" xfId="7295" xr:uid="{00000000-0005-0000-0000-0000391B0000}"/>
    <cellStyle name="Currency 2 6 3 2 3 2 5 2 2" xfId="7296" xr:uid="{00000000-0005-0000-0000-00003A1B0000}"/>
    <cellStyle name="Currency 2 6 3 2 3 2 5 3" xfId="7297" xr:uid="{00000000-0005-0000-0000-00003B1B0000}"/>
    <cellStyle name="Currency 2 6 3 2 3 2 6" xfId="7298" xr:uid="{00000000-0005-0000-0000-00003C1B0000}"/>
    <cellStyle name="Currency 2 6 3 2 3 2 6 2" xfId="7299" xr:uid="{00000000-0005-0000-0000-00003D1B0000}"/>
    <cellStyle name="Currency 2 6 3 2 3 2 6 2 2" xfId="7300" xr:uid="{00000000-0005-0000-0000-00003E1B0000}"/>
    <cellStyle name="Currency 2 6 3 2 3 2 6 3" xfId="7301" xr:uid="{00000000-0005-0000-0000-00003F1B0000}"/>
    <cellStyle name="Currency 2 6 3 2 3 2 7" xfId="7302" xr:uid="{00000000-0005-0000-0000-0000401B0000}"/>
    <cellStyle name="Currency 2 6 3 2 3 2 7 2" xfId="7303" xr:uid="{00000000-0005-0000-0000-0000411B0000}"/>
    <cellStyle name="Currency 2 6 3 2 3 2 8" xfId="7304" xr:uid="{00000000-0005-0000-0000-0000421B0000}"/>
    <cellStyle name="Currency 2 6 3 2 3 2 8 2" xfId="7305" xr:uid="{00000000-0005-0000-0000-0000431B0000}"/>
    <cellStyle name="Currency 2 6 3 2 3 2 9" xfId="7306" xr:uid="{00000000-0005-0000-0000-0000441B0000}"/>
    <cellStyle name="Currency 2 6 3 2 3 3" xfId="312" xr:uid="{00000000-0005-0000-0000-0000451B0000}"/>
    <cellStyle name="Currency 2 6 3 2 3 3 2" xfId="7307" xr:uid="{00000000-0005-0000-0000-0000461B0000}"/>
    <cellStyle name="Currency 2 6 3 2 3 3 2 2" xfId="25529" xr:uid="{00000000-0005-0000-0000-0000471B0000}"/>
    <cellStyle name="Currency 2 6 3 2 3 3 2 3" xfId="25632" xr:uid="{00000000-0005-0000-0000-0000481B0000}"/>
    <cellStyle name="Currency 2 6 3 2 3 3 3" xfId="7308" xr:uid="{00000000-0005-0000-0000-0000491B0000}"/>
    <cellStyle name="Currency 2 6 3 2 3 4" xfId="7309" xr:uid="{00000000-0005-0000-0000-00004A1B0000}"/>
    <cellStyle name="Currency 2 6 3 2 3 4 2" xfId="7310" xr:uid="{00000000-0005-0000-0000-00004B1B0000}"/>
    <cellStyle name="Currency 2 6 3 2 3 4 3" xfId="7311" xr:uid="{00000000-0005-0000-0000-00004C1B0000}"/>
    <cellStyle name="Currency 2 6 3 2 3 4 4" xfId="25527" xr:uid="{00000000-0005-0000-0000-00004D1B0000}"/>
    <cellStyle name="Currency 2 6 3 2 3 5" xfId="7312" xr:uid="{00000000-0005-0000-0000-00004E1B0000}"/>
    <cellStyle name="Currency 2 6 3 2 3 5 2" xfId="7313" xr:uid="{00000000-0005-0000-0000-00004F1B0000}"/>
    <cellStyle name="Currency 2 6 3 2 3 5 2 2" xfId="7314" xr:uid="{00000000-0005-0000-0000-0000501B0000}"/>
    <cellStyle name="Currency 2 6 3 2 3 5 3" xfId="7315" xr:uid="{00000000-0005-0000-0000-0000511B0000}"/>
    <cellStyle name="Currency 2 6 3 2 3 6" xfId="7316" xr:uid="{00000000-0005-0000-0000-0000521B0000}"/>
    <cellStyle name="Currency 2 6 3 2 3 6 2" xfId="7317" xr:uid="{00000000-0005-0000-0000-0000531B0000}"/>
    <cellStyle name="Currency 2 6 3 2 3 6 2 2" xfId="7318" xr:uid="{00000000-0005-0000-0000-0000541B0000}"/>
    <cellStyle name="Currency 2 6 3 2 3 6 3" xfId="7319" xr:uid="{00000000-0005-0000-0000-0000551B0000}"/>
    <cellStyle name="Currency 2 6 3 2 3 7" xfId="7320" xr:uid="{00000000-0005-0000-0000-0000561B0000}"/>
    <cellStyle name="Currency 2 6 3 2 3 7 2" xfId="7321" xr:uid="{00000000-0005-0000-0000-0000571B0000}"/>
    <cellStyle name="Currency 2 6 3 2 3 7 2 2" xfId="7322" xr:uid="{00000000-0005-0000-0000-0000581B0000}"/>
    <cellStyle name="Currency 2 6 3 2 3 7 3" xfId="7323" xr:uid="{00000000-0005-0000-0000-0000591B0000}"/>
    <cellStyle name="Currency 2 6 3 2 3 8" xfId="7324" xr:uid="{00000000-0005-0000-0000-00005A1B0000}"/>
    <cellStyle name="Currency 2 6 3 2 3 8 2" xfId="7325" xr:uid="{00000000-0005-0000-0000-00005B1B0000}"/>
    <cellStyle name="Currency 2 6 3 2 3 9" xfId="7326" xr:uid="{00000000-0005-0000-0000-00005C1B0000}"/>
    <cellStyle name="Currency 2 6 3 2 3 9 2" xfId="7327" xr:uid="{00000000-0005-0000-0000-00005D1B0000}"/>
    <cellStyle name="Currency 2 6 3 2 4" xfId="313" xr:uid="{00000000-0005-0000-0000-00005E1B0000}"/>
    <cellStyle name="Currency 2 6 3 2 4 2" xfId="314" xr:uid="{00000000-0005-0000-0000-00005F1B0000}"/>
    <cellStyle name="Currency 2 6 3 2 4 2 10" xfId="7328" xr:uid="{00000000-0005-0000-0000-0000601B0000}"/>
    <cellStyle name="Currency 2 6 3 2 4 2 11" xfId="7329" xr:uid="{00000000-0005-0000-0000-0000611B0000}"/>
    <cellStyle name="Currency 2 6 3 2 4 2 2" xfId="7330" xr:uid="{00000000-0005-0000-0000-0000621B0000}"/>
    <cellStyle name="Currency 2 6 3 2 4 2 2 2" xfId="7331" xr:uid="{00000000-0005-0000-0000-0000631B0000}"/>
    <cellStyle name="Currency 2 6 3 2 4 2 2 3" xfId="7332" xr:uid="{00000000-0005-0000-0000-0000641B0000}"/>
    <cellStyle name="Currency 2 6 3 2 4 2 3" xfId="7333" xr:uid="{00000000-0005-0000-0000-0000651B0000}"/>
    <cellStyle name="Currency 2 6 3 2 4 2 3 2" xfId="25531" xr:uid="{00000000-0005-0000-0000-0000661B0000}"/>
    <cellStyle name="Currency 2 6 3 2 4 2 3 3" xfId="25633" xr:uid="{00000000-0005-0000-0000-0000671B0000}"/>
    <cellStyle name="Currency 2 6 3 2 4 2 4" xfId="7334" xr:uid="{00000000-0005-0000-0000-0000681B0000}"/>
    <cellStyle name="Currency 2 6 3 2 4 2 4 2" xfId="7335" xr:uid="{00000000-0005-0000-0000-0000691B0000}"/>
    <cellStyle name="Currency 2 6 3 2 4 2 4 2 2" xfId="7336" xr:uid="{00000000-0005-0000-0000-00006A1B0000}"/>
    <cellStyle name="Currency 2 6 3 2 4 2 4 3" xfId="7337" xr:uid="{00000000-0005-0000-0000-00006B1B0000}"/>
    <cellStyle name="Currency 2 6 3 2 4 2 5" xfId="7338" xr:uid="{00000000-0005-0000-0000-00006C1B0000}"/>
    <cellStyle name="Currency 2 6 3 2 4 2 5 2" xfId="7339" xr:uid="{00000000-0005-0000-0000-00006D1B0000}"/>
    <cellStyle name="Currency 2 6 3 2 4 2 5 2 2" xfId="7340" xr:uid="{00000000-0005-0000-0000-00006E1B0000}"/>
    <cellStyle name="Currency 2 6 3 2 4 2 5 3" xfId="7341" xr:uid="{00000000-0005-0000-0000-00006F1B0000}"/>
    <cellStyle name="Currency 2 6 3 2 4 2 6" xfId="7342" xr:uid="{00000000-0005-0000-0000-0000701B0000}"/>
    <cellStyle name="Currency 2 6 3 2 4 2 6 2" xfId="7343" xr:uid="{00000000-0005-0000-0000-0000711B0000}"/>
    <cellStyle name="Currency 2 6 3 2 4 2 6 2 2" xfId="7344" xr:uid="{00000000-0005-0000-0000-0000721B0000}"/>
    <cellStyle name="Currency 2 6 3 2 4 2 6 3" xfId="7345" xr:uid="{00000000-0005-0000-0000-0000731B0000}"/>
    <cellStyle name="Currency 2 6 3 2 4 2 7" xfId="7346" xr:uid="{00000000-0005-0000-0000-0000741B0000}"/>
    <cellStyle name="Currency 2 6 3 2 4 2 7 2" xfId="7347" xr:uid="{00000000-0005-0000-0000-0000751B0000}"/>
    <cellStyle name="Currency 2 6 3 2 4 2 8" xfId="7348" xr:uid="{00000000-0005-0000-0000-0000761B0000}"/>
    <cellStyle name="Currency 2 6 3 2 4 2 8 2" xfId="7349" xr:uid="{00000000-0005-0000-0000-0000771B0000}"/>
    <cellStyle name="Currency 2 6 3 2 4 2 9" xfId="7350" xr:uid="{00000000-0005-0000-0000-0000781B0000}"/>
    <cellStyle name="Currency 2 6 3 2 4 3" xfId="315" xr:uid="{00000000-0005-0000-0000-0000791B0000}"/>
    <cellStyle name="Currency 2 6 3 2 4 3 2" xfId="7351" xr:uid="{00000000-0005-0000-0000-00007A1B0000}"/>
    <cellStyle name="Currency 2 6 3 2 4 3 2 2" xfId="25532" xr:uid="{00000000-0005-0000-0000-00007B1B0000}"/>
    <cellStyle name="Currency 2 6 3 2 4 3 2 3" xfId="25634" xr:uid="{00000000-0005-0000-0000-00007C1B0000}"/>
    <cellStyle name="Currency 2 6 3 2 4 3 3" xfId="7352" xr:uid="{00000000-0005-0000-0000-00007D1B0000}"/>
    <cellStyle name="Currency 2 6 3 2 4 4" xfId="7353" xr:uid="{00000000-0005-0000-0000-00007E1B0000}"/>
    <cellStyle name="Currency 2 6 3 2 4 4 2" xfId="7354" xr:uid="{00000000-0005-0000-0000-00007F1B0000}"/>
    <cellStyle name="Currency 2 6 3 2 4 4 2 2" xfId="7355" xr:uid="{00000000-0005-0000-0000-0000801B0000}"/>
    <cellStyle name="Currency 2 6 3 2 4 4 3" xfId="7356" xr:uid="{00000000-0005-0000-0000-0000811B0000}"/>
    <cellStyle name="Currency 2 6 3 2 4 4 4" xfId="25530" xr:uid="{00000000-0005-0000-0000-0000821B0000}"/>
    <cellStyle name="Currency 2 6 3 2 4 5" xfId="7357" xr:uid="{00000000-0005-0000-0000-0000831B0000}"/>
    <cellStyle name="Currency 2 6 3 2 4 5 2" xfId="7358" xr:uid="{00000000-0005-0000-0000-0000841B0000}"/>
    <cellStyle name="Currency 2 6 3 2 4 5 2 2" xfId="7359" xr:uid="{00000000-0005-0000-0000-0000851B0000}"/>
    <cellStyle name="Currency 2 6 3 2 4 5 3" xfId="7360" xr:uid="{00000000-0005-0000-0000-0000861B0000}"/>
    <cellStyle name="Currency 2 6 3 2 4 6" xfId="7361" xr:uid="{00000000-0005-0000-0000-0000871B0000}"/>
    <cellStyle name="Currency 2 6 3 2 4 7" xfId="7362" xr:uid="{00000000-0005-0000-0000-0000881B0000}"/>
    <cellStyle name="Currency 2 6 3 2 5" xfId="7363" xr:uid="{00000000-0005-0000-0000-0000891B0000}"/>
    <cellStyle name="Currency 2 6 3 2 5 10" xfId="7364" xr:uid="{00000000-0005-0000-0000-00008A1B0000}"/>
    <cellStyle name="Currency 2 6 3 2 5 2" xfId="7365" xr:uid="{00000000-0005-0000-0000-00008B1B0000}"/>
    <cellStyle name="Currency 2 6 3 2 5 2 2" xfId="7366" xr:uid="{00000000-0005-0000-0000-00008C1B0000}"/>
    <cellStyle name="Currency 2 6 3 2 5 2 3" xfId="7367" xr:uid="{00000000-0005-0000-0000-00008D1B0000}"/>
    <cellStyle name="Currency 2 6 3 2 5 3" xfId="7368" xr:uid="{00000000-0005-0000-0000-00008E1B0000}"/>
    <cellStyle name="Currency 2 6 3 2 5 3 2" xfId="7369" xr:uid="{00000000-0005-0000-0000-00008F1B0000}"/>
    <cellStyle name="Currency 2 6 3 2 5 3 3" xfId="7370" xr:uid="{00000000-0005-0000-0000-0000901B0000}"/>
    <cellStyle name="Currency 2 6 3 2 5 4" xfId="7371" xr:uid="{00000000-0005-0000-0000-0000911B0000}"/>
    <cellStyle name="Currency 2 6 3 2 5 4 2" xfId="7372" xr:uid="{00000000-0005-0000-0000-0000921B0000}"/>
    <cellStyle name="Currency 2 6 3 2 5 4 2 2" xfId="7373" xr:uid="{00000000-0005-0000-0000-0000931B0000}"/>
    <cellStyle name="Currency 2 6 3 2 5 4 3" xfId="7374" xr:uid="{00000000-0005-0000-0000-0000941B0000}"/>
    <cellStyle name="Currency 2 6 3 2 5 5" xfId="7375" xr:uid="{00000000-0005-0000-0000-0000951B0000}"/>
    <cellStyle name="Currency 2 6 3 2 5 5 2" xfId="7376" xr:uid="{00000000-0005-0000-0000-0000961B0000}"/>
    <cellStyle name="Currency 2 6 3 2 5 5 2 2" xfId="7377" xr:uid="{00000000-0005-0000-0000-0000971B0000}"/>
    <cellStyle name="Currency 2 6 3 2 5 5 3" xfId="7378" xr:uid="{00000000-0005-0000-0000-0000981B0000}"/>
    <cellStyle name="Currency 2 6 3 2 5 6" xfId="7379" xr:uid="{00000000-0005-0000-0000-0000991B0000}"/>
    <cellStyle name="Currency 2 6 3 2 5 6 2" xfId="7380" xr:uid="{00000000-0005-0000-0000-00009A1B0000}"/>
    <cellStyle name="Currency 2 6 3 2 5 6 2 2" xfId="7381" xr:uid="{00000000-0005-0000-0000-00009B1B0000}"/>
    <cellStyle name="Currency 2 6 3 2 5 6 3" xfId="7382" xr:uid="{00000000-0005-0000-0000-00009C1B0000}"/>
    <cellStyle name="Currency 2 6 3 2 5 7" xfId="7383" xr:uid="{00000000-0005-0000-0000-00009D1B0000}"/>
    <cellStyle name="Currency 2 6 3 2 5 7 2" xfId="7384" xr:uid="{00000000-0005-0000-0000-00009E1B0000}"/>
    <cellStyle name="Currency 2 6 3 2 5 8" xfId="7385" xr:uid="{00000000-0005-0000-0000-00009F1B0000}"/>
    <cellStyle name="Currency 2 6 3 2 5 8 2" xfId="7386" xr:uid="{00000000-0005-0000-0000-0000A01B0000}"/>
    <cellStyle name="Currency 2 6 3 2 5 9" xfId="7387" xr:uid="{00000000-0005-0000-0000-0000A11B0000}"/>
    <cellStyle name="Currency 2 6 3 2 6" xfId="7388" xr:uid="{00000000-0005-0000-0000-0000A21B0000}"/>
    <cellStyle name="Currency 2 6 3 2 6 10" xfId="7389" xr:uid="{00000000-0005-0000-0000-0000A31B0000}"/>
    <cellStyle name="Currency 2 6 3 2 6 11" xfId="7390" xr:uid="{00000000-0005-0000-0000-0000A41B0000}"/>
    <cellStyle name="Currency 2 6 3 2 6 12" xfId="7391" xr:uid="{00000000-0005-0000-0000-0000A51B0000}"/>
    <cellStyle name="Currency 2 6 3 2 6 2" xfId="7392" xr:uid="{00000000-0005-0000-0000-0000A61B0000}"/>
    <cellStyle name="Currency 2 6 3 2 6 2 2" xfId="7393" xr:uid="{00000000-0005-0000-0000-0000A71B0000}"/>
    <cellStyle name="Currency 2 6 3 2 6 2 3" xfId="7394" xr:uid="{00000000-0005-0000-0000-0000A81B0000}"/>
    <cellStyle name="Currency 2 6 3 2 6 3" xfId="7395" xr:uid="{00000000-0005-0000-0000-0000A91B0000}"/>
    <cellStyle name="Currency 2 6 3 2 6 3 2" xfId="7396" xr:uid="{00000000-0005-0000-0000-0000AA1B0000}"/>
    <cellStyle name="Currency 2 6 3 2 6 3 3" xfId="7397" xr:uid="{00000000-0005-0000-0000-0000AB1B0000}"/>
    <cellStyle name="Currency 2 6 3 2 6 4" xfId="7398" xr:uid="{00000000-0005-0000-0000-0000AC1B0000}"/>
    <cellStyle name="Currency 2 6 3 2 6 5" xfId="7399" xr:uid="{00000000-0005-0000-0000-0000AD1B0000}"/>
    <cellStyle name="Currency 2 6 3 2 6 5 2" xfId="7400" xr:uid="{00000000-0005-0000-0000-0000AE1B0000}"/>
    <cellStyle name="Currency 2 6 3 2 6 5 2 2" xfId="7401" xr:uid="{00000000-0005-0000-0000-0000AF1B0000}"/>
    <cellStyle name="Currency 2 6 3 2 6 5 3" xfId="7402" xr:uid="{00000000-0005-0000-0000-0000B01B0000}"/>
    <cellStyle name="Currency 2 6 3 2 6 6" xfId="7403" xr:uid="{00000000-0005-0000-0000-0000B11B0000}"/>
    <cellStyle name="Currency 2 6 3 2 6 6 2" xfId="7404" xr:uid="{00000000-0005-0000-0000-0000B21B0000}"/>
    <cellStyle name="Currency 2 6 3 2 6 6 2 2" xfId="7405" xr:uid="{00000000-0005-0000-0000-0000B31B0000}"/>
    <cellStyle name="Currency 2 6 3 2 6 6 3" xfId="7406" xr:uid="{00000000-0005-0000-0000-0000B41B0000}"/>
    <cellStyle name="Currency 2 6 3 2 6 7" xfId="7407" xr:uid="{00000000-0005-0000-0000-0000B51B0000}"/>
    <cellStyle name="Currency 2 6 3 2 6 7 2" xfId="7408" xr:uid="{00000000-0005-0000-0000-0000B61B0000}"/>
    <cellStyle name="Currency 2 6 3 2 6 7 2 2" xfId="7409" xr:uid="{00000000-0005-0000-0000-0000B71B0000}"/>
    <cellStyle name="Currency 2 6 3 2 6 7 3" xfId="7410" xr:uid="{00000000-0005-0000-0000-0000B81B0000}"/>
    <cellStyle name="Currency 2 6 3 2 6 8" xfId="7411" xr:uid="{00000000-0005-0000-0000-0000B91B0000}"/>
    <cellStyle name="Currency 2 6 3 2 6 8 2" xfId="7412" xr:uid="{00000000-0005-0000-0000-0000BA1B0000}"/>
    <cellStyle name="Currency 2 6 3 2 6 9" xfId="7413" xr:uid="{00000000-0005-0000-0000-0000BB1B0000}"/>
    <cellStyle name="Currency 2 6 3 2 6 9 2" xfId="7414" xr:uid="{00000000-0005-0000-0000-0000BC1B0000}"/>
    <cellStyle name="Currency 2 6 3 2 7" xfId="7415" xr:uid="{00000000-0005-0000-0000-0000BD1B0000}"/>
    <cellStyle name="Currency 2 6 3 2 7 2" xfId="7416" xr:uid="{00000000-0005-0000-0000-0000BE1B0000}"/>
    <cellStyle name="Currency 2 6 3 2 7 3" xfId="7417" xr:uid="{00000000-0005-0000-0000-0000BF1B0000}"/>
    <cellStyle name="Currency 2 6 3 2 8" xfId="7418" xr:uid="{00000000-0005-0000-0000-0000C01B0000}"/>
    <cellStyle name="Currency 2 6 3 2 8 2" xfId="7419" xr:uid="{00000000-0005-0000-0000-0000C11B0000}"/>
    <cellStyle name="Currency 2 6 3 2 8 2 2" xfId="7420" xr:uid="{00000000-0005-0000-0000-0000C21B0000}"/>
    <cellStyle name="Currency 2 6 3 2 8 3" xfId="7421" xr:uid="{00000000-0005-0000-0000-0000C31B0000}"/>
    <cellStyle name="Currency 2 6 3 2 8 4" xfId="7422" xr:uid="{00000000-0005-0000-0000-0000C41B0000}"/>
    <cellStyle name="Currency 2 6 3 2 9" xfId="7423" xr:uid="{00000000-0005-0000-0000-0000C51B0000}"/>
    <cellStyle name="Currency 2 6 3 2 9 2" xfId="7424" xr:uid="{00000000-0005-0000-0000-0000C61B0000}"/>
    <cellStyle name="Currency 2 6 3 2 9 2 2" xfId="7425" xr:uid="{00000000-0005-0000-0000-0000C71B0000}"/>
    <cellStyle name="Currency 2 6 3 2 9 3" xfId="7426" xr:uid="{00000000-0005-0000-0000-0000C81B0000}"/>
    <cellStyle name="Currency 2 6 3 3" xfId="316" xr:uid="{00000000-0005-0000-0000-0000C91B0000}"/>
    <cellStyle name="Currency 2 6 3 3 10" xfId="7427" xr:uid="{00000000-0005-0000-0000-0000CA1B0000}"/>
    <cellStyle name="Currency 2 6 3 3 10 2" xfId="7428" xr:uid="{00000000-0005-0000-0000-0000CB1B0000}"/>
    <cellStyle name="Currency 2 6 3 3 10 2 2" xfId="7429" xr:uid="{00000000-0005-0000-0000-0000CC1B0000}"/>
    <cellStyle name="Currency 2 6 3 3 10 3" xfId="7430" xr:uid="{00000000-0005-0000-0000-0000CD1B0000}"/>
    <cellStyle name="Currency 2 6 3 3 11" xfId="7431" xr:uid="{00000000-0005-0000-0000-0000CE1B0000}"/>
    <cellStyle name="Currency 2 6 3 3 11 2" xfId="7432" xr:uid="{00000000-0005-0000-0000-0000CF1B0000}"/>
    <cellStyle name="Currency 2 6 3 3 12" xfId="7433" xr:uid="{00000000-0005-0000-0000-0000D01B0000}"/>
    <cellStyle name="Currency 2 6 3 3 12 2" xfId="7434" xr:uid="{00000000-0005-0000-0000-0000D11B0000}"/>
    <cellStyle name="Currency 2 6 3 3 13" xfId="7435" xr:uid="{00000000-0005-0000-0000-0000D21B0000}"/>
    <cellStyle name="Currency 2 6 3 3 14" xfId="7436" xr:uid="{00000000-0005-0000-0000-0000D31B0000}"/>
    <cellStyle name="Currency 2 6 3 3 15" xfId="7437" xr:uid="{00000000-0005-0000-0000-0000D41B0000}"/>
    <cellStyle name="Currency 2 6 3 3 16" xfId="7438" xr:uid="{00000000-0005-0000-0000-0000D51B0000}"/>
    <cellStyle name="Currency 2 6 3 3 2" xfId="317" xr:uid="{00000000-0005-0000-0000-0000D61B0000}"/>
    <cellStyle name="Currency 2 6 3 3 2 2" xfId="7439" xr:uid="{00000000-0005-0000-0000-0000D71B0000}"/>
    <cellStyle name="Currency 2 6 3 3 2 2 10" xfId="7440" xr:uid="{00000000-0005-0000-0000-0000D81B0000}"/>
    <cellStyle name="Currency 2 6 3 3 2 2 2" xfId="7441" xr:uid="{00000000-0005-0000-0000-0000D91B0000}"/>
    <cellStyle name="Currency 2 6 3 3 2 2 2 2" xfId="7442" xr:uid="{00000000-0005-0000-0000-0000DA1B0000}"/>
    <cellStyle name="Currency 2 6 3 3 2 2 2 3" xfId="7443" xr:uid="{00000000-0005-0000-0000-0000DB1B0000}"/>
    <cellStyle name="Currency 2 6 3 3 2 2 3" xfId="7444" xr:uid="{00000000-0005-0000-0000-0000DC1B0000}"/>
    <cellStyle name="Currency 2 6 3 3 2 2 3 2" xfId="7445" xr:uid="{00000000-0005-0000-0000-0000DD1B0000}"/>
    <cellStyle name="Currency 2 6 3 3 2 2 3 3" xfId="7446" xr:uid="{00000000-0005-0000-0000-0000DE1B0000}"/>
    <cellStyle name="Currency 2 6 3 3 2 2 4" xfId="7447" xr:uid="{00000000-0005-0000-0000-0000DF1B0000}"/>
    <cellStyle name="Currency 2 6 3 3 2 2 4 2" xfId="7448" xr:uid="{00000000-0005-0000-0000-0000E01B0000}"/>
    <cellStyle name="Currency 2 6 3 3 2 2 4 2 2" xfId="7449" xr:uid="{00000000-0005-0000-0000-0000E11B0000}"/>
    <cellStyle name="Currency 2 6 3 3 2 2 4 3" xfId="7450" xr:uid="{00000000-0005-0000-0000-0000E21B0000}"/>
    <cellStyle name="Currency 2 6 3 3 2 2 5" xfId="7451" xr:uid="{00000000-0005-0000-0000-0000E31B0000}"/>
    <cellStyle name="Currency 2 6 3 3 2 2 5 2" xfId="7452" xr:uid="{00000000-0005-0000-0000-0000E41B0000}"/>
    <cellStyle name="Currency 2 6 3 3 2 2 5 2 2" xfId="7453" xr:uid="{00000000-0005-0000-0000-0000E51B0000}"/>
    <cellStyle name="Currency 2 6 3 3 2 2 5 3" xfId="7454" xr:uid="{00000000-0005-0000-0000-0000E61B0000}"/>
    <cellStyle name="Currency 2 6 3 3 2 2 6" xfId="7455" xr:uid="{00000000-0005-0000-0000-0000E71B0000}"/>
    <cellStyle name="Currency 2 6 3 3 2 2 6 2" xfId="7456" xr:uid="{00000000-0005-0000-0000-0000E81B0000}"/>
    <cellStyle name="Currency 2 6 3 3 2 2 6 2 2" xfId="7457" xr:uid="{00000000-0005-0000-0000-0000E91B0000}"/>
    <cellStyle name="Currency 2 6 3 3 2 2 6 3" xfId="7458" xr:uid="{00000000-0005-0000-0000-0000EA1B0000}"/>
    <cellStyle name="Currency 2 6 3 3 2 2 7" xfId="7459" xr:uid="{00000000-0005-0000-0000-0000EB1B0000}"/>
    <cellStyle name="Currency 2 6 3 3 2 2 7 2" xfId="7460" xr:uid="{00000000-0005-0000-0000-0000EC1B0000}"/>
    <cellStyle name="Currency 2 6 3 3 2 2 8" xfId="7461" xr:uid="{00000000-0005-0000-0000-0000ED1B0000}"/>
    <cellStyle name="Currency 2 6 3 3 2 2 8 2" xfId="7462" xr:uid="{00000000-0005-0000-0000-0000EE1B0000}"/>
    <cellStyle name="Currency 2 6 3 3 2 2 9" xfId="7463" xr:uid="{00000000-0005-0000-0000-0000EF1B0000}"/>
    <cellStyle name="Currency 2 6 3 3 2 3" xfId="7464" xr:uid="{00000000-0005-0000-0000-0000F01B0000}"/>
    <cellStyle name="Currency 2 6 3 3 2 3 10" xfId="7465" xr:uid="{00000000-0005-0000-0000-0000F11B0000}"/>
    <cellStyle name="Currency 2 6 3 3 2 3 2" xfId="7466" xr:uid="{00000000-0005-0000-0000-0000F21B0000}"/>
    <cellStyle name="Currency 2 6 3 3 2 3 2 2" xfId="7467" xr:uid="{00000000-0005-0000-0000-0000F31B0000}"/>
    <cellStyle name="Currency 2 6 3 3 2 3 2 3" xfId="7468" xr:uid="{00000000-0005-0000-0000-0000F41B0000}"/>
    <cellStyle name="Currency 2 6 3 3 2 3 3" xfId="7469" xr:uid="{00000000-0005-0000-0000-0000F51B0000}"/>
    <cellStyle name="Currency 2 6 3 3 2 3 3 2" xfId="7470" xr:uid="{00000000-0005-0000-0000-0000F61B0000}"/>
    <cellStyle name="Currency 2 6 3 3 2 3 3 3" xfId="7471" xr:uid="{00000000-0005-0000-0000-0000F71B0000}"/>
    <cellStyle name="Currency 2 6 3 3 2 3 4" xfId="7472" xr:uid="{00000000-0005-0000-0000-0000F81B0000}"/>
    <cellStyle name="Currency 2 6 3 3 2 3 4 2" xfId="7473" xr:uid="{00000000-0005-0000-0000-0000F91B0000}"/>
    <cellStyle name="Currency 2 6 3 3 2 3 4 2 2" xfId="7474" xr:uid="{00000000-0005-0000-0000-0000FA1B0000}"/>
    <cellStyle name="Currency 2 6 3 3 2 3 4 3" xfId="7475" xr:uid="{00000000-0005-0000-0000-0000FB1B0000}"/>
    <cellStyle name="Currency 2 6 3 3 2 3 5" xfId="7476" xr:uid="{00000000-0005-0000-0000-0000FC1B0000}"/>
    <cellStyle name="Currency 2 6 3 3 2 3 5 2" xfId="7477" xr:uid="{00000000-0005-0000-0000-0000FD1B0000}"/>
    <cellStyle name="Currency 2 6 3 3 2 3 5 2 2" xfId="7478" xr:uid="{00000000-0005-0000-0000-0000FE1B0000}"/>
    <cellStyle name="Currency 2 6 3 3 2 3 5 3" xfId="7479" xr:uid="{00000000-0005-0000-0000-0000FF1B0000}"/>
    <cellStyle name="Currency 2 6 3 3 2 3 6" xfId="7480" xr:uid="{00000000-0005-0000-0000-0000001C0000}"/>
    <cellStyle name="Currency 2 6 3 3 2 3 6 2" xfId="7481" xr:uid="{00000000-0005-0000-0000-0000011C0000}"/>
    <cellStyle name="Currency 2 6 3 3 2 3 6 2 2" xfId="7482" xr:uid="{00000000-0005-0000-0000-0000021C0000}"/>
    <cellStyle name="Currency 2 6 3 3 2 3 6 3" xfId="7483" xr:uid="{00000000-0005-0000-0000-0000031C0000}"/>
    <cellStyle name="Currency 2 6 3 3 2 3 7" xfId="7484" xr:uid="{00000000-0005-0000-0000-0000041C0000}"/>
    <cellStyle name="Currency 2 6 3 3 2 3 7 2" xfId="7485" xr:uid="{00000000-0005-0000-0000-0000051C0000}"/>
    <cellStyle name="Currency 2 6 3 3 2 3 8" xfId="7486" xr:uid="{00000000-0005-0000-0000-0000061C0000}"/>
    <cellStyle name="Currency 2 6 3 3 2 3 8 2" xfId="7487" xr:uid="{00000000-0005-0000-0000-0000071C0000}"/>
    <cellStyle name="Currency 2 6 3 3 2 3 9" xfId="7488" xr:uid="{00000000-0005-0000-0000-0000081C0000}"/>
    <cellStyle name="Currency 2 6 3 3 2 4" xfId="7489" xr:uid="{00000000-0005-0000-0000-0000091C0000}"/>
    <cellStyle name="Currency 2 6 3 3 2 4 10" xfId="7490" xr:uid="{00000000-0005-0000-0000-00000A1C0000}"/>
    <cellStyle name="Currency 2 6 3 3 2 4 2" xfId="7491" xr:uid="{00000000-0005-0000-0000-00000B1C0000}"/>
    <cellStyle name="Currency 2 6 3 3 2 4 3" xfId="7492" xr:uid="{00000000-0005-0000-0000-00000C1C0000}"/>
    <cellStyle name="Currency 2 6 3 3 2 4 3 2" xfId="7493" xr:uid="{00000000-0005-0000-0000-00000D1C0000}"/>
    <cellStyle name="Currency 2 6 3 3 2 4 3 2 2" xfId="7494" xr:uid="{00000000-0005-0000-0000-00000E1C0000}"/>
    <cellStyle name="Currency 2 6 3 3 2 4 3 3" xfId="7495" xr:uid="{00000000-0005-0000-0000-00000F1C0000}"/>
    <cellStyle name="Currency 2 6 3 3 2 4 4" xfId="7496" xr:uid="{00000000-0005-0000-0000-0000101C0000}"/>
    <cellStyle name="Currency 2 6 3 3 2 4 4 2" xfId="7497" xr:uid="{00000000-0005-0000-0000-0000111C0000}"/>
    <cellStyle name="Currency 2 6 3 3 2 4 4 2 2" xfId="7498" xr:uid="{00000000-0005-0000-0000-0000121C0000}"/>
    <cellStyle name="Currency 2 6 3 3 2 4 4 3" xfId="7499" xr:uid="{00000000-0005-0000-0000-0000131C0000}"/>
    <cellStyle name="Currency 2 6 3 3 2 4 5" xfId="7500" xr:uid="{00000000-0005-0000-0000-0000141C0000}"/>
    <cellStyle name="Currency 2 6 3 3 2 4 5 2" xfId="7501" xr:uid="{00000000-0005-0000-0000-0000151C0000}"/>
    <cellStyle name="Currency 2 6 3 3 2 4 5 2 2" xfId="7502" xr:uid="{00000000-0005-0000-0000-0000161C0000}"/>
    <cellStyle name="Currency 2 6 3 3 2 4 5 3" xfId="7503" xr:uid="{00000000-0005-0000-0000-0000171C0000}"/>
    <cellStyle name="Currency 2 6 3 3 2 4 6" xfId="7504" xr:uid="{00000000-0005-0000-0000-0000181C0000}"/>
    <cellStyle name="Currency 2 6 3 3 2 4 6 2" xfId="7505" xr:uid="{00000000-0005-0000-0000-0000191C0000}"/>
    <cellStyle name="Currency 2 6 3 3 2 4 7" xfId="7506" xr:uid="{00000000-0005-0000-0000-00001A1C0000}"/>
    <cellStyle name="Currency 2 6 3 3 2 4 7 2" xfId="7507" xr:uid="{00000000-0005-0000-0000-00001B1C0000}"/>
    <cellStyle name="Currency 2 6 3 3 2 4 8" xfId="7508" xr:uid="{00000000-0005-0000-0000-00001C1C0000}"/>
    <cellStyle name="Currency 2 6 3 3 2 4 9" xfId="7509" xr:uid="{00000000-0005-0000-0000-00001D1C0000}"/>
    <cellStyle name="Currency 2 6 3 3 2 5" xfId="7510" xr:uid="{00000000-0005-0000-0000-00001E1C0000}"/>
    <cellStyle name="Currency 2 6 3 3 2 5 2" xfId="7511" xr:uid="{00000000-0005-0000-0000-00001F1C0000}"/>
    <cellStyle name="Currency 2 6 3 3 2 5 3" xfId="7512" xr:uid="{00000000-0005-0000-0000-0000201C0000}"/>
    <cellStyle name="Currency 2 6 3 3 2 5 4" xfId="25533" xr:uid="{00000000-0005-0000-0000-0000211C0000}"/>
    <cellStyle name="Currency 2 6 3 3 2 6" xfId="7513" xr:uid="{00000000-0005-0000-0000-0000221C0000}"/>
    <cellStyle name="Currency 2 6 3 3 2 6 2" xfId="7514" xr:uid="{00000000-0005-0000-0000-0000231C0000}"/>
    <cellStyle name="Currency 2 6 3 3 2 6 2 2" xfId="7515" xr:uid="{00000000-0005-0000-0000-0000241C0000}"/>
    <cellStyle name="Currency 2 6 3 3 2 6 2 2 2" xfId="7516" xr:uid="{00000000-0005-0000-0000-0000251C0000}"/>
    <cellStyle name="Currency 2 6 3 3 2 6 2 3" xfId="7517" xr:uid="{00000000-0005-0000-0000-0000261C0000}"/>
    <cellStyle name="Currency 2 6 3 3 2 6 3" xfId="7518" xr:uid="{00000000-0005-0000-0000-0000271C0000}"/>
    <cellStyle name="Currency 2 6 3 3 2 6 3 2" xfId="7519" xr:uid="{00000000-0005-0000-0000-0000281C0000}"/>
    <cellStyle name="Currency 2 6 3 3 2 6 3 2 2" xfId="7520" xr:uid="{00000000-0005-0000-0000-0000291C0000}"/>
    <cellStyle name="Currency 2 6 3 3 2 6 3 3" xfId="7521" xr:uid="{00000000-0005-0000-0000-00002A1C0000}"/>
    <cellStyle name="Currency 2 6 3 3 2 6 4" xfId="7522" xr:uid="{00000000-0005-0000-0000-00002B1C0000}"/>
    <cellStyle name="Currency 2 6 3 3 2 6 4 2" xfId="7523" xr:uid="{00000000-0005-0000-0000-00002C1C0000}"/>
    <cellStyle name="Currency 2 6 3 3 2 6 4 2 2" xfId="7524" xr:uid="{00000000-0005-0000-0000-00002D1C0000}"/>
    <cellStyle name="Currency 2 6 3 3 2 6 4 3" xfId="7525" xr:uid="{00000000-0005-0000-0000-00002E1C0000}"/>
    <cellStyle name="Currency 2 6 3 3 2 6 5" xfId="7526" xr:uid="{00000000-0005-0000-0000-00002F1C0000}"/>
    <cellStyle name="Currency 2 6 3 3 2 6 5 2" xfId="7527" xr:uid="{00000000-0005-0000-0000-0000301C0000}"/>
    <cellStyle name="Currency 2 6 3 3 2 6 6" xfId="7528" xr:uid="{00000000-0005-0000-0000-0000311C0000}"/>
    <cellStyle name="Currency 2 6 3 3 2 6 6 2" xfId="7529" xr:uid="{00000000-0005-0000-0000-0000321C0000}"/>
    <cellStyle name="Currency 2 6 3 3 2 6 7" xfId="7530" xr:uid="{00000000-0005-0000-0000-0000331C0000}"/>
    <cellStyle name="Currency 2 6 3 3 2 7" xfId="7531" xr:uid="{00000000-0005-0000-0000-0000341C0000}"/>
    <cellStyle name="Currency 2 6 3 3 2 7 2" xfId="7532" xr:uid="{00000000-0005-0000-0000-0000351C0000}"/>
    <cellStyle name="Currency 2 6 3 3 2 7 2 2" xfId="7533" xr:uid="{00000000-0005-0000-0000-0000361C0000}"/>
    <cellStyle name="Currency 2 6 3 3 2 7 3" xfId="7534" xr:uid="{00000000-0005-0000-0000-0000371C0000}"/>
    <cellStyle name="Currency 2 6 3 3 2 8" xfId="7535" xr:uid="{00000000-0005-0000-0000-0000381C0000}"/>
    <cellStyle name="Currency 2 6 3 3 2 8 2" xfId="7536" xr:uid="{00000000-0005-0000-0000-0000391C0000}"/>
    <cellStyle name="Currency 2 6 3 3 2 8 2 2" xfId="7537" xr:uid="{00000000-0005-0000-0000-00003A1C0000}"/>
    <cellStyle name="Currency 2 6 3 3 2 8 3" xfId="7538" xr:uid="{00000000-0005-0000-0000-00003B1C0000}"/>
    <cellStyle name="Currency 2 6 3 3 2 9" xfId="7539" xr:uid="{00000000-0005-0000-0000-00003C1C0000}"/>
    <cellStyle name="Currency 2 6 3 3 3" xfId="318" xr:uid="{00000000-0005-0000-0000-00003D1C0000}"/>
    <cellStyle name="Currency 2 6 3 3 3 10" xfId="7540" xr:uid="{00000000-0005-0000-0000-00003E1C0000}"/>
    <cellStyle name="Currency 2 6 3 3 3 11" xfId="7541" xr:uid="{00000000-0005-0000-0000-00003F1C0000}"/>
    <cellStyle name="Currency 2 6 3 3 3 12" xfId="7542" xr:uid="{00000000-0005-0000-0000-0000401C0000}"/>
    <cellStyle name="Currency 2 6 3 3 3 13" xfId="7543" xr:uid="{00000000-0005-0000-0000-0000411C0000}"/>
    <cellStyle name="Currency 2 6 3 3 3 2" xfId="319" xr:uid="{00000000-0005-0000-0000-0000421C0000}"/>
    <cellStyle name="Currency 2 6 3 3 3 2 10" xfId="7544" xr:uid="{00000000-0005-0000-0000-0000431C0000}"/>
    <cellStyle name="Currency 2 6 3 3 3 2 2" xfId="7545" xr:uid="{00000000-0005-0000-0000-0000441C0000}"/>
    <cellStyle name="Currency 2 6 3 3 3 2 2 2" xfId="7546" xr:uid="{00000000-0005-0000-0000-0000451C0000}"/>
    <cellStyle name="Currency 2 6 3 3 3 2 2 3" xfId="7547" xr:uid="{00000000-0005-0000-0000-0000461C0000}"/>
    <cellStyle name="Currency 2 6 3 3 3 2 3" xfId="7548" xr:uid="{00000000-0005-0000-0000-0000471C0000}"/>
    <cellStyle name="Currency 2 6 3 3 3 2 3 2" xfId="7549" xr:uid="{00000000-0005-0000-0000-0000481C0000}"/>
    <cellStyle name="Currency 2 6 3 3 3 2 3 3" xfId="7550" xr:uid="{00000000-0005-0000-0000-0000491C0000}"/>
    <cellStyle name="Currency 2 6 3 3 3 2 3 4" xfId="25535" xr:uid="{00000000-0005-0000-0000-00004A1C0000}"/>
    <cellStyle name="Currency 2 6 3 3 3 2 4" xfId="7551" xr:uid="{00000000-0005-0000-0000-00004B1C0000}"/>
    <cellStyle name="Currency 2 6 3 3 3 2 4 2" xfId="7552" xr:uid="{00000000-0005-0000-0000-00004C1C0000}"/>
    <cellStyle name="Currency 2 6 3 3 3 2 4 2 2" xfId="7553" xr:uid="{00000000-0005-0000-0000-00004D1C0000}"/>
    <cellStyle name="Currency 2 6 3 3 3 2 4 3" xfId="7554" xr:uid="{00000000-0005-0000-0000-00004E1C0000}"/>
    <cellStyle name="Currency 2 6 3 3 3 2 5" xfId="7555" xr:uid="{00000000-0005-0000-0000-00004F1C0000}"/>
    <cellStyle name="Currency 2 6 3 3 3 2 5 2" xfId="7556" xr:uid="{00000000-0005-0000-0000-0000501C0000}"/>
    <cellStyle name="Currency 2 6 3 3 3 2 5 2 2" xfId="7557" xr:uid="{00000000-0005-0000-0000-0000511C0000}"/>
    <cellStyle name="Currency 2 6 3 3 3 2 5 3" xfId="7558" xr:uid="{00000000-0005-0000-0000-0000521C0000}"/>
    <cellStyle name="Currency 2 6 3 3 3 2 6" xfId="7559" xr:uid="{00000000-0005-0000-0000-0000531C0000}"/>
    <cellStyle name="Currency 2 6 3 3 3 2 6 2" xfId="7560" xr:uid="{00000000-0005-0000-0000-0000541C0000}"/>
    <cellStyle name="Currency 2 6 3 3 3 2 6 2 2" xfId="7561" xr:uid="{00000000-0005-0000-0000-0000551C0000}"/>
    <cellStyle name="Currency 2 6 3 3 3 2 6 3" xfId="7562" xr:uid="{00000000-0005-0000-0000-0000561C0000}"/>
    <cellStyle name="Currency 2 6 3 3 3 2 7" xfId="7563" xr:uid="{00000000-0005-0000-0000-0000571C0000}"/>
    <cellStyle name="Currency 2 6 3 3 3 2 7 2" xfId="7564" xr:uid="{00000000-0005-0000-0000-0000581C0000}"/>
    <cellStyle name="Currency 2 6 3 3 3 2 8" xfId="7565" xr:uid="{00000000-0005-0000-0000-0000591C0000}"/>
    <cellStyle name="Currency 2 6 3 3 3 2 8 2" xfId="7566" xr:uid="{00000000-0005-0000-0000-00005A1C0000}"/>
    <cellStyle name="Currency 2 6 3 3 3 2 9" xfId="7567" xr:uid="{00000000-0005-0000-0000-00005B1C0000}"/>
    <cellStyle name="Currency 2 6 3 3 3 3" xfId="320" xr:uid="{00000000-0005-0000-0000-00005C1C0000}"/>
    <cellStyle name="Currency 2 6 3 3 3 3 2" xfId="7568" xr:uid="{00000000-0005-0000-0000-00005D1C0000}"/>
    <cellStyle name="Currency 2 6 3 3 3 3 2 2" xfId="25536" xr:uid="{00000000-0005-0000-0000-00005E1C0000}"/>
    <cellStyle name="Currency 2 6 3 3 3 3 2 3" xfId="25635" xr:uid="{00000000-0005-0000-0000-00005F1C0000}"/>
    <cellStyle name="Currency 2 6 3 3 3 3 3" xfId="7569" xr:uid="{00000000-0005-0000-0000-0000601C0000}"/>
    <cellStyle name="Currency 2 6 3 3 3 4" xfId="7570" xr:uid="{00000000-0005-0000-0000-0000611C0000}"/>
    <cellStyle name="Currency 2 6 3 3 3 4 2" xfId="7571" xr:uid="{00000000-0005-0000-0000-0000621C0000}"/>
    <cellStyle name="Currency 2 6 3 3 3 4 3" xfId="7572" xr:uid="{00000000-0005-0000-0000-0000631C0000}"/>
    <cellStyle name="Currency 2 6 3 3 3 4 4" xfId="25534" xr:uid="{00000000-0005-0000-0000-0000641C0000}"/>
    <cellStyle name="Currency 2 6 3 3 3 5" xfId="7573" xr:uid="{00000000-0005-0000-0000-0000651C0000}"/>
    <cellStyle name="Currency 2 6 3 3 3 5 2" xfId="7574" xr:uid="{00000000-0005-0000-0000-0000661C0000}"/>
    <cellStyle name="Currency 2 6 3 3 3 5 2 2" xfId="7575" xr:uid="{00000000-0005-0000-0000-0000671C0000}"/>
    <cellStyle name="Currency 2 6 3 3 3 5 3" xfId="7576" xr:uid="{00000000-0005-0000-0000-0000681C0000}"/>
    <cellStyle name="Currency 2 6 3 3 3 6" xfId="7577" xr:uid="{00000000-0005-0000-0000-0000691C0000}"/>
    <cellStyle name="Currency 2 6 3 3 3 6 2" xfId="7578" xr:uid="{00000000-0005-0000-0000-00006A1C0000}"/>
    <cellStyle name="Currency 2 6 3 3 3 6 2 2" xfId="7579" xr:uid="{00000000-0005-0000-0000-00006B1C0000}"/>
    <cellStyle name="Currency 2 6 3 3 3 6 3" xfId="7580" xr:uid="{00000000-0005-0000-0000-00006C1C0000}"/>
    <cellStyle name="Currency 2 6 3 3 3 7" xfId="7581" xr:uid="{00000000-0005-0000-0000-00006D1C0000}"/>
    <cellStyle name="Currency 2 6 3 3 3 7 2" xfId="7582" xr:uid="{00000000-0005-0000-0000-00006E1C0000}"/>
    <cellStyle name="Currency 2 6 3 3 3 7 2 2" xfId="7583" xr:uid="{00000000-0005-0000-0000-00006F1C0000}"/>
    <cellStyle name="Currency 2 6 3 3 3 7 3" xfId="7584" xr:uid="{00000000-0005-0000-0000-0000701C0000}"/>
    <cellStyle name="Currency 2 6 3 3 3 8" xfId="7585" xr:uid="{00000000-0005-0000-0000-0000711C0000}"/>
    <cellStyle name="Currency 2 6 3 3 3 8 2" xfId="7586" xr:uid="{00000000-0005-0000-0000-0000721C0000}"/>
    <cellStyle name="Currency 2 6 3 3 3 9" xfId="7587" xr:uid="{00000000-0005-0000-0000-0000731C0000}"/>
    <cellStyle name="Currency 2 6 3 3 3 9 2" xfId="7588" xr:uid="{00000000-0005-0000-0000-0000741C0000}"/>
    <cellStyle name="Currency 2 6 3 3 4" xfId="321" xr:uid="{00000000-0005-0000-0000-0000751C0000}"/>
    <cellStyle name="Currency 2 6 3 3 4 2" xfId="322" xr:uid="{00000000-0005-0000-0000-0000761C0000}"/>
    <cellStyle name="Currency 2 6 3 3 4 2 10" xfId="7589" xr:uid="{00000000-0005-0000-0000-0000771C0000}"/>
    <cellStyle name="Currency 2 6 3 3 4 2 11" xfId="7590" xr:uid="{00000000-0005-0000-0000-0000781C0000}"/>
    <cellStyle name="Currency 2 6 3 3 4 2 2" xfId="7591" xr:uid="{00000000-0005-0000-0000-0000791C0000}"/>
    <cellStyle name="Currency 2 6 3 3 4 2 2 2" xfId="7592" xr:uid="{00000000-0005-0000-0000-00007A1C0000}"/>
    <cellStyle name="Currency 2 6 3 3 4 2 2 3" xfId="7593" xr:uid="{00000000-0005-0000-0000-00007B1C0000}"/>
    <cellStyle name="Currency 2 6 3 3 4 2 3" xfId="7594" xr:uid="{00000000-0005-0000-0000-00007C1C0000}"/>
    <cellStyle name="Currency 2 6 3 3 4 2 3 2" xfId="25538" xr:uid="{00000000-0005-0000-0000-00007D1C0000}"/>
    <cellStyle name="Currency 2 6 3 3 4 2 3 3" xfId="25636" xr:uid="{00000000-0005-0000-0000-00007E1C0000}"/>
    <cellStyle name="Currency 2 6 3 3 4 2 4" xfId="7595" xr:uid="{00000000-0005-0000-0000-00007F1C0000}"/>
    <cellStyle name="Currency 2 6 3 3 4 2 4 2" xfId="7596" xr:uid="{00000000-0005-0000-0000-0000801C0000}"/>
    <cellStyle name="Currency 2 6 3 3 4 2 4 2 2" xfId="7597" xr:uid="{00000000-0005-0000-0000-0000811C0000}"/>
    <cellStyle name="Currency 2 6 3 3 4 2 4 3" xfId="7598" xr:uid="{00000000-0005-0000-0000-0000821C0000}"/>
    <cellStyle name="Currency 2 6 3 3 4 2 5" xfId="7599" xr:uid="{00000000-0005-0000-0000-0000831C0000}"/>
    <cellStyle name="Currency 2 6 3 3 4 2 5 2" xfId="7600" xr:uid="{00000000-0005-0000-0000-0000841C0000}"/>
    <cellStyle name="Currency 2 6 3 3 4 2 5 2 2" xfId="7601" xr:uid="{00000000-0005-0000-0000-0000851C0000}"/>
    <cellStyle name="Currency 2 6 3 3 4 2 5 3" xfId="7602" xr:uid="{00000000-0005-0000-0000-0000861C0000}"/>
    <cellStyle name="Currency 2 6 3 3 4 2 6" xfId="7603" xr:uid="{00000000-0005-0000-0000-0000871C0000}"/>
    <cellStyle name="Currency 2 6 3 3 4 2 6 2" xfId="7604" xr:uid="{00000000-0005-0000-0000-0000881C0000}"/>
    <cellStyle name="Currency 2 6 3 3 4 2 6 2 2" xfId="7605" xr:uid="{00000000-0005-0000-0000-0000891C0000}"/>
    <cellStyle name="Currency 2 6 3 3 4 2 6 3" xfId="7606" xr:uid="{00000000-0005-0000-0000-00008A1C0000}"/>
    <cellStyle name="Currency 2 6 3 3 4 2 7" xfId="7607" xr:uid="{00000000-0005-0000-0000-00008B1C0000}"/>
    <cellStyle name="Currency 2 6 3 3 4 2 7 2" xfId="7608" xr:uid="{00000000-0005-0000-0000-00008C1C0000}"/>
    <cellStyle name="Currency 2 6 3 3 4 2 8" xfId="7609" xr:uid="{00000000-0005-0000-0000-00008D1C0000}"/>
    <cellStyle name="Currency 2 6 3 3 4 2 8 2" xfId="7610" xr:uid="{00000000-0005-0000-0000-00008E1C0000}"/>
    <cellStyle name="Currency 2 6 3 3 4 2 9" xfId="7611" xr:uid="{00000000-0005-0000-0000-00008F1C0000}"/>
    <cellStyle name="Currency 2 6 3 3 4 3" xfId="323" xr:uid="{00000000-0005-0000-0000-0000901C0000}"/>
    <cellStyle name="Currency 2 6 3 3 4 3 2" xfId="7612" xr:uid="{00000000-0005-0000-0000-0000911C0000}"/>
    <cellStyle name="Currency 2 6 3 3 4 3 2 2" xfId="25539" xr:uid="{00000000-0005-0000-0000-0000921C0000}"/>
    <cellStyle name="Currency 2 6 3 3 4 3 2 3" xfId="25637" xr:uid="{00000000-0005-0000-0000-0000931C0000}"/>
    <cellStyle name="Currency 2 6 3 3 4 3 3" xfId="7613" xr:uid="{00000000-0005-0000-0000-0000941C0000}"/>
    <cellStyle name="Currency 2 6 3 3 4 4" xfId="7614" xr:uid="{00000000-0005-0000-0000-0000951C0000}"/>
    <cellStyle name="Currency 2 6 3 3 4 4 2" xfId="7615" xr:uid="{00000000-0005-0000-0000-0000961C0000}"/>
    <cellStyle name="Currency 2 6 3 3 4 4 2 2" xfId="7616" xr:uid="{00000000-0005-0000-0000-0000971C0000}"/>
    <cellStyle name="Currency 2 6 3 3 4 4 3" xfId="7617" xr:uid="{00000000-0005-0000-0000-0000981C0000}"/>
    <cellStyle name="Currency 2 6 3 3 4 4 4" xfId="25537" xr:uid="{00000000-0005-0000-0000-0000991C0000}"/>
    <cellStyle name="Currency 2 6 3 3 4 5" xfId="7618" xr:uid="{00000000-0005-0000-0000-00009A1C0000}"/>
    <cellStyle name="Currency 2 6 3 3 4 5 2" xfId="7619" xr:uid="{00000000-0005-0000-0000-00009B1C0000}"/>
    <cellStyle name="Currency 2 6 3 3 4 5 2 2" xfId="7620" xr:uid="{00000000-0005-0000-0000-00009C1C0000}"/>
    <cellStyle name="Currency 2 6 3 3 4 5 3" xfId="7621" xr:uid="{00000000-0005-0000-0000-00009D1C0000}"/>
    <cellStyle name="Currency 2 6 3 3 4 6" xfId="7622" xr:uid="{00000000-0005-0000-0000-00009E1C0000}"/>
    <cellStyle name="Currency 2 6 3 3 4 7" xfId="7623" xr:uid="{00000000-0005-0000-0000-00009F1C0000}"/>
    <cellStyle name="Currency 2 6 3 3 5" xfId="7624" xr:uid="{00000000-0005-0000-0000-0000A01C0000}"/>
    <cellStyle name="Currency 2 6 3 3 5 10" xfId="7625" xr:uid="{00000000-0005-0000-0000-0000A11C0000}"/>
    <cellStyle name="Currency 2 6 3 3 5 2" xfId="7626" xr:uid="{00000000-0005-0000-0000-0000A21C0000}"/>
    <cellStyle name="Currency 2 6 3 3 5 2 2" xfId="7627" xr:uid="{00000000-0005-0000-0000-0000A31C0000}"/>
    <cellStyle name="Currency 2 6 3 3 5 2 3" xfId="7628" xr:uid="{00000000-0005-0000-0000-0000A41C0000}"/>
    <cellStyle name="Currency 2 6 3 3 5 3" xfId="7629" xr:uid="{00000000-0005-0000-0000-0000A51C0000}"/>
    <cellStyle name="Currency 2 6 3 3 5 3 2" xfId="7630" xr:uid="{00000000-0005-0000-0000-0000A61C0000}"/>
    <cellStyle name="Currency 2 6 3 3 5 3 3" xfId="7631" xr:uid="{00000000-0005-0000-0000-0000A71C0000}"/>
    <cellStyle name="Currency 2 6 3 3 5 4" xfId="7632" xr:uid="{00000000-0005-0000-0000-0000A81C0000}"/>
    <cellStyle name="Currency 2 6 3 3 5 4 2" xfId="7633" xr:uid="{00000000-0005-0000-0000-0000A91C0000}"/>
    <cellStyle name="Currency 2 6 3 3 5 4 2 2" xfId="7634" xr:uid="{00000000-0005-0000-0000-0000AA1C0000}"/>
    <cellStyle name="Currency 2 6 3 3 5 4 3" xfId="7635" xr:uid="{00000000-0005-0000-0000-0000AB1C0000}"/>
    <cellStyle name="Currency 2 6 3 3 5 5" xfId="7636" xr:uid="{00000000-0005-0000-0000-0000AC1C0000}"/>
    <cellStyle name="Currency 2 6 3 3 5 5 2" xfId="7637" xr:uid="{00000000-0005-0000-0000-0000AD1C0000}"/>
    <cellStyle name="Currency 2 6 3 3 5 5 2 2" xfId="7638" xr:uid="{00000000-0005-0000-0000-0000AE1C0000}"/>
    <cellStyle name="Currency 2 6 3 3 5 5 3" xfId="7639" xr:uid="{00000000-0005-0000-0000-0000AF1C0000}"/>
    <cellStyle name="Currency 2 6 3 3 5 6" xfId="7640" xr:uid="{00000000-0005-0000-0000-0000B01C0000}"/>
    <cellStyle name="Currency 2 6 3 3 5 6 2" xfId="7641" xr:uid="{00000000-0005-0000-0000-0000B11C0000}"/>
    <cellStyle name="Currency 2 6 3 3 5 6 2 2" xfId="7642" xr:uid="{00000000-0005-0000-0000-0000B21C0000}"/>
    <cellStyle name="Currency 2 6 3 3 5 6 3" xfId="7643" xr:uid="{00000000-0005-0000-0000-0000B31C0000}"/>
    <cellStyle name="Currency 2 6 3 3 5 7" xfId="7644" xr:uid="{00000000-0005-0000-0000-0000B41C0000}"/>
    <cellStyle name="Currency 2 6 3 3 5 7 2" xfId="7645" xr:uid="{00000000-0005-0000-0000-0000B51C0000}"/>
    <cellStyle name="Currency 2 6 3 3 5 8" xfId="7646" xr:uid="{00000000-0005-0000-0000-0000B61C0000}"/>
    <cellStyle name="Currency 2 6 3 3 5 8 2" xfId="7647" xr:uid="{00000000-0005-0000-0000-0000B71C0000}"/>
    <cellStyle name="Currency 2 6 3 3 5 9" xfId="7648" xr:uid="{00000000-0005-0000-0000-0000B81C0000}"/>
    <cellStyle name="Currency 2 6 3 3 6" xfId="7649" xr:uid="{00000000-0005-0000-0000-0000B91C0000}"/>
    <cellStyle name="Currency 2 6 3 3 6 10" xfId="7650" xr:uid="{00000000-0005-0000-0000-0000BA1C0000}"/>
    <cellStyle name="Currency 2 6 3 3 6 11" xfId="7651" xr:uid="{00000000-0005-0000-0000-0000BB1C0000}"/>
    <cellStyle name="Currency 2 6 3 3 6 12" xfId="7652" xr:uid="{00000000-0005-0000-0000-0000BC1C0000}"/>
    <cellStyle name="Currency 2 6 3 3 6 2" xfId="7653" xr:uid="{00000000-0005-0000-0000-0000BD1C0000}"/>
    <cellStyle name="Currency 2 6 3 3 6 2 2" xfId="7654" xr:uid="{00000000-0005-0000-0000-0000BE1C0000}"/>
    <cellStyle name="Currency 2 6 3 3 6 2 3" xfId="7655" xr:uid="{00000000-0005-0000-0000-0000BF1C0000}"/>
    <cellStyle name="Currency 2 6 3 3 6 3" xfId="7656" xr:uid="{00000000-0005-0000-0000-0000C01C0000}"/>
    <cellStyle name="Currency 2 6 3 3 6 3 2" xfId="7657" xr:uid="{00000000-0005-0000-0000-0000C11C0000}"/>
    <cellStyle name="Currency 2 6 3 3 6 3 3" xfId="7658" xr:uid="{00000000-0005-0000-0000-0000C21C0000}"/>
    <cellStyle name="Currency 2 6 3 3 6 4" xfId="7659" xr:uid="{00000000-0005-0000-0000-0000C31C0000}"/>
    <cellStyle name="Currency 2 6 3 3 6 5" xfId="7660" xr:uid="{00000000-0005-0000-0000-0000C41C0000}"/>
    <cellStyle name="Currency 2 6 3 3 6 5 2" xfId="7661" xr:uid="{00000000-0005-0000-0000-0000C51C0000}"/>
    <cellStyle name="Currency 2 6 3 3 6 5 2 2" xfId="7662" xr:uid="{00000000-0005-0000-0000-0000C61C0000}"/>
    <cellStyle name="Currency 2 6 3 3 6 5 3" xfId="7663" xr:uid="{00000000-0005-0000-0000-0000C71C0000}"/>
    <cellStyle name="Currency 2 6 3 3 6 6" xfId="7664" xr:uid="{00000000-0005-0000-0000-0000C81C0000}"/>
    <cellStyle name="Currency 2 6 3 3 6 6 2" xfId="7665" xr:uid="{00000000-0005-0000-0000-0000C91C0000}"/>
    <cellStyle name="Currency 2 6 3 3 6 6 2 2" xfId="7666" xr:uid="{00000000-0005-0000-0000-0000CA1C0000}"/>
    <cellStyle name="Currency 2 6 3 3 6 6 3" xfId="7667" xr:uid="{00000000-0005-0000-0000-0000CB1C0000}"/>
    <cellStyle name="Currency 2 6 3 3 6 7" xfId="7668" xr:uid="{00000000-0005-0000-0000-0000CC1C0000}"/>
    <cellStyle name="Currency 2 6 3 3 6 7 2" xfId="7669" xr:uid="{00000000-0005-0000-0000-0000CD1C0000}"/>
    <cellStyle name="Currency 2 6 3 3 6 7 2 2" xfId="7670" xr:uid="{00000000-0005-0000-0000-0000CE1C0000}"/>
    <cellStyle name="Currency 2 6 3 3 6 7 3" xfId="7671" xr:uid="{00000000-0005-0000-0000-0000CF1C0000}"/>
    <cellStyle name="Currency 2 6 3 3 6 8" xfId="7672" xr:uid="{00000000-0005-0000-0000-0000D01C0000}"/>
    <cellStyle name="Currency 2 6 3 3 6 8 2" xfId="7673" xr:uid="{00000000-0005-0000-0000-0000D11C0000}"/>
    <cellStyle name="Currency 2 6 3 3 6 9" xfId="7674" xr:uid="{00000000-0005-0000-0000-0000D21C0000}"/>
    <cellStyle name="Currency 2 6 3 3 6 9 2" xfId="7675" xr:uid="{00000000-0005-0000-0000-0000D31C0000}"/>
    <cellStyle name="Currency 2 6 3 3 7" xfId="7676" xr:uid="{00000000-0005-0000-0000-0000D41C0000}"/>
    <cellStyle name="Currency 2 6 3 3 7 2" xfId="7677" xr:uid="{00000000-0005-0000-0000-0000D51C0000}"/>
    <cellStyle name="Currency 2 6 3 3 7 3" xfId="7678" xr:uid="{00000000-0005-0000-0000-0000D61C0000}"/>
    <cellStyle name="Currency 2 6 3 3 8" xfId="7679" xr:uid="{00000000-0005-0000-0000-0000D71C0000}"/>
    <cellStyle name="Currency 2 6 3 3 8 2" xfId="7680" xr:uid="{00000000-0005-0000-0000-0000D81C0000}"/>
    <cellStyle name="Currency 2 6 3 3 8 2 2" xfId="7681" xr:uid="{00000000-0005-0000-0000-0000D91C0000}"/>
    <cellStyle name="Currency 2 6 3 3 8 3" xfId="7682" xr:uid="{00000000-0005-0000-0000-0000DA1C0000}"/>
    <cellStyle name="Currency 2 6 3 3 8 4" xfId="7683" xr:uid="{00000000-0005-0000-0000-0000DB1C0000}"/>
    <cellStyle name="Currency 2 6 3 3 9" xfId="7684" xr:uid="{00000000-0005-0000-0000-0000DC1C0000}"/>
    <cellStyle name="Currency 2 6 3 3 9 2" xfId="7685" xr:uid="{00000000-0005-0000-0000-0000DD1C0000}"/>
    <cellStyle name="Currency 2 6 3 3 9 2 2" xfId="7686" xr:uid="{00000000-0005-0000-0000-0000DE1C0000}"/>
    <cellStyle name="Currency 2 6 3 3 9 3" xfId="7687" xr:uid="{00000000-0005-0000-0000-0000DF1C0000}"/>
    <cellStyle name="Currency 2 6 3 4" xfId="324" xr:uid="{00000000-0005-0000-0000-0000E01C0000}"/>
    <cellStyle name="Currency 2 6 3 4 2" xfId="7688" xr:uid="{00000000-0005-0000-0000-0000E11C0000}"/>
    <cellStyle name="Currency 2 6 3 4 2 10" xfId="7689" xr:uid="{00000000-0005-0000-0000-0000E21C0000}"/>
    <cellStyle name="Currency 2 6 3 4 2 2" xfId="7690" xr:uid="{00000000-0005-0000-0000-0000E31C0000}"/>
    <cellStyle name="Currency 2 6 3 4 2 2 2" xfId="7691" xr:uid="{00000000-0005-0000-0000-0000E41C0000}"/>
    <cellStyle name="Currency 2 6 3 4 2 2 3" xfId="7692" xr:uid="{00000000-0005-0000-0000-0000E51C0000}"/>
    <cellStyle name="Currency 2 6 3 4 2 3" xfId="7693" xr:uid="{00000000-0005-0000-0000-0000E61C0000}"/>
    <cellStyle name="Currency 2 6 3 4 2 3 2" xfId="7694" xr:uid="{00000000-0005-0000-0000-0000E71C0000}"/>
    <cellStyle name="Currency 2 6 3 4 2 3 3" xfId="7695" xr:uid="{00000000-0005-0000-0000-0000E81C0000}"/>
    <cellStyle name="Currency 2 6 3 4 2 4" xfId="7696" xr:uid="{00000000-0005-0000-0000-0000E91C0000}"/>
    <cellStyle name="Currency 2 6 3 4 2 4 2" xfId="7697" xr:uid="{00000000-0005-0000-0000-0000EA1C0000}"/>
    <cellStyle name="Currency 2 6 3 4 2 4 2 2" xfId="7698" xr:uid="{00000000-0005-0000-0000-0000EB1C0000}"/>
    <cellStyle name="Currency 2 6 3 4 2 4 3" xfId="7699" xr:uid="{00000000-0005-0000-0000-0000EC1C0000}"/>
    <cellStyle name="Currency 2 6 3 4 2 5" xfId="7700" xr:uid="{00000000-0005-0000-0000-0000ED1C0000}"/>
    <cellStyle name="Currency 2 6 3 4 2 5 2" xfId="7701" xr:uid="{00000000-0005-0000-0000-0000EE1C0000}"/>
    <cellStyle name="Currency 2 6 3 4 2 5 2 2" xfId="7702" xr:uid="{00000000-0005-0000-0000-0000EF1C0000}"/>
    <cellStyle name="Currency 2 6 3 4 2 5 3" xfId="7703" xr:uid="{00000000-0005-0000-0000-0000F01C0000}"/>
    <cellStyle name="Currency 2 6 3 4 2 6" xfId="7704" xr:uid="{00000000-0005-0000-0000-0000F11C0000}"/>
    <cellStyle name="Currency 2 6 3 4 2 6 2" xfId="7705" xr:uid="{00000000-0005-0000-0000-0000F21C0000}"/>
    <cellStyle name="Currency 2 6 3 4 2 6 2 2" xfId="7706" xr:uid="{00000000-0005-0000-0000-0000F31C0000}"/>
    <cellStyle name="Currency 2 6 3 4 2 6 3" xfId="7707" xr:uid="{00000000-0005-0000-0000-0000F41C0000}"/>
    <cellStyle name="Currency 2 6 3 4 2 7" xfId="7708" xr:uid="{00000000-0005-0000-0000-0000F51C0000}"/>
    <cellStyle name="Currency 2 6 3 4 2 7 2" xfId="7709" xr:uid="{00000000-0005-0000-0000-0000F61C0000}"/>
    <cellStyle name="Currency 2 6 3 4 2 8" xfId="7710" xr:uid="{00000000-0005-0000-0000-0000F71C0000}"/>
    <cellStyle name="Currency 2 6 3 4 2 8 2" xfId="7711" xr:uid="{00000000-0005-0000-0000-0000F81C0000}"/>
    <cellStyle name="Currency 2 6 3 4 2 9" xfId="7712" xr:uid="{00000000-0005-0000-0000-0000F91C0000}"/>
    <cellStyle name="Currency 2 6 3 4 3" xfId="7713" xr:uid="{00000000-0005-0000-0000-0000FA1C0000}"/>
    <cellStyle name="Currency 2 6 3 4 3 10" xfId="7714" xr:uid="{00000000-0005-0000-0000-0000FB1C0000}"/>
    <cellStyle name="Currency 2 6 3 4 3 2" xfId="7715" xr:uid="{00000000-0005-0000-0000-0000FC1C0000}"/>
    <cellStyle name="Currency 2 6 3 4 3 2 2" xfId="7716" xr:uid="{00000000-0005-0000-0000-0000FD1C0000}"/>
    <cellStyle name="Currency 2 6 3 4 3 2 3" xfId="7717" xr:uid="{00000000-0005-0000-0000-0000FE1C0000}"/>
    <cellStyle name="Currency 2 6 3 4 3 3" xfId="7718" xr:uid="{00000000-0005-0000-0000-0000FF1C0000}"/>
    <cellStyle name="Currency 2 6 3 4 3 3 2" xfId="7719" xr:uid="{00000000-0005-0000-0000-0000001D0000}"/>
    <cellStyle name="Currency 2 6 3 4 3 3 3" xfId="7720" xr:uid="{00000000-0005-0000-0000-0000011D0000}"/>
    <cellStyle name="Currency 2 6 3 4 3 4" xfId="7721" xr:uid="{00000000-0005-0000-0000-0000021D0000}"/>
    <cellStyle name="Currency 2 6 3 4 3 4 2" xfId="7722" xr:uid="{00000000-0005-0000-0000-0000031D0000}"/>
    <cellStyle name="Currency 2 6 3 4 3 4 2 2" xfId="7723" xr:uid="{00000000-0005-0000-0000-0000041D0000}"/>
    <cellStyle name="Currency 2 6 3 4 3 4 3" xfId="7724" xr:uid="{00000000-0005-0000-0000-0000051D0000}"/>
    <cellStyle name="Currency 2 6 3 4 3 5" xfId="7725" xr:uid="{00000000-0005-0000-0000-0000061D0000}"/>
    <cellStyle name="Currency 2 6 3 4 3 5 2" xfId="7726" xr:uid="{00000000-0005-0000-0000-0000071D0000}"/>
    <cellStyle name="Currency 2 6 3 4 3 5 2 2" xfId="7727" xr:uid="{00000000-0005-0000-0000-0000081D0000}"/>
    <cellStyle name="Currency 2 6 3 4 3 5 3" xfId="7728" xr:uid="{00000000-0005-0000-0000-0000091D0000}"/>
    <cellStyle name="Currency 2 6 3 4 3 6" xfId="7729" xr:uid="{00000000-0005-0000-0000-00000A1D0000}"/>
    <cellStyle name="Currency 2 6 3 4 3 6 2" xfId="7730" xr:uid="{00000000-0005-0000-0000-00000B1D0000}"/>
    <cellStyle name="Currency 2 6 3 4 3 6 2 2" xfId="7731" xr:uid="{00000000-0005-0000-0000-00000C1D0000}"/>
    <cellStyle name="Currency 2 6 3 4 3 6 3" xfId="7732" xr:uid="{00000000-0005-0000-0000-00000D1D0000}"/>
    <cellStyle name="Currency 2 6 3 4 3 7" xfId="7733" xr:uid="{00000000-0005-0000-0000-00000E1D0000}"/>
    <cellStyle name="Currency 2 6 3 4 3 7 2" xfId="7734" xr:uid="{00000000-0005-0000-0000-00000F1D0000}"/>
    <cellStyle name="Currency 2 6 3 4 3 8" xfId="7735" xr:uid="{00000000-0005-0000-0000-0000101D0000}"/>
    <cellStyle name="Currency 2 6 3 4 3 8 2" xfId="7736" xr:uid="{00000000-0005-0000-0000-0000111D0000}"/>
    <cellStyle name="Currency 2 6 3 4 3 9" xfId="7737" xr:uid="{00000000-0005-0000-0000-0000121D0000}"/>
    <cellStyle name="Currency 2 6 3 4 4" xfId="7738" xr:uid="{00000000-0005-0000-0000-0000131D0000}"/>
    <cellStyle name="Currency 2 6 3 4 4 10" xfId="7739" xr:uid="{00000000-0005-0000-0000-0000141D0000}"/>
    <cellStyle name="Currency 2 6 3 4 4 2" xfId="7740" xr:uid="{00000000-0005-0000-0000-0000151D0000}"/>
    <cellStyle name="Currency 2 6 3 4 4 3" xfId="7741" xr:uid="{00000000-0005-0000-0000-0000161D0000}"/>
    <cellStyle name="Currency 2 6 3 4 4 3 2" xfId="7742" xr:uid="{00000000-0005-0000-0000-0000171D0000}"/>
    <cellStyle name="Currency 2 6 3 4 4 3 2 2" xfId="7743" xr:uid="{00000000-0005-0000-0000-0000181D0000}"/>
    <cellStyle name="Currency 2 6 3 4 4 3 3" xfId="7744" xr:uid="{00000000-0005-0000-0000-0000191D0000}"/>
    <cellStyle name="Currency 2 6 3 4 4 4" xfId="7745" xr:uid="{00000000-0005-0000-0000-00001A1D0000}"/>
    <cellStyle name="Currency 2 6 3 4 4 4 2" xfId="7746" xr:uid="{00000000-0005-0000-0000-00001B1D0000}"/>
    <cellStyle name="Currency 2 6 3 4 4 4 2 2" xfId="7747" xr:uid="{00000000-0005-0000-0000-00001C1D0000}"/>
    <cellStyle name="Currency 2 6 3 4 4 4 3" xfId="7748" xr:uid="{00000000-0005-0000-0000-00001D1D0000}"/>
    <cellStyle name="Currency 2 6 3 4 4 5" xfId="7749" xr:uid="{00000000-0005-0000-0000-00001E1D0000}"/>
    <cellStyle name="Currency 2 6 3 4 4 5 2" xfId="7750" xr:uid="{00000000-0005-0000-0000-00001F1D0000}"/>
    <cellStyle name="Currency 2 6 3 4 4 5 2 2" xfId="7751" xr:uid="{00000000-0005-0000-0000-0000201D0000}"/>
    <cellStyle name="Currency 2 6 3 4 4 5 3" xfId="7752" xr:uid="{00000000-0005-0000-0000-0000211D0000}"/>
    <cellStyle name="Currency 2 6 3 4 4 6" xfId="7753" xr:uid="{00000000-0005-0000-0000-0000221D0000}"/>
    <cellStyle name="Currency 2 6 3 4 4 6 2" xfId="7754" xr:uid="{00000000-0005-0000-0000-0000231D0000}"/>
    <cellStyle name="Currency 2 6 3 4 4 7" xfId="7755" xr:uid="{00000000-0005-0000-0000-0000241D0000}"/>
    <cellStyle name="Currency 2 6 3 4 4 7 2" xfId="7756" xr:uid="{00000000-0005-0000-0000-0000251D0000}"/>
    <cellStyle name="Currency 2 6 3 4 4 8" xfId="7757" xr:uid="{00000000-0005-0000-0000-0000261D0000}"/>
    <cellStyle name="Currency 2 6 3 4 4 9" xfId="7758" xr:uid="{00000000-0005-0000-0000-0000271D0000}"/>
    <cellStyle name="Currency 2 6 3 4 5" xfId="7759" xr:uid="{00000000-0005-0000-0000-0000281D0000}"/>
    <cellStyle name="Currency 2 6 3 4 5 2" xfId="7760" xr:uid="{00000000-0005-0000-0000-0000291D0000}"/>
    <cellStyle name="Currency 2 6 3 4 5 3" xfId="7761" xr:uid="{00000000-0005-0000-0000-00002A1D0000}"/>
    <cellStyle name="Currency 2 6 3 4 5 4" xfId="25540" xr:uid="{00000000-0005-0000-0000-00002B1D0000}"/>
    <cellStyle name="Currency 2 6 3 4 6" xfId="7762" xr:uid="{00000000-0005-0000-0000-00002C1D0000}"/>
    <cellStyle name="Currency 2 6 3 4 6 2" xfId="7763" xr:uid="{00000000-0005-0000-0000-00002D1D0000}"/>
    <cellStyle name="Currency 2 6 3 4 6 2 2" xfId="7764" xr:uid="{00000000-0005-0000-0000-00002E1D0000}"/>
    <cellStyle name="Currency 2 6 3 4 6 2 2 2" xfId="7765" xr:uid="{00000000-0005-0000-0000-00002F1D0000}"/>
    <cellStyle name="Currency 2 6 3 4 6 2 3" xfId="7766" xr:uid="{00000000-0005-0000-0000-0000301D0000}"/>
    <cellStyle name="Currency 2 6 3 4 6 3" xfId="7767" xr:uid="{00000000-0005-0000-0000-0000311D0000}"/>
    <cellStyle name="Currency 2 6 3 4 6 3 2" xfId="7768" xr:uid="{00000000-0005-0000-0000-0000321D0000}"/>
    <cellStyle name="Currency 2 6 3 4 6 3 2 2" xfId="7769" xr:uid="{00000000-0005-0000-0000-0000331D0000}"/>
    <cellStyle name="Currency 2 6 3 4 6 3 3" xfId="7770" xr:uid="{00000000-0005-0000-0000-0000341D0000}"/>
    <cellStyle name="Currency 2 6 3 4 6 4" xfId="7771" xr:uid="{00000000-0005-0000-0000-0000351D0000}"/>
    <cellStyle name="Currency 2 6 3 4 6 4 2" xfId="7772" xr:uid="{00000000-0005-0000-0000-0000361D0000}"/>
    <cellStyle name="Currency 2 6 3 4 6 4 2 2" xfId="7773" xr:uid="{00000000-0005-0000-0000-0000371D0000}"/>
    <cellStyle name="Currency 2 6 3 4 6 4 3" xfId="7774" xr:uid="{00000000-0005-0000-0000-0000381D0000}"/>
    <cellStyle name="Currency 2 6 3 4 6 5" xfId="7775" xr:uid="{00000000-0005-0000-0000-0000391D0000}"/>
    <cellStyle name="Currency 2 6 3 4 6 5 2" xfId="7776" xr:uid="{00000000-0005-0000-0000-00003A1D0000}"/>
    <cellStyle name="Currency 2 6 3 4 6 6" xfId="7777" xr:uid="{00000000-0005-0000-0000-00003B1D0000}"/>
    <cellStyle name="Currency 2 6 3 4 6 6 2" xfId="7778" xr:uid="{00000000-0005-0000-0000-00003C1D0000}"/>
    <cellStyle name="Currency 2 6 3 4 6 7" xfId="7779" xr:uid="{00000000-0005-0000-0000-00003D1D0000}"/>
    <cellStyle name="Currency 2 6 3 4 7" xfId="7780" xr:uid="{00000000-0005-0000-0000-00003E1D0000}"/>
    <cellStyle name="Currency 2 6 3 4 7 2" xfId="7781" xr:uid="{00000000-0005-0000-0000-00003F1D0000}"/>
    <cellStyle name="Currency 2 6 3 4 7 2 2" xfId="7782" xr:uid="{00000000-0005-0000-0000-0000401D0000}"/>
    <cellStyle name="Currency 2 6 3 4 7 3" xfId="7783" xr:uid="{00000000-0005-0000-0000-0000411D0000}"/>
    <cellStyle name="Currency 2 6 3 4 8" xfId="7784" xr:uid="{00000000-0005-0000-0000-0000421D0000}"/>
    <cellStyle name="Currency 2 6 3 4 8 2" xfId="7785" xr:uid="{00000000-0005-0000-0000-0000431D0000}"/>
    <cellStyle name="Currency 2 6 3 4 8 2 2" xfId="7786" xr:uid="{00000000-0005-0000-0000-0000441D0000}"/>
    <cellStyle name="Currency 2 6 3 4 8 3" xfId="7787" xr:uid="{00000000-0005-0000-0000-0000451D0000}"/>
    <cellStyle name="Currency 2 6 3 4 9" xfId="7788" xr:uid="{00000000-0005-0000-0000-0000461D0000}"/>
    <cellStyle name="Currency 2 6 3 5" xfId="325" xr:uid="{00000000-0005-0000-0000-0000471D0000}"/>
    <cellStyle name="Currency 2 6 3 5 10" xfId="7789" xr:uid="{00000000-0005-0000-0000-0000481D0000}"/>
    <cellStyle name="Currency 2 6 3 5 11" xfId="7790" xr:uid="{00000000-0005-0000-0000-0000491D0000}"/>
    <cellStyle name="Currency 2 6 3 5 12" xfId="7791" xr:uid="{00000000-0005-0000-0000-00004A1D0000}"/>
    <cellStyle name="Currency 2 6 3 5 13" xfId="7792" xr:uid="{00000000-0005-0000-0000-00004B1D0000}"/>
    <cellStyle name="Currency 2 6 3 5 2" xfId="326" xr:uid="{00000000-0005-0000-0000-00004C1D0000}"/>
    <cellStyle name="Currency 2 6 3 5 2 10" xfId="7793" xr:uid="{00000000-0005-0000-0000-00004D1D0000}"/>
    <cellStyle name="Currency 2 6 3 5 2 2" xfId="7794" xr:uid="{00000000-0005-0000-0000-00004E1D0000}"/>
    <cellStyle name="Currency 2 6 3 5 2 2 2" xfId="7795" xr:uid="{00000000-0005-0000-0000-00004F1D0000}"/>
    <cellStyle name="Currency 2 6 3 5 2 2 3" xfId="7796" xr:uid="{00000000-0005-0000-0000-0000501D0000}"/>
    <cellStyle name="Currency 2 6 3 5 2 3" xfId="7797" xr:uid="{00000000-0005-0000-0000-0000511D0000}"/>
    <cellStyle name="Currency 2 6 3 5 2 3 2" xfId="7798" xr:uid="{00000000-0005-0000-0000-0000521D0000}"/>
    <cellStyle name="Currency 2 6 3 5 2 3 3" xfId="7799" xr:uid="{00000000-0005-0000-0000-0000531D0000}"/>
    <cellStyle name="Currency 2 6 3 5 2 3 4" xfId="25542" xr:uid="{00000000-0005-0000-0000-0000541D0000}"/>
    <cellStyle name="Currency 2 6 3 5 2 4" xfId="7800" xr:uid="{00000000-0005-0000-0000-0000551D0000}"/>
    <cellStyle name="Currency 2 6 3 5 2 4 2" xfId="7801" xr:uid="{00000000-0005-0000-0000-0000561D0000}"/>
    <cellStyle name="Currency 2 6 3 5 2 4 2 2" xfId="7802" xr:uid="{00000000-0005-0000-0000-0000571D0000}"/>
    <cellStyle name="Currency 2 6 3 5 2 4 3" xfId="7803" xr:uid="{00000000-0005-0000-0000-0000581D0000}"/>
    <cellStyle name="Currency 2 6 3 5 2 5" xfId="7804" xr:uid="{00000000-0005-0000-0000-0000591D0000}"/>
    <cellStyle name="Currency 2 6 3 5 2 5 2" xfId="7805" xr:uid="{00000000-0005-0000-0000-00005A1D0000}"/>
    <cellStyle name="Currency 2 6 3 5 2 5 2 2" xfId="7806" xr:uid="{00000000-0005-0000-0000-00005B1D0000}"/>
    <cellStyle name="Currency 2 6 3 5 2 5 3" xfId="7807" xr:uid="{00000000-0005-0000-0000-00005C1D0000}"/>
    <cellStyle name="Currency 2 6 3 5 2 6" xfId="7808" xr:uid="{00000000-0005-0000-0000-00005D1D0000}"/>
    <cellStyle name="Currency 2 6 3 5 2 6 2" xfId="7809" xr:uid="{00000000-0005-0000-0000-00005E1D0000}"/>
    <cellStyle name="Currency 2 6 3 5 2 6 2 2" xfId="7810" xr:uid="{00000000-0005-0000-0000-00005F1D0000}"/>
    <cellStyle name="Currency 2 6 3 5 2 6 3" xfId="7811" xr:uid="{00000000-0005-0000-0000-0000601D0000}"/>
    <cellStyle name="Currency 2 6 3 5 2 7" xfId="7812" xr:uid="{00000000-0005-0000-0000-0000611D0000}"/>
    <cellStyle name="Currency 2 6 3 5 2 7 2" xfId="7813" xr:uid="{00000000-0005-0000-0000-0000621D0000}"/>
    <cellStyle name="Currency 2 6 3 5 2 8" xfId="7814" xr:uid="{00000000-0005-0000-0000-0000631D0000}"/>
    <cellStyle name="Currency 2 6 3 5 2 8 2" xfId="7815" xr:uid="{00000000-0005-0000-0000-0000641D0000}"/>
    <cellStyle name="Currency 2 6 3 5 2 9" xfId="7816" xr:uid="{00000000-0005-0000-0000-0000651D0000}"/>
    <cellStyle name="Currency 2 6 3 5 3" xfId="327" xr:uid="{00000000-0005-0000-0000-0000661D0000}"/>
    <cellStyle name="Currency 2 6 3 5 3 2" xfId="7817" xr:uid="{00000000-0005-0000-0000-0000671D0000}"/>
    <cellStyle name="Currency 2 6 3 5 3 2 2" xfId="25543" xr:uid="{00000000-0005-0000-0000-0000681D0000}"/>
    <cellStyle name="Currency 2 6 3 5 3 2 3" xfId="25638" xr:uid="{00000000-0005-0000-0000-0000691D0000}"/>
    <cellStyle name="Currency 2 6 3 5 3 3" xfId="7818" xr:uid="{00000000-0005-0000-0000-00006A1D0000}"/>
    <cellStyle name="Currency 2 6 3 5 4" xfId="7819" xr:uid="{00000000-0005-0000-0000-00006B1D0000}"/>
    <cellStyle name="Currency 2 6 3 5 4 2" xfId="7820" xr:uid="{00000000-0005-0000-0000-00006C1D0000}"/>
    <cellStyle name="Currency 2 6 3 5 4 3" xfId="7821" xr:uid="{00000000-0005-0000-0000-00006D1D0000}"/>
    <cellStyle name="Currency 2 6 3 5 4 4" xfId="25541" xr:uid="{00000000-0005-0000-0000-00006E1D0000}"/>
    <cellStyle name="Currency 2 6 3 5 5" xfId="7822" xr:uid="{00000000-0005-0000-0000-00006F1D0000}"/>
    <cellStyle name="Currency 2 6 3 5 5 2" xfId="7823" xr:uid="{00000000-0005-0000-0000-0000701D0000}"/>
    <cellStyle name="Currency 2 6 3 5 5 2 2" xfId="7824" xr:uid="{00000000-0005-0000-0000-0000711D0000}"/>
    <cellStyle name="Currency 2 6 3 5 5 3" xfId="7825" xr:uid="{00000000-0005-0000-0000-0000721D0000}"/>
    <cellStyle name="Currency 2 6 3 5 6" xfId="7826" xr:uid="{00000000-0005-0000-0000-0000731D0000}"/>
    <cellStyle name="Currency 2 6 3 5 6 2" xfId="7827" xr:uid="{00000000-0005-0000-0000-0000741D0000}"/>
    <cellStyle name="Currency 2 6 3 5 6 2 2" xfId="7828" xr:uid="{00000000-0005-0000-0000-0000751D0000}"/>
    <cellStyle name="Currency 2 6 3 5 6 3" xfId="7829" xr:uid="{00000000-0005-0000-0000-0000761D0000}"/>
    <cellStyle name="Currency 2 6 3 5 7" xfId="7830" xr:uid="{00000000-0005-0000-0000-0000771D0000}"/>
    <cellStyle name="Currency 2 6 3 5 7 2" xfId="7831" xr:uid="{00000000-0005-0000-0000-0000781D0000}"/>
    <cellStyle name="Currency 2 6 3 5 7 2 2" xfId="7832" xr:uid="{00000000-0005-0000-0000-0000791D0000}"/>
    <cellStyle name="Currency 2 6 3 5 7 3" xfId="7833" xr:uid="{00000000-0005-0000-0000-00007A1D0000}"/>
    <cellStyle name="Currency 2 6 3 5 8" xfId="7834" xr:uid="{00000000-0005-0000-0000-00007B1D0000}"/>
    <cellStyle name="Currency 2 6 3 5 8 2" xfId="7835" xr:uid="{00000000-0005-0000-0000-00007C1D0000}"/>
    <cellStyle name="Currency 2 6 3 5 9" xfId="7836" xr:uid="{00000000-0005-0000-0000-00007D1D0000}"/>
    <cellStyle name="Currency 2 6 3 5 9 2" xfId="7837" xr:uid="{00000000-0005-0000-0000-00007E1D0000}"/>
    <cellStyle name="Currency 2 6 3 6" xfId="328" xr:uid="{00000000-0005-0000-0000-00007F1D0000}"/>
    <cellStyle name="Currency 2 6 3 6 2" xfId="329" xr:uid="{00000000-0005-0000-0000-0000801D0000}"/>
    <cellStyle name="Currency 2 6 3 6 2 10" xfId="7838" xr:uid="{00000000-0005-0000-0000-0000811D0000}"/>
    <cellStyle name="Currency 2 6 3 6 2 11" xfId="7839" xr:uid="{00000000-0005-0000-0000-0000821D0000}"/>
    <cellStyle name="Currency 2 6 3 6 2 2" xfId="7840" xr:uid="{00000000-0005-0000-0000-0000831D0000}"/>
    <cellStyle name="Currency 2 6 3 6 2 2 2" xfId="7841" xr:uid="{00000000-0005-0000-0000-0000841D0000}"/>
    <cellStyle name="Currency 2 6 3 6 2 2 3" xfId="7842" xr:uid="{00000000-0005-0000-0000-0000851D0000}"/>
    <cellStyle name="Currency 2 6 3 6 2 3" xfId="7843" xr:uid="{00000000-0005-0000-0000-0000861D0000}"/>
    <cellStyle name="Currency 2 6 3 6 2 3 2" xfId="25545" xr:uid="{00000000-0005-0000-0000-0000871D0000}"/>
    <cellStyle name="Currency 2 6 3 6 2 3 3" xfId="25639" xr:uid="{00000000-0005-0000-0000-0000881D0000}"/>
    <cellStyle name="Currency 2 6 3 6 2 4" xfId="7844" xr:uid="{00000000-0005-0000-0000-0000891D0000}"/>
    <cellStyle name="Currency 2 6 3 6 2 4 2" xfId="7845" xr:uid="{00000000-0005-0000-0000-00008A1D0000}"/>
    <cellStyle name="Currency 2 6 3 6 2 4 2 2" xfId="7846" xr:uid="{00000000-0005-0000-0000-00008B1D0000}"/>
    <cellStyle name="Currency 2 6 3 6 2 4 3" xfId="7847" xr:uid="{00000000-0005-0000-0000-00008C1D0000}"/>
    <cellStyle name="Currency 2 6 3 6 2 5" xfId="7848" xr:uid="{00000000-0005-0000-0000-00008D1D0000}"/>
    <cellStyle name="Currency 2 6 3 6 2 5 2" xfId="7849" xr:uid="{00000000-0005-0000-0000-00008E1D0000}"/>
    <cellStyle name="Currency 2 6 3 6 2 5 2 2" xfId="7850" xr:uid="{00000000-0005-0000-0000-00008F1D0000}"/>
    <cellStyle name="Currency 2 6 3 6 2 5 3" xfId="7851" xr:uid="{00000000-0005-0000-0000-0000901D0000}"/>
    <cellStyle name="Currency 2 6 3 6 2 6" xfId="7852" xr:uid="{00000000-0005-0000-0000-0000911D0000}"/>
    <cellStyle name="Currency 2 6 3 6 2 6 2" xfId="7853" xr:uid="{00000000-0005-0000-0000-0000921D0000}"/>
    <cellStyle name="Currency 2 6 3 6 2 6 2 2" xfId="7854" xr:uid="{00000000-0005-0000-0000-0000931D0000}"/>
    <cellStyle name="Currency 2 6 3 6 2 6 3" xfId="7855" xr:uid="{00000000-0005-0000-0000-0000941D0000}"/>
    <cellStyle name="Currency 2 6 3 6 2 7" xfId="7856" xr:uid="{00000000-0005-0000-0000-0000951D0000}"/>
    <cellStyle name="Currency 2 6 3 6 2 7 2" xfId="7857" xr:uid="{00000000-0005-0000-0000-0000961D0000}"/>
    <cellStyle name="Currency 2 6 3 6 2 8" xfId="7858" xr:uid="{00000000-0005-0000-0000-0000971D0000}"/>
    <cellStyle name="Currency 2 6 3 6 2 8 2" xfId="7859" xr:uid="{00000000-0005-0000-0000-0000981D0000}"/>
    <cellStyle name="Currency 2 6 3 6 2 9" xfId="7860" xr:uid="{00000000-0005-0000-0000-0000991D0000}"/>
    <cellStyle name="Currency 2 6 3 6 3" xfId="330" xr:uid="{00000000-0005-0000-0000-00009A1D0000}"/>
    <cellStyle name="Currency 2 6 3 6 3 2" xfId="7861" xr:uid="{00000000-0005-0000-0000-00009B1D0000}"/>
    <cellStyle name="Currency 2 6 3 6 3 2 2" xfId="25546" xr:uid="{00000000-0005-0000-0000-00009C1D0000}"/>
    <cellStyle name="Currency 2 6 3 6 3 2 3" xfId="25640" xr:uid="{00000000-0005-0000-0000-00009D1D0000}"/>
    <cellStyle name="Currency 2 6 3 6 3 3" xfId="7862" xr:uid="{00000000-0005-0000-0000-00009E1D0000}"/>
    <cellStyle name="Currency 2 6 3 6 4" xfId="7863" xr:uid="{00000000-0005-0000-0000-00009F1D0000}"/>
    <cellStyle name="Currency 2 6 3 6 4 2" xfId="7864" xr:uid="{00000000-0005-0000-0000-0000A01D0000}"/>
    <cellStyle name="Currency 2 6 3 6 4 2 2" xfId="7865" xr:uid="{00000000-0005-0000-0000-0000A11D0000}"/>
    <cellStyle name="Currency 2 6 3 6 4 3" xfId="7866" xr:uid="{00000000-0005-0000-0000-0000A21D0000}"/>
    <cellStyle name="Currency 2 6 3 6 4 4" xfId="25544" xr:uid="{00000000-0005-0000-0000-0000A31D0000}"/>
    <cellStyle name="Currency 2 6 3 6 5" xfId="7867" xr:uid="{00000000-0005-0000-0000-0000A41D0000}"/>
    <cellStyle name="Currency 2 6 3 6 5 2" xfId="7868" xr:uid="{00000000-0005-0000-0000-0000A51D0000}"/>
    <cellStyle name="Currency 2 6 3 6 5 2 2" xfId="7869" xr:uid="{00000000-0005-0000-0000-0000A61D0000}"/>
    <cellStyle name="Currency 2 6 3 6 5 3" xfId="7870" xr:uid="{00000000-0005-0000-0000-0000A71D0000}"/>
    <cellStyle name="Currency 2 6 3 6 6" xfId="7871" xr:uid="{00000000-0005-0000-0000-0000A81D0000}"/>
    <cellStyle name="Currency 2 6 3 6 7" xfId="7872" xr:uid="{00000000-0005-0000-0000-0000A91D0000}"/>
    <cellStyle name="Currency 2 6 3 7" xfId="7873" xr:uid="{00000000-0005-0000-0000-0000AA1D0000}"/>
    <cellStyle name="Currency 2 6 3 7 10" xfId="7874" xr:uid="{00000000-0005-0000-0000-0000AB1D0000}"/>
    <cellStyle name="Currency 2 6 3 7 2" xfId="7875" xr:uid="{00000000-0005-0000-0000-0000AC1D0000}"/>
    <cellStyle name="Currency 2 6 3 7 2 2" xfId="7876" xr:uid="{00000000-0005-0000-0000-0000AD1D0000}"/>
    <cellStyle name="Currency 2 6 3 7 2 3" xfId="7877" xr:uid="{00000000-0005-0000-0000-0000AE1D0000}"/>
    <cellStyle name="Currency 2 6 3 7 3" xfId="7878" xr:uid="{00000000-0005-0000-0000-0000AF1D0000}"/>
    <cellStyle name="Currency 2 6 3 7 3 2" xfId="7879" xr:uid="{00000000-0005-0000-0000-0000B01D0000}"/>
    <cellStyle name="Currency 2 6 3 7 3 3" xfId="7880" xr:uid="{00000000-0005-0000-0000-0000B11D0000}"/>
    <cellStyle name="Currency 2 6 3 7 4" xfId="7881" xr:uid="{00000000-0005-0000-0000-0000B21D0000}"/>
    <cellStyle name="Currency 2 6 3 7 4 2" xfId="7882" xr:uid="{00000000-0005-0000-0000-0000B31D0000}"/>
    <cellStyle name="Currency 2 6 3 7 4 2 2" xfId="7883" xr:uid="{00000000-0005-0000-0000-0000B41D0000}"/>
    <cellStyle name="Currency 2 6 3 7 4 3" xfId="7884" xr:uid="{00000000-0005-0000-0000-0000B51D0000}"/>
    <cellStyle name="Currency 2 6 3 7 5" xfId="7885" xr:uid="{00000000-0005-0000-0000-0000B61D0000}"/>
    <cellStyle name="Currency 2 6 3 7 5 2" xfId="7886" xr:uid="{00000000-0005-0000-0000-0000B71D0000}"/>
    <cellStyle name="Currency 2 6 3 7 5 2 2" xfId="7887" xr:uid="{00000000-0005-0000-0000-0000B81D0000}"/>
    <cellStyle name="Currency 2 6 3 7 5 3" xfId="7888" xr:uid="{00000000-0005-0000-0000-0000B91D0000}"/>
    <cellStyle name="Currency 2 6 3 7 6" xfId="7889" xr:uid="{00000000-0005-0000-0000-0000BA1D0000}"/>
    <cellStyle name="Currency 2 6 3 7 6 2" xfId="7890" xr:uid="{00000000-0005-0000-0000-0000BB1D0000}"/>
    <cellStyle name="Currency 2 6 3 7 6 2 2" xfId="7891" xr:uid="{00000000-0005-0000-0000-0000BC1D0000}"/>
    <cellStyle name="Currency 2 6 3 7 6 3" xfId="7892" xr:uid="{00000000-0005-0000-0000-0000BD1D0000}"/>
    <cellStyle name="Currency 2 6 3 7 7" xfId="7893" xr:uid="{00000000-0005-0000-0000-0000BE1D0000}"/>
    <cellStyle name="Currency 2 6 3 7 7 2" xfId="7894" xr:uid="{00000000-0005-0000-0000-0000BF1D0000}"/>
    <cellStyle name="Currency 2 6 3 7 8" xfId="7895" xr:uid="{00000000-0005-0000-0000-0000C01D0000}"/>
    <cellStyle name="Currency 2 6 3 7 8 2" xfId="7896" xr:uid="{00000000-0005-0000-0000-0000C11D0000}"/>
    <cellStyle name="Currency 2 6 3 7 9" xfId="7897" xr:uid="{00000000-0005-0000-0000-0000C21D0000}"/>
    <cellStyle name="Currency 2 6 3 8" xfId="7898" xr:uid="{00000000-0005-0000-0000-0000C31D0000}"/>
    <cellStyle name="Currency 2 6 3 8 10" xfId="7899" xr:uid="{00000000-0005-0000-0000-0000C41D0000}"/>
    <cellStyle name="Currency 2 6 3 8 11" xfId="7900" xr:uid="{00000000-0005-0000-0000-0000C51D0000}"/>
    <cellStyle name="Currency 2 6 3 8 12" xfId="7901" xr:uid="{00000000-0005-0000-0000-0000C61D0000}"/>
    <cellStyle name="Currency 2 6 3 8 2" xfId="7902" xr:uid="{00000000-0005-0000-0000-0000C71D0000}"/>
    <cellStyle name="Currency 2 6 3 8 2 2" xfId="7903" xr:uid="{00000000-0005-0000-0000-0000C81D0000}"/>
    <cellStyle name="Currency 2 6 3 8 2 3" xfId="7904" xr:uid="{00000000-0005-0000-0000-0000C91D0000}"/>
    <cellStyle name="Currency 2 6 3 8 3" xfId="7905" xr:uid="{00000000-0005-0000-0000-0000CA1D0000}"/>
    <cellStyle name="Currency 2 6 3 8 3 2" xfId="7906" xr:uid="{00000000-0005-0000-0000-0000CB1D0000}"/>
    <cellStyle name="Currency 2 6 3 8 3 3" xfId="7907" xr:uid="{00000000-0005-0000-0000-0000CC1D0000}"/>
    <cellStyle name="Currency 2 6 3 8 4" xfId="7908" xr:uid="{00000000-0005-0000-0000-0000CD1D0000}"/>
    <cellStyle name="Currency 2 6 3 8 5" xfId="7909" xr:uid="{00000000-0005-0000-0000-0000CE1D0000}"/>
    <cellStyle name="Currency 2 6 3 8 5 2" xfId="7910" xr:uid="{00000000-0005-0000-0000-0000CF1D0000}"/>
    <cellStyle name="Currency 2 6 3 8 5 2 2" xfId="7911" xr:uid="{00000000-0005-0000-0000-0000D01D0000}"/>
    <cellStyle name="Currency 2 6 3 8 5 3" xfId="7912" xr:uid="{00000000-0005-0000-0000-0000D11D0000}"/>
    <cellStyle name="Currency 2 6 3 8 6" xfId="7913" xr:uid="{00000000-0005-0000-0000-0000D21D0000}"/>
    <cellStyle name="Currency 2 6 3 8 6 2" xfId="7914" xr:uid="{00000000-0005-0000-0000-0000D31D0000}"/>
    <cellStyle name="Currency 2 6 3 8 6 2 2" xfId="7915" xr:uid="{00000000-0005-0000-0000-0000D41D0000}"/>
    <cellStyle name="Currency 2 6 3 8 6 3" xfId="7916" xr:uid="{00000000-0005-0000-0000-0000D51D0000}"/>
    <cellStyle name="Currency 2 6 3 8 7" xfId="7917" xr:uid="{00000000-0005-0000-0000-0000D61D0000}"/>
    <cellStyle name="Currency 2 6 3 8 7 2" xfId="7918" xr:uid="{00000000-0005-0000-0000-0000D71D0000}"/>
    <cellStyle name="Currency 2 6 3 8 7 2 2" xfId="7919" xr:uid="{00000000-0005-0000-0000-0000D81D0000}"/>
    <cellStyle name="Currency 2 6 3 8 7 3" xfId="7920" xr:uid="{00000000-0005-0000-0000-0000D91D0000}"/>
    <cellStyle name="Currency 2 6 3 8 8" xfId="7921" xr:uid="{00000000-0005-0000-0000-0000DA1D0000}"/>
    <cellStyle name="Currency 2 6 3 8 8 2" xfId="7922" xr:uid="{00000000-0005-0000-0000-0000DB1D0000}"/>
    <cellStyle name="Currency 2 6 3 8 9" xfId="7923" xr:uid="{00000000-0005-0000-0000-0000DC1D0000}"/>
    <cellStyle name="Currency 2 6 3 8 9 2" xfId="7924" xr:uid="{00000000-0005-0000-0000-0000DD1D0000}"/>
    <cellStyle name="Currency 2 6 3 9" xfId="7925" xr:uid="{00000000-0005-0000-0000-0000DE1D0000}"/>
    <cellStyle name="Currency 2 6 3 9 2" xfId="7926" xr:uid="{00000000-0005-0000-0000-0000DF1D0000}"/>
    <cellStyle name="Currency 2 6 3 9 3" xfId="7927" xr:uid="{00000000-0005-0000-0000-0000E01D0000}"/>
    <cellStyle name="Currency 2 6 4" xfId="331" xr:uid="{00000000-0005-0000-0000-0000E11D0000}"/>
    <cellStyle name="Currency 2 6 4 10" xfId="7928" xr:uid="{00000000-0005-0000-0000-0000E21D0000}"/>
    <cellStyle name="Currency 2 6 4 10 2" xfId="7929" xr:uid="{00000000-0005-0000-0000-0000E31D0000}"/>
    <cellStyle name="Currency 2 6 4 10 2 2" xfId="7930" xr:uid="{00000000-0005-0000-0000-0000E41D0000}"/>
    <cellStyle name="Currency 2 6 4 10 3" xfId="7931" xr:uid="{00000000-0005-0000-0000-0000E51D0000}"/>
    <cellStyle name="Currency 2 6 4 11" xfId="7932" xr:uid="{00000000-0005-0000-0000-0000E61D0000}"/>
    <cellStyle name="Currency 2 6 4 11 2" xfId="7933" xr:uid="{00000000-0005-0000-0000-0000E71D0000}"/>
    <cellStyle name="Currency 2 6 4 12" xfId="7934" xr:uid="{00000000-0005-0000-0000-0000E81D0000}"/>
    <cellStyle name="Currency 2 6 4 12 2" xfId="7935" xr:uid="{00000000-0005-0000-0000-0000E91D0000}"/>
    <cellStyle name="Currency 2 6 4 13" xfId="7936" xr:uid="{00000000-0005-0000-0000-0000EA1D0000}"/>
    <cellStyle name="Currency 2 6 4 14" xfId="7937" xr:uid="{00000000-0005-0000-0000-0000EB1D0000}"/>
    <cellStyle name="Currency 2 6 4 15" xfId="7938" xr:uid="{00000000-0005-0000-0000-0000EC1D0000}"/>
    <cellStyle name="Currency 2 6 4 16" xfId="7939" xr:uid="{00000000-0005-0000-0000-0000ED1D0000}"/>
    <cellStyle name="Currency 2 6 4 2" xfId="332" xr:uid="{00000000-0005-0000-0000-0000EE1D0000}"/>
    <cellStyle name="Currency 2 6 4 2 2" xfId="7940" xr:uid="{00000000-0005-0000-0000-0000EF1D0000}"/>
    <cellStyle name="Currency 2 6 4 2 2 10" xfId="7941" xr:uid="{00000000-0005-0000-0000-0000F01D0000}"/>
    <cellStyle name="Currency 2 6 4 2 2 2" xfId="7942" xr:uid="{00000000-0005-0000-0000-0000F11D0000}"/>
    <cellStyle name="Currency 2 6 4 2 2 2 2" xfId="7943" xr:uid="{00000000-0005-0000-0000-0000F21D0000}"/>
    <cellStyle name="Currency 2 6 4 2 2 2 3" xfId="7944" xr:uid="{00000000-0005-0000-0000-0000F31D0000}"/>
    <cellStyle name="Currency 2 6 4 2 2 3" xfId="7945" xr:uid="{00000000-0005-0000-0000-0000F41D0000}"/>
    <cellStyle name="Currency 2 6 4 2 2 3 2" xfId="7946" xr:uid="{00000000-0005-0000-0000-0000F51D0000}"/>
    <cellStyle name="Currency 2 6 4 2 2 3 3" xfId="7947" xr:uid="{00000000-0005-0000-0000-0000F61D0000}"/>
    <cellStyle name="Currency 2 6 4 2 2 4" xfId="7948" xr:uid="{00000000-0005-0000-0000-0000F71D0000}"/>
    <cellStyle name="Currency 2 6 4 2 2 4 2" xfId="7949" xr:uid="{00000000-0005-0000-0000-0000F81D0000}"/>
    <cellStyle name="Currency 2 6 4 2 2 4 2 2" xfId="7950" xr:uid="{00000000-0005-0000-0000-0000F91D0000}"/>
    <cellStyle name="Currency 2 6 4 2 2 4 3" xfId="7951" xr:uid="{00000000-0005-0000-0000-0000FA1D0000}"/>
    <cellStyle name="Currency 2 6 4 2 2 5" xfId="7952" xr:uid="{00000000-0005-0000-0000-0000FB1D0000}"/>
    <cellStyle name="Currency 2 6 4 2 2 5 2" xfId="7953" xr:uid="{00000000-0005-0000-0000-0000FC1D0000}"/>
    <cellStyle name="Currency 2 6 4 2 2 5 2 2" xfId="7954" xr:uid="{00000000-0005-0000-0000-0000FD1D0000}"/>
    <cellStyle name="Currency 2 6 4 2 2 5 3" xfId="7955" xr:uid="{00000000-0005-0000-0000-0000FE1D0000}"/>
    <cellStyle name="Currency 2 6 4 2 2 6" xfId="7956" xr:uid="{00000000-0005-0000-0000-0000FF1D0000}"/>
    <cellStyle name="Currency 2 6 4 2 2 6 2" xfId="7957" xr:uid="{00000000-0005-0000-0000-0000001E0000}"/>
    <cellStyle name="Currency 2 6 4 2 2 6 2 2" xfId="7958" xr:uid="{00000000-0005-0000-0000-0000011E0000}"/>
    <cellStyle name="Currency 2 6 4 2 2 6 3" xfId="7959" xr:uid="{00000000-0005-0000-0000-0000021E0000}"/>
    <cellStyle name="Currency 2 6 4 2 2 7" xfId="7960" xr:uid="{00000000-0005-0000-0000-0000031E0000}"/>
    <cellStyle name="Currency 2 6 4 2 2 7 2" xfId="7961" xr:uid="{00000000-0005-0000-0000-0000041E0000}"/>
    <cellStyle name="Currency 2 6 4 2 2 8" xfId="7962" xr:uid="{00000000-0005-0000-0000-0000051E0000}"/>
    <cellStyle name="Currency 2 6 4 2 2 8 2" xfId="7963" xr:uid="{00000000-0005-0000-0000-0000061E0000}"/>
    <cellStyle name="Currency 2 6 4 2 2 9" xfId="7964" xr:uid="{00000000-0005-0000-0000-0000071E0000}"/>
    <cellStyle name="Currency 2 6 4 2 3" xfId="7965" xr:uid="{00000000-0005-0000-0000-0000081E0000}"/>
    <cellStyle name="Currency 2 6 4 2 3 10" xfId="7966" xr:uid="{00000000-0005-0000-0000-0000091E0000}"/>
    <cellStyle name="Currency 2 6 4 2 3 2" xfId="7967" xr:uid="{00000000-0005-0000-0000-00000A1E0000}"/>
    <cellStyle name="Currency 2 6 4 2 3 2 2" xfId="7968" xr:uid="{00000000-0005-0000-0000-00000B1E0000}"/>
    <cellStyle name="Currency 2 6 4 2 3 2 3" xfId="7969" xr:uid="{00000000-0005-0000-0000-00000C1E0000}"/>
    <cellStyle name="Currency 2 6 4 2 3 3" xfId="7970" xr:uid="{00000000-0005-0000-0000-00000D1E0000}"/>
    <cellStyle name="Currency 2 6 4 2 3 3 2" xfId="7971" xr:uid="{00000000-0005-0000-0000-00000E1E0000}"/>
    <cellStyle name="Currency 2 6 4 2 3 3 3" xfId="7972" xr:uid="{00000000-0005-0000-0000-00000F1E0000}"/>
    <cellStyle name="Currency 2 6 4 2 3 4" xfId="7973" xr:uid="{00000000-0005-0000-0000-0000101E0000}"/>
    <cellStyle name="Currency 2 6 4 2 3 4 2" xfId="7974" xr:uid="{00000000-0005-0000-0000-0000111E0000}"/>
    <cellStyle name="Currency 2 6 4 2 3 4 2 2" xfId="7975" xr:uid="{00000000-0005-0000-0000-0000121E0000}"/>
    <cellStyle name="Currency 2 6 4 2 3 4 3" xfId="7976" xr:uid="{00000000-0005-0000-0000-0000131E0000}"/>
    <cellStyle name="Currency 2 6 4 2 3 5" xfId="7977" xr:uid="{00000000-0005-0000-0000-0000141E0000}"/>
    <cellStyle name="Currency 2 6 4 2 3 5 2" xfId="7978" xr:uid="{00000000-0005-0000-0000-0000151E0000}"/>
    <cellStyle name="Currency 2 6 4 2 3 5 2 2" xfId="7979" xr:uid="{00000000-0005-0000-0000-0000161E0000}"/>
    <cellStyle name="Currency 2 6 4 2 3 5 3" xfId="7980" xr:uid="{00000000-0005-0000-0000-0000171E0000}"/>
    <cellStyle name="Currency 2 6 4 2 3 6" xfId="7981" xr:uid="{00000000-0005-0000-0000-0000181E0000}"/>
    <cellStyle name="Currency 2 6 4 2 3 6 2" xfId="7982" xr:uid="{00000000-0005-0000-0000-0000191E0000}"/>
    <cellStyle name="Currency 2 6 4 2 3 6 2 2" xfId="7983" xr:uid="{00000000-0005-0000-0000-00001A1E0000}"/>
    <cellStyle name="Currency 2 6 4 2 3 6 3" xfId="7984" xr:uid="{00000000-0005-0000-0000-00001B1E0000}"/>
    <cellStyle name="Currency 2 6 4 2 3 7" xfId="7985" xr:uid="{00000000-0005-0000-0000-00001C1E0000}"/>
    <cellStyle name="Currency 2 6 4 2 3 7 2" xfId="7986" xr:uid="{00000000-0005-0000-0000-00001D1E0000}"/>
    <cellStyle name="Currency 2 6 4 2 3 8" xfId="7987" xr:uid="{00000000-0005-0000-0000-00001E1E0000}"/>
    <cellStyle name="Currency 2 6 4 2 3 8 2" xfId="7988" xr:uid="{00000000-0005-0000-0000-00001F1E0000}"/>
    <cellStyle name="Currency 2 6 4 2 3 9" xfId="7989" xr:uid="{00000000-0005-0000-0000-0000201E0000}"/>
    <cellStyle name="Currency 2 6 4 2 4" xfId="7990" xr:uid="{00000000-0005-0000-0000-0000211E0000}"/>
    <cellStyle name="Currency 2 6 4 2 4 10" xfId="7991" xr:uid="{00000000-0005-0000-0000-0000221E0000}"/>
    <cellStyle name="Currency 2 6 4 2 4 2" xfId="7992" xr:uid="{00000000-0005-0000-0000-0000231E0000}"/>
    <cellStyle name="Currency 2 6 4 2 4 3" xfId="7993" xr:uid="{00000000-0005-0000-0000-0000241E0000}"/>
    <cellStyle name="Currency 2 6 4 2 4 3 2" xfId="7994" xr:uid="{00000000-0005-0000-0000-0000251E0000}"/>
    <cellStyle name="Currency 2 6 4 2 4 3 2 2" xfId="7995" xr:uid="{00000000-0005-0000-0000-0000261E0000}"/>
    <cellStyle name="Currency 2 6 4 2 4 3 3" xfId="7996" xr:uid="{00000000-0005-0000-0000-0000271E0000}"/>
    <cellStyle name="Currency 2 6 4 2 4 4" xfId="7997" xr:uid="{00000000-0005-0000-0000-0000281E0000}"/>
    <cellStyle name="Currency 2 6 4 2 4 4 2" xfId="7998" xr:uid="{00000000-0005-0000-0000-0000291E0000}"/>
    <cellStyle name="Currency 2 6 4 2 4 4 2 2" xfId="7999" xr:uid="{00000000-0005-0000-0000-00002A1E0000}"/>
    <cellStyle name="Currency 2 6 4 2 4 4 3" xfId="8000" xr:uid="{00000000-0005-0000-0000-00002B1E0000}"/>
    <cellStyle name="Currency 2 6 4 2 4 5" xfId="8001" xr:uid="{00000000-0005-0000-0000-00002C1E0000}"/>
    <cellStyle name="Currency 2 6 4 2 4 5 2" xfId="8002" xr:uid="{00000000-0005-0000-0000-00002D1E0000}"/>
    <cellStyle name="Currency 2 6 4 2 4 5 2 2" xfId="8003" xr:uid="{00000000-0005-0000-0000-00002E1E0000}"/>
    <cellStyle name="Currency 2 6 4 2 4 5 3" xfId="8004" xr:uid="{00000000-0005-0000-0000-00002F1E0000}"/>
    <cellStyle name="Currency 2 6 4 2 4 6" xfId="8005" xr:uid="{00000000-0005-0000-0000-0000301E0000}"/>
    <cellStyle name="Currency 2 6 4 2 4 6 2" xfId="8006" xr:uid="{00000000-0005-0000-0000-0000311E0000}"/>
    <cellStyle name="Currency 2 6 4 2 4 7" xfId="8007" xr:uid="{00000000-0005-0000-0000-0000321E0000}"/>
    <cellStyle name="Currency 2 6 4 2 4 7 2" xfId="8008" xr:uid="{00000000-0005-0000-0000-0000331E0000}"/>
    <cellStyle name="Currency 2 6 4 2 4 8" xfId="8009" xr:uid="{00000000-0005-0000-0000-0000341E0000}"/>
    <cellStyle name="Currency 2 6 4 2 4 9" xfId="8010" xr:uid="{00000000-0005-0000-0000-0000351E0000}"/>
    <cellStyle name="Currency 2 6 4 2 5" xfId="8011" xr:uid="{00000000-0005-0000-0000-0000361E0000}"/>
    <cellStyle name="Currency 2 6 4 2 5 2" xfId="8012" xr:uid="{00000000-0005-0000-0000-0000371E0000}"/>
    <cellStyle name="Currency 2 6 4 2 5 3" xfId="8013" xr:uid="{00000000-0005-0000-0000-0000381E0000}"/>
    <cellStyle name="Currency 2 6 4 2 5 4" xfId="25547" xr:uid="{00000000-0005-0000-0000-0000391E0000}"/>
    <cellStyle name="Currency 2 6 4 2 6" xfId="8014" xr:uid="{00000000-0005-0000-0000-00003A1E0000}"/>
    <cellStyle name="Currency 2 6 4 2 6 2" xfId="8015" xr:uid="{00000000-0005-0000-0000-00003B1E0000}"/>
    <cellStyle name="Currency 2 6 4 2 6 2 2" xfId="8016" xr:uid="{00000000-0005-0000-0000-00003C1E0000}"/>
    <cellStyle name="Currency 2 6 4 2 6 2 2 2" xfId="8017" xr:uid="{00000000-0005-0000-0000-00003D1E0000}"/>
    <cellStyle name="Currency 2 6 4 2 6 2 3" xfId="8018" xr:uid="{00000000-0005-0000-0000-00003E1E0000}"/>
    <cellStyle name="Currency 2 6 4 2 6 3" xfId="8019" xr:uid="{00000000-0005-0000-0000-00003F1E0000}"/>
    <cellStyle name="Currency 2 6 4 2 6 3 2" xfId="8020" xr:uid="{00000000-0005-0000-0000-0000401E0000}"/>
    <cellStyle name="Currency 2 6 4 2 6 3 2 2" xfId="8021" xr:uid="{00000000-0005-0000-0000-0000411E0000}"/>
    <cellStyle name="Currency 2 6 4 2 6 3 3" xfId="8022" xr:uid="{00000000-0005-0000-0000-0000421E0000}"/>
    <cellStyle name="Currency 2 6 4 2 6 4" xfId="8023" xr:uid="{00000000-0005-0000-0000-0000431E0000}"/>
    <cellStyle name="Currency 2 6 4 2 6 4 2" xfId="8024" xr:uid="{00000000-0005-0000-0000-0000441E0000}"/>
    <cellStyle name="Currency 2 6 4 2 6 4 2 2" xfId="8025" xr:uid="{00000000-0005-0000-0000-0000451E0000}"/>
    <cellStyle name="Currency 2 6 4 2 6 4 3" xfId="8026" xr:uid="{00000000-0005-0000-0000-0000461E0000}"/>
    <cellStyle name="Currency 2 6 4 2 6 5" xfId="8027" xr:uid="{00000000-0005-0000-0000-0000471E0000}"/>
    <cellStyle name="Currency 2 6 4 2 6 5 2" xfId="8028" xr:uid="{00000000-0005-0000-0000-0000481E0000}"/>
    <cellStyle name="Currency 2 6 4 2 6 6" xfId="8029" xr:uid="{00000000-0005-0000-0000-0000491E0000}"/>
    <cellStyle name="Currency 2 6 4 2 6 6 2" xfId="8030" xr:uid="{00000000-0005-0000-0000-00004A1E0000}"/>
    <cellStyle name="Currency 2 6 4 2 6 7" xfId="8031" xr:uid="{00000000-0005-0000-0000-00004B1E0000}"/>
    <cellStyle name="Currency 2 6 4 2 7" xfId="8032" xr:uid="{00000000-0005-0000-0000-00004C1E0000}"/>
    <cellStyle name="Currency 2 6 4 2 7 2" xfId="8033" xr:uid="{00000000-0005-0000-0000-00004D1E0000}"/>
    <cellStyle name="Currency 2 6 4 2 7 2 2" xfId="8034" xr:uid="{00000000-0005-0000-0000-00004E1E0000}"/>
    <cellStyle name="Currency 2 6 4 2 7 3" xfId="8035" xr:uid="{00000000-0005-0000-0000-00004F1E0000}"/>
    <cellStyle name="Currency 2 6 4 2 8" xfId="8036" xr:uid="{00000000-0005-0000-0000-0000501E0000}"/>
    <cellStyle name="Currency 2 6 4 2 8 2" xfId="8037" xr:uid="{00000000-0005-0000-0000-0000511E0000}"/>
    <cellStyle name="Currency 2 6 4 2 8 2 2" xfId="8038" xr:uid="{00000000-0005-0000-0000-0000521E0000}"/>
    <cellStyle name="Currency 2 6 4 2 8 3" xfId="8039" xr:uid="{00000000-0005-0000-0000-0000531E0000}"/>
    <cellStyle name="Currency 2 6 4 2 9" xfId="8040" xr:uid="{00000000-0005-0000-0000-0000541E0000}"/>
    <cellStyle name="Currency 2 6 4 3" xfId="333" xr:uid="{00000000-0005-0000-0000-0000551E0000}"/>
    <cellStyle name="Currency 2 6 4 3 10" xfId="8041" xr:uid="{00000000-0005-0000-0000-0000561E0000}"/>
    <cellStyle name="Currency 2 6 4 3 11" xfId="8042" xr:uid="{00000000-0005-0000-0000-0000571E0000}"/>
    <cellStyle name="Currency 2 6 4 3 12" xfId="8043" xr:uid="{00000000-0005-0000-0000-0000581E0000}"/>
    <cellStyle name="Currency 2 6 4 3 13" xfId="8044" xr:uid="{00000000-0005-0000-0000-0000591E0000}"/>
    <cellStyle name="Currency 2 6 4 3 2" xfId="334" xr:uid="{00000000-0005-0000-0000-00005A1E0000}"/>
    <cellStyle name="Currency 2 6 4 3 2 10" xfId="8045" xr:uid="{00000000-0005-0000-0000-00005B1E0000}"/>
    <cellStyle name="Currency 2 6 4 3 2 2" xfId="8046" xr:uid="{00000000-0005-0000-0000-00005C1E0000}"/>
    <cellStyle name="Currency 2 6 4 3 2 2 2" xfId="8047" xr:uid="{00000000-0005-0000-0000-00005D1E0000}"/>
    <cellStyle name="Currency 2 6 4 3 2 2 3" xfId="8048" xr:uid="{00000000-0005-0000-0000-00005E1E0000}"/>
    <cellStyle name="Currency 2 6 4 3 2 3" xfId="8049" xr:uid="{00000000-0005-0000-0000-00005F1E0000}"/>
    <cellStyle name="Currency 2 6 4 3 2 3 2" xfId="8050" xr:uid="{00000000-0005-0000-0000-0000601E0000}"/>
    <cellStyle name="Currency 2 6 4 3 2 3 3" xfId="8051" xr:uid="{00000000-0005-0000-0000-0000611E0000}"/>
    <cellStyle name="Currency 2 6 4 3 2 3 4" xfId="25549" xr:uid="{00000000-0005-0000-0000-0000621E0000}"/>
    <cellStyle name="Currency 2 6 4 3 2 4" xfId="8052" xr:uid="{00000000-0005-0000-0000-0000631E0000}"/>
    <cellStyle name="Currency 2 6 4 3 2 4 2" xfId="8053" xr:uid="{00000000-0005-0000-0000-0000641E0000}"/>
    <cellStyle name="Currency 2 6 4 3 2 4 2 2" xfId="8054" xr:uid="{00000000-0005-0000-0000-0000651E0000}"/>
    <cellStyle name="Currency 2 6 4 3 2 4 3" xfId="8055" xr:uid="{00000000-0005-0000-0000-0000661E0000}"/>
    <cellStyle name="Currency 2 6 4 3 2 5" xfId="8056" xr:uid="{00000000-0005-0000-0000-0000671E0000}"/>
    <cellStyle name="Currency 2 6 4 3 2 5 2" xfId="8057" xr:uid="{00000000-0005-0000-0000-0000681E0000}"/>
    <cellStyle name="Currency 2 6 4 3 2 5 2 2" xfId="8058" xr:uid="{00000000-0005-0000-0000-0000691E0000}"/>
    <cellStyle name="Currency 2 6 4 3 2 5 3" xfId="8059" xr:uid="{00000000-0005-0000-0000-00006A1E0000}"/>
    <cellStyle name="Currency 2 6 4 3 2 6" xfId="8060" xr:uid="{00000000-0005-0000-0000-00006B1E0000}"/>
    <cellStyle name="Currency 2 6 4 3 2 6 2" xfId="8061" xr:uid="{00000000-0005-0000-0000-00006C1E0000}"/>
    <cellStyle name="Currency 2 6 4 3 2 6 2 2" xfId="8062" xr:uid="{00000000-0005-0000-0000-00006D1E0000}"/>
    <cellStyle name="Currency 2 6 4 3 2 6 3" xfId="8063" xr:uid="{00000000-0005-0000-0000-00006E1E0000}"/>
    <cellStyle name="Currency 2 6 4 3 2 7" xfId="8064" xr:uid="{00000000-0005-0000-0000-00006F1E0000}"/>
    <cellStyle name="Currency 2 6 4 3 2 7 2" xfId="8065" xr:uid="{00000000-0005-0000-0000-0000701E0000}"/>
    <cellStyle name="Currency 2 6 4 3 2 8" xfId="8066" xr:uid="{00000000-0005-0000-0000-0000711E0000}"/>
    <cellStyle name="Currency 2 6 4 3 2 8 2" xfId="8067" xr:uid="{00000000-0005-0000-0000-0000721E0000}"/>
    <cellStyle name="Currency 2 6 4 3 2 9" xfId="8068" xr:uid="{00000000-0005-0000-0000-0000731E0000}"/>
    <cellStyle name="Currency 2 6 4 3 3" xfId="335" xr:uid="{00000000-0005-0000-0000-0000741E0000}"/>
    <cellStyle name="Currency 2 6 4 3 3 2" xfId="8069" xr:uid="{00000000-0005-0000-0000-0000751E0000}"/>
    <cellStyle name="Currency 2 6 4 3 3 2 2" xfId="25550" xr:uid="{00000000-0005-0000-0000-0000761E0000}"/>
    <cellStyle name="Currency 2 6 4 3 3 2 3" xfId="25641" xr:uid="{00000000-0005-0000-0000-0000771E0000}"/>
    <cellStyle name="Currency 2 6 4 3 3 3" xfId="8070" xr:uid="{00000000-0005-0000-0000-0000781E0000}"/>
    <cellStyle name="Currency 2 6 4 3 4" xfId="8071" xr:uid="{00000000-0005-0000-0000-0000791E0000}"/>
    <cellStyle name="Currency 2 6 4 3 4 2" xfId="8072" xr:uid="{00000000-0005-0000-0000-00007A1E0000}"/>
    <cellStyle name="Currency 2 6 4 3 4 3" xfId="8073" xr:uid="{00000000-0005-0000-0000-00007B1E0000}"/>
    <cellStyle name="Currency 2 6 4 3 4 4" xfId="25548" xr:uid="{00000000-0005-0000-0000-00007C1E0000}"/>
    <cellStyle name="Currency 2 6 4 3 5" xfId="8074" xr:uid="{00000000-0005-0000-0000-00007D1E0000}"/>
    <cellStyle name="Currency 2 6 4 3 5 2" xfId="8075" xr:uid="{00000000-0005-0000-0000-00007E1E0000}"/>
    <cellStyle name="Currency 2 6 4 3 5 2 2" xfId="8076" xr:uid="{00000000-0005-0000-0000-00007F1E0000}"/>
    <cellStyle name="Currency 2 6 4 3 5 3" xfId="8077" xr:uid="{00000000-0005-0000-0000-0000801E0000}"/>
    <cellStyle name="Currency 2 6 4 3 6" xfId="8078" xr:uid="{00000000-0005-0000-0000-0000811E0000}"/>
    <cellStyle name="Currency 2 6 4 3 6 2" xfId="8079" xr:uid="{00000000-0005-0000-0000-0000821E0000}"/>
    <cellStyle name="Currency 2 6 4 3 6 2 2" xfId="8080" xr:uid="{00000000-0005-0000-0000-0000831E0000}"/>
    <cellStyle name="Currency 2 6 4 3 6 3" xfId="8081" xr:uid="{00000000-0005-0000-0000-0000841E0000}"/>
    <cellStyle name="Currency 2 6 4 3 7" xfId="8082" xr:uid="{00000000-0005-0000-0000-0000851E0000}"/>
    <cellStyle name="Currency 2 6 4 3 7 2" xfId="8083" xr:uid="{00000000-0005-0000-0000-0000861E0000}"/>
    <cellStyle name="Currency 2 6 4 3 7 2 2" xfId="8084" xr:uid="{00000000-0005-0000-0000-0000871E0000}"/>
    <cellStyle name="Currency 2 6 4 3 7 3" xfId="8085" xr:uid="{00000000-0005-0000-0000-0000881E0000}"/>
    <cellStyle name="Currency 2 6 4 3 8" xfId="8086" xr:uid="{00000000-0005-0000-0000-0000891E0000}"/>
    <cellStyle name="Currency 2 6 4 3 8 2" xfId="8087" xr:uid="{00000000-0005-0000-0000-00008A1E0000}"/>
    <cellStyle name="Currency 2 6 4 3 9" xfId="8088" xr:uid="{00000000-0005-0000-0000-00008B1E0000}"/>
    <cellStyle name="Currency 2 6 4 3 9 2" xfId="8089" xr:uid="{00000000-0005-0000-0000-00008C1E0000}"/>
    <cellStyle name="Currency 2 6 4 4" xfId="336" xr:uid="{00000000-0005-0000-0000-00008D1E0000}"/>
    <cellStyle name="Currency 2 6 4 4 2" xfId="337" xr:uid="{00000000-0005-0000-0000-00008E1E0000}"/>
    <cellStyle name="Currency 2 6 4 4 2 10" xfId="8090" xr:uid="{00000000-0005-0000-0000-00008F1E0000}"/>
    <cellStyle name="Currency 2 6 4 4 2 11" xfId="8091" xr:uid="{00000000-0005-0000-0000-0000901E0000}"/>
    <cellStyle name="Currency 2 6 4 4 2 2" xfId="8092" xr:uid="{00000000-0005-0000-0000-0000911E0000}"/>
    <cellStyle name="Currency 2 6 4 4 2 2 2" xfId="8093" xr:uid="{00000000-0005-0000-0000-0000921E0000}"/>
    <cellStyle name="Currency 2 6 4 4 2 2 3" xfId="8094" xr:uid="{00000000-0005-0000-0000-0000931E0000}"/>
    <cellStyle name="Currency 2 6 4 4 2 3" xfId="8095" xr:uid="{00000000-0005-0000-0000-0000941E0000}"/>
    <cellStyle name="Currency 2 6 4 4 2 3 2" xfId="25552" xr:uid="{00000000-0005-0000-0000-0000951E0000}"/>
    <cellStyle name="Currency 2 6 4 4 2 3 3" xfId="25642" xr:uid="{00000000-0005-0000-0000-0000961E0000}"/>
    <cellStyle name="Currency 2 6 4 4 2 4" xfId="8096" xr:uid="{00000000-0005-0000-0000-0000971E0000}"/>
    <cellStyle name="Currency 2 6 4 4 2 4 2" xfId="8097" xr:uid="{00000000-0005-0000-0000-0000981E0000}"/>
    <cellStyle name="Currency 2 6 4 4 2 4 2 2" xfId="8098" xr:uid="{00000000-0005-0000-0000-0000991E0000}"/>
    <cellStyle name="Currency 2 6 4 4 2 4 3" xfId="8099" xr:uid="{00000000-0005-0000-0000-00009A1E0000}"/>
    <cellStyle name="Currency 2 6 4 4 2 5" xfId="8100" xr:uid="{00000000-0005-0000-0000-00009B1E0000}"/>
    <cellStyle name="Currency 2 6 4 4 2 5 2" xfId="8101" xr:uid="{00000000-0005-0000-0000-00009C1E0000}"/>
    <cellStyle name="Currency 2 6 4 4 2 5 2 2" xfId="8102" xr:uid="{00000000-0005-0000-0000-00009D1E0000}"/>
    <cellStyle name="Currency 2 6 4 4 2 5 3" xfId="8103" xr:uid="{00000000-0005-0000-0000-00009E1E0000}"/>
    <cellStyle name="Currency 2 6 4 4 2 6" xfId="8104" xr:uid="{00000000-0005-0000-0000-00009F1E0000}"/>
    <cellStyle name="Currency 2 6 4 4 2 6 2" xfId="8105" xr:uid="{00000000-0005-0000-0000-0000A01E0000}"/>
    <cellStyle name="Currency 2 6 4 4 2 6 2 2" xfId="8106" xr:uid="{00000000-0005-0000-0000-0000A11E0000}"/>
    <cellStyle name="Currency 2 6 4 4 2 6 3" xfId="8107" xr:uid="{00000000-0005-0000-0000-0000A21E0000}"/>
    <cellStyle name="Currency 2 6 4 4 2 7" xfId="8108" xr:uid="{00000000-0005-0000-0000-0000A31E0000}"/>
    <cellStyle name="Currency 2 6 4 4 2 7 2" xfId="8109" xr:uid="{00000000-0005-0000-0000-0000A41E0000}"/>
    <cellStyle name="Currency 2 6 4 4 2 8" xfId="8110" xr:uid="{00000000-0005-0000-0000-0000A51E0000}"/>
    <cellStyle name="Currency 2 6 4 4 2 8 2" xfId="8111" xr:uid="{00000000-0005-0000-0000-0000A61E0000}"/>
    <cellStyle name="Currency 2 6 4 4 2 9" xfId="8112" xr:uid="{00000000-0005-0000-0000-0000A71E0000}"/>
    <cellStyle name="Currency 2 6 4 4 3" xfId="338" xr:uid="{00000000-0005-0000-0000-0000A81E0000}"/>
    <cellStyle name="Currency 2 6 4 4 3 2" xfId="8113" xr:uid="{00000000-0005-0000-0000-0000A91E0000}"/>
    <cellStyle name="Currency 2 6 4 4 3 2 2" xfId="25553" xr:uid="{00000000-0005-0000-0000-0000AA1E0000}"/>
    <cellStyle name="Currency 2 6 4 4 3 2 3" xfId="25643" xr:uid="{00000000-0005-0000-0000-0000AB1E0000}"/>
    <cellStyle name="Currency 2 6 4 4 3 3" xfId="8114" xr:uid="{00000000-0005-0000-0000-0000AC1E0000}"/>
    <cellStyle name="Currency 2 6 4 4 4" xfId="8115" xr:uid="{00000000-0005-0000-0000-0000AD1E0000}"/>
    <cellStyle name="Currency 2 6 4 4 4 2" xfId="8116" xr:uid="{00000000-0005-0000-0000-0000AE1E0000}"/>
    <cellStyle name="Currency 2 6 4 4 4 2 2" xfId="8117" xr:uid="{00000000-0005-0000-0000-0000AF1E0000}"/>
    <cellStyle name="Currency 2 6 4 4 4 3" xfId="8118" xr:uid="{00000000-0005-0000-0000-0000B01E0000}"/>
    <cellStyle name="Currency 2 6 4 4 4 4" xfId="25551" xr:uid="{00000000-0005-0000-0000-0000B11E0000}"/>
    <cellStyle name="Currency 2 6 4 4 5" xfId="8119" xr:uid="{00000000-0005-0000-0000-0000B21E0000}"/>
    <cellStyle name="Currency 2 6 4 4 5 2" xfId="8120" xr:uid="{00000000-0005-0000-0000-0000B31E0000}"/>
    <cellStyle name="Currency 2 6 4 4 5 2 2" xfId="8121" xr:uid="{00000000-0005-0000-0000-0000B41E0000}"/>
    <cellStyle name="Currency 2 6 4 4 5 3" xfId="8122" xr:uid="{00000000-0005-0000-0000-0000B51E0000}"/>
    <cellStyle name="Currency 2 6 4 4 6" xfId="8123" xr:uid="{00000000-0005-0000-0000-0000B61E0000}"/>
    <cellStyle name="Currency 2 6 4 4 7" xfId="8124" xr:uid="{00000000-0005-0000-0000-0000B71E0000}"/>
    <cellStyle name="Currency 2 6 4 5" xfId="8125" xr:uid="{00000000-0005-0000-0000-0000B81E0000}"/>
    <cellStyle name="Currency 2 6 4 5 10" xfId="8126" xr:uid="{00000000-0005-0000-0000-0000B91E0000}"/>
    <cellStyle name="Currency 2 6 4 5 2" xfId="8127" xr:uid="{00000000-0005-0000-0000-0000BA1E0000}"/>
    <cellStyle name="Currency 2 6 4 5 2 2" xfId="8128" xr:uid="{00000000-0005-0000-0000-0000BB1E0000}"/>
    <cellStyle name="Currency 2 6 4 5 2 3" xfId="8129" xr:uid="{00000000-0005-0000-0000-0000BC1E0000}"/>
    <cellStyle name="Currency 2 6 4 5 3" xfId="8130" xr:uid="{00000000-0005-0000-0000-0000BD1E0000}"/>
    <cellStyle name="Currency 2 6 4 5 3 2" xfId="8131" xr:uid="{00000000-0005-0000-0000-0000BE1E0000}"/>
    <cellStyle name="Currency 2 6 4 5 3 3" xfId="8132" xr:uid="{00000000-0005-0000-0000-0000BF1E0000}"/>
    <cellStyle name="Currency 2 6 4 5 4" xfId="8133" xr:uid="{00000000-0005-0000-0000-0000C01E0000}"/>
    <cellStyle name="Currency 2 6 4 5 4 2" xfId="8134" xr:uid="{00000000-0005-0000-0000-0000C11E0000}"/>
    <cellStyle name="Currency 2 6 4 5 4 2 2" xfId="8135" xr:uid="{00000000-0005-0000-0000-0000C21E0000}"/>
    <cellStyle name="Currency 2 6 4 5 4 3" xfId="8136" xr:uid="{00000000-0005-0000-0000-0000C31E0000}"/>
    <cellStyle name="Currency 2 6 4 5 5" xfId="8137" xr:uid="{00000000-0005-0000-0000-0000C41E0000}"/>
    <cellStyle name="Currency 2 6 4 5 5 2" xfId="8138" xr:uid="{00000000-0005-0000-0000-0000C51E0000}"/>
    <cellStyle name="Currency 2 6 4 5 5 2 2" xfId="8139" xr:uid="{00000000-0005-0000-0000-0000C61E0000}"/>
    <cellStyle name="Currency 2 6 4 5 5 3" xfId="8140" xr:uid="{00000000-0005-0000-0000-0000C71E0000}"/>
    <cellStyle name="Currency 2 6 4 5 6" xfId="8141" xr:uid="{00000000-0005-0000-0000-0000C81E0000}"/>
    <cellStyle name="Currency 2 6 4 5 6 2" xfId="8142" xr:uid="{00000000-0005-0000-0000-0000C91E0000}"/>
    <cellStyle name="Currency 2 6 4 5 6 2 2" xfId="8143" xr:uid="{00000000-0005-0000-0000-0000CA1E0000}"/>
    <cellStyle name="Currency 2 6 4 5 6 3" xfId="8144" xr:uid="{00000000-0005-0000-0000-0000CB1E0000}"/>
    <cellStyle name="Currency 2 6 4 5 7" xfId="8145" xr:uid="{00000000-0005-0000-0000-0000CC1E0000}"/>
    <cellStyle name="Currency 2 6 4 5 7 2" xfId="8146" xr:uid="{00000000-0005-0000-0000-0000CD1E0000}"/>
    <cellStyle name="Currency 2 6 4 5 8" xfId="8147" xr:uid="{00000000-0005-0000-0000-0000CE1E0000}"/>
    <cellStyle name="Currency 2 6 4 5 8 2" xfId="8148" xr:uid="{00000000-0005-0000-0000-0000CF1E0000}"/>
    <cellStyle name="Currency 2 6 4 5 9" xfId="8149" xr:uid="{00000000-0005-0000-0000-0000D01E0000}"/>
    <cellStyle name="Currency 2 6 4 6" xfId="8150" xr:uid="{00000000-0005-0000-0000-0000D11E0000}"/>
    <cellStyle name="Currency 2 6 4 6 10" xfId="8151" xr:uid="{00000000-0005-0000-0000-0000D21E0000}"/>
    <cellStyle name="Currency 2 6 4 6 11" xfId="8152" xr:uid="{00000000-0005-0000-0000-0000D31E0000}"/>
    <cellStyle name="Currency 2 6 4 6 12" xfId="8153" xr:uid="{00000000-0005-0000-0000-0000D41E0000}"/>
    <cellStyle name="Currency 2 6 4 6 2" xfId="8154" xr:uid="{00000000-0005-0000-0000-0000D51E0000}"/>
    <cellStyle name="Currency 2 6 4 6 2 2" xfId="8155" xr:uid="{00000000-0005-0000-0000-0000D61E0000}"/>
    <cellStyle name="Currency 2 6 4 6 2 3" xfId="8156" xr:uid="{00000000-0005-0000-0000-0000D71E0000}"/>
    <cellStyle name="Currency 2 6 4 6 3" xfId="8157" xr:uid="{00000000-0005-0000-0000-0000D81E0000}"/>
    <cellStyle name="Currency 2 6 4 6 3 2" xfId="8158" xr:uid="{00000000-0005-0000-0000-0000D91E0000}"/>
    <cellStyle name="Currency 2 6 4 6 3 3" xfId="8159" xr:uid="{00000000-0005-0000-0000-0000DA1E0000}"/>
    <cellStyle name="Currency 2 6 4 6 4" xfId="8160" xr:uid="{00000000-0005-0000-0000-0000DB1E0000}"/>
    <cellStyle name="Currency 2 6 4 6 5" xfId="8161" xr:uid="{00000000-0005-0000-0000-0000DC1E0000}"/>
    <cellStyle name="Currency 2 6 4 6 5 2" xfId="8162" xr:uid="{00000000-0005-0000-0000-0000DD1E0000}"/>
    <cellStyle name="Currency 2 6 4 6 5 2 2" xfId="8163" xr:uid="{00000000-0005-0000-0000-0000DE1E0000}"/>
    <cellStyle name="Currency 2 6 4 6 5 3" xfId="8164" xr:uid="{00000000-0005-0000-0000-0000DF1E0000}"/>
    <cellStyle name="Currency 2 6 4 6 6" xfId="8165" xr:uid="{00000000-0005-0000-0000-0000E01E0000}"/>
    <cellStyle name="Currency 2 6 4 6 6 2" xfId="8166" xr:uid="{00000000-0005-0000-0000-0000E11E0000}"/>
    <cellStyle name="Currency 2 6 4 6 6 2 2" xfId="8167" xr:uid="{00000000-0005-0000-0000-0000E21E0000}"/>
    <cellStyle name="Currency 2 6 4 6 6 3" xfId="8168" xr:uid="{00000000-0005-0000-0000-0000E31E0000}"/>
    <cellStyle name="Currency 2 6 4 6 7" xfId="8169" xr:uid="{00000000-0005-0000-0000-0000E41E0000}"/>
    <cellStyle name="Currency 2 6 4 6 7 2" xfId="8170" xr:uid="{00000000-0005-0000-0000-0000E51E0000}"/>
    <cellStyle name="Currency 2 6 4 6 7 2 2" xfId="8171" xr:uid="{00000000-0005-0000-0000-0000E61E0000}"/>
    <cellStyle name="Currency 2 6 4 6 7 3" xfId="8172" xr:uid="{00000000-0005-0000-0000-0000E71E0000}"/>
    <cellStyle name="Currency 2 6 4 6 8" xfId="8173" xr:uid="{00000000-0005-0000-0000-0000E81E0000}"/>
    <cellStyle name="Currency 2 6 4 6 8 2" xfId="8174" xr:uid="{00000000-0005-0000-0000-0000E91E0000}"/>
    <cellStyle name="Currency 2 6 4 6 9" xfId="8175" xr:uid="{00000000-0005-0000-0000-0000EA1E0000}"/>
    <cellStyle name="Currency 2 6 4 6 9 2" xfId="8176" xr:uid="{00000000-0005-0000-0000-0000EB1E0000}"/>
    <cellStyle name="Currency 2 6 4 7" xfId="8177" xr:uid="{00000000-0005-0000-0000-0000EC1E0000}"/>
    <cellStyle name="Currency 2 6 4 7 2" xfId="8178" xr:uid="{00000000-0005-0000-0000-0000ED1E0000}"/>
    <cellStyle name="Currency 2 6 4 7 3" xfId="8179" xr:uid="{00000000-0005-0000-0000-0000EE1E0000}"/>
    <cellStyle name="Currency 2 6 4 8" xfId="8180" xr:uid="{00000000-0005-0000-0000-0000EF1E0000}"/>
    <cellStyle name="Currency 2 6 4 8 2" xfId="8181" xr:uid="{00000000-0005-0000-0000-0000F01E0000}"/>
    <cellStyle name="Currency 2 6 4 8 2 2" xfId="8182" xr:uid="{00000000-0005-0000-0000-0000F11E0000}"/>
    <cellStyle name="Currency 2 6 4 8 3" xfId="8183" xr:uid="{00000000-0005-0000-0000-0000F21E0000}"/>
    <cellStyle name="Currency 2 6 4 8 4" xfId="8184" xr:uid="{00000000-0005-0000-0000-0000F31E0000}"/>
    <cellStyle name="Currency 2 6 4 9" xfId="8185" xr:uid="{00000000-0005-0000-0000-0000F41E0000}"/>
    <cellStyle name="Currency 2 6 4 9 2" xfId="8186" xr:uid="{00000000-0005-0000-0000-0000F51E0000}"/>
    <cellStyle name="Currency 2 6 4 9 2 2" xfId="8187" xr:uid="{00000000-0005-0000-0000-0000F61E0000}"/>
    <cellStyle name="Currency 2 6 4 9 3" xfId="8188" xr:uid="{00000000-0005-0000-0000-0000F71E0000}"/>
    <cellStyle name="Currency 2 6 5" xfId="339" xr:uid="{00000000-0005-0000-0000-0000F81E0000}"/>
    <cellStyle name="Currency 2 6 5 10" xfId="8189" xr:uid="{00000000-0005-0000-0000-0000F91E0000}"/>
    <cellStyle name="Currency 2 6 5 10 2" xfId="8190" xr:uid="{00000000-0005-0000-0000-0000FA1E0000}"/>
    <cellStyle name="Currency 2 6 5 10 2 2" xfId="8191" xr:uid="{00000000-0005-0000-0000-0000FB1E0000}"/>
    <cellStyle name="Currency 2 6 5 10 3" xfId="8192" xr:uid="{00000000-0005-0000-0000-0000FC1E0000}"/>
    <cellStyle name="Currency 2 6 5 11" xfId="8193" xr:uid="{00000000-0005-0000-0000-0000FD1E0000}"/>
    <cellStyle name="Currency 2 6 5 11 2" xfId="8194" xr:uid="{00000000-0005-0000-0000-0000FE1E0000}"/>
    <cellStyle name="Currency 2 6 5 12" xfId="8195" xr:uid="{00000000-0005-0000-0000-0000FF1E0000}"/>
    <cellStyle name="Currency 2 6 5 12 2" xfId="8196" xr:uid="{00000000-0005-0000-0000-0000001F0000}"/>
    <cellStyle name="Currency 2 6 5 13" xfId="8197" xr:uid="{00000000-0005-0000-0000-0000011F0000}"/>
    <cellStyle name="Currency 2 6 5 14" xfId="8198" xr:uid="{00000000-0005-0000-0000-0000021F0000}"/>
    <cellStyle name="Currency 2 6 5 15" xfId="8199" xr:uid="{00000000-0005-0000-0000-0000031F0000}"/>
    <cellStyle name="Currency 2 6 5 16" xfId="8200" xr:uid="{00000000-0005-0000-0000-0000041F0000}"/>
    <cellStyle name="Currency 2 6 5 2" xfId="340" xr:uid="{00000000-0005-0000-0000-0000051F0000}"/>
    <cellStyle name="Currency 2 6 5 2 2" xfId="8201" xr:uid="{00000000-0005-0000-0000-0000061F0000}"/>
    <cellStyle name="Currency 2 6 5 2 2 10" xfId="8202" xr:uid="{00000000-0005-0000-0000-0000071F0000}"/>
    <cellStyle name="Currency 2 6 5 2 2 2" xfId="8203" xr:uid="{00000000-0005-0000-0000-0000081F0000}"/>
    <cellStyle name="Currency 2 6 5 2 2 2 2" xfId="8204" xr:uid="{00000000-0005-0000-0000-0000091F0000}"/>
    <cellStyle name="Currency 2 6 5 2 2 2 3" xfId="8205" xr:uid="{00000000-0005-0000-0000-00000A1F0000}"/>
    <cellStyle name="Currency 2 6 5 2 2 3" xfId="8206" xr:uid="{00000000-0005-0000-0000-00000B1F0000}"/>
    <cellStyle name="Currency 2 6 5 2 2 3 2" xfId="8207" xr:uid="{00000000-0005-0000-0000-00000C1F0000}"/>
    <cellStyle name="Currency 2 6 5 2 2 3 3" xfId="8208" xr:uid="{00000000-0005-0000-0000-00000D1F0000}"/>
    <cellStyle name="Currency 2 6 5 2 2 4" xfId="8209" xr:uid="{00000000-0005-0000-0000-00000E1F0000}"/>
    <cellStyle name="Currency 2 6 5 2 2 4 2" xfId="8210" xr:uid="{00000000-0005-0000-0000-00000F1F0000}"/>
    <cellStyle name="Currency 2 6 5 2 2 4 2 2" xfId="8211" xr:uid="{00000000-0005-0000-0000-0000101F0000}"/>
    <cellStyle name="Currency 2 6 5 2 2 4 3" xfId="8212" xr:uid="{00000000-0005-0000-0000-0000111F0000}"/>
    <cellStyle name="Currency 2 6 5 2 2 5" xfId="8213" xr:uid="{00000000-0005-0000-0000-0000121F0000}"/>
    <cellStyle name="Currency 2 6 5 2 2 5 2" xfId="8214" xr:uid="{00000000-0005-0000-0000-0000131F0000}"/>
    <cellStyle name="Currency 2 6 5 2 2 5 2 2" xfId="8215" xr:uid="{00000000-0005-0000-0000-0000141F0000}"/>
    <cellStyle name="Currency 2 6 5 2 2 5 3" xfId="8216" xr:uid="{00000000-0005-0000-0000-0000151F0000}"/>
    <cellStyle name="Currency 2 6 5 2 2 6" xfId="8217" xr:uid="{00000000-0005-0000-0000-0000161F0000}"/>
    <cellStyle name="Currency 2 6 5 2 2 6 2" xfId="8218" xr:uid="{00000000-0005-0000-0000-0000171F0000}"/>
    <cellStyle name="Currency 2 6 5 2 2 6 2 2" xfId="8219" xr:uid="{00000000-0005-0000-0000-0000181F0000}"/>
    <cellStyle name="Currency 2 6 5 2 2 6 3" xfId="8220" xr:uid="{00000000-0005-0000-0000-0000191F0000}"/>
    <cellStyle name="Currency 2 6 5 2 2 7" xfId="8221" xr:uid="{00000000-0005-0000-0000-00001A1F0000}"/>
    <cellStyle name="Currency 2 6 5 2 2 7 2" xfId="8222" xr:uid="{00000000-0005-0000-0000-00001B1F0000}"/>
    <cellStyle name="Currency 2 6 5 2 2 8" xfId="8223" xr:uid="{00000000-0005-0000-0000-00001C1F0000}"/>
    <cellStyle name="Currency 2 6 5 2 2 8 2" xfId="8224" xr:uid="{00000000-0005-0000-0000-00001D1F0000}"/>
    <cellStyle name="Currency 2 6 5 2 2 9" xfId="8225" xr:uid="{00000000-0005-0000-0000-00001E1F0000}"/>
    <cellStyle name="Currency 2 6 5 2 3" xfId="8226" xr:uid="{00000000-0005-0000-0000-00001F1F0000}"/>
    <cellStyle name="Currency 2 6 5 2 3 10" xfId="8227" xr:uid="{00000000-0005-0000-0000-0000201F0000}"/>
    <cellStyle name="Currency 2 6 5 2 3 2" xfId="8228" xr:uid="{00000000-0005-0000-0000-0000211F0000}"/>
    <cellStyle name="Currency 2 6 5 2 3 2 2" xfId="8229" xr:uid="{00000000-0005-0000-0000-0000221F0000}"/>
    <cellStyle name="Currency 2 6 5 2 3 2 3" xfId="8230" xr:uid="{00000000-0005-0000-0000-0000231F0000}"/>
    <cellStyle name="Currency 2 6 5 2 3 3" xfId="8231" xr:uid="{00000000-0005-0000-0000-0000241F0000}"/>
    <cellStyle name="Currency 2 6 5 2 3 3 2" xfId="8232" xr:uid="{00000000-0005-0000-0000-0000251F0000}"/>
    <cellStyle name="Currency 2 6 5 2 3 3 3" xfId="8233" xr:uid="{00000000-0005-0000-0000-0000261F0000}"/>
    <cellStyle name="Currency 2 6 5 2 3 4" xfId="8234" xr:uid="{00000000-0005-0000-0000-0000271F0000}"/>
    <cellStyle name="Currency 2 6 5 2 3 4 2" xfId="8235" xr:uid="{00000000-0005-0000-0000-0000281F0000}"/>
    <cellStyle name="Currency 2 6 5 2 3 4 2 2" xfId="8236" xr:uid="{00000000-0005-0000-0000-0000291F0000}"/>
    <cellStyle name="Currency 2 6 5 2 3 4 3" xfId="8237" xr:uid="{00000000-0005-0000-0000-00002A1F0000}"/>
    <cellStyle name="Currency 2 6 5 2 3 5" xfId="8238" xr:uid="{00000000-0005-0000-0000-00002B1F0000}"/>
    <cellStyle name="Currency 2 6 5 2 3 5 2" xfId="8239" xr:uid="{00000000-0005-0000-0000-00002C1F0000}"/>
    <cellStyle name="Currency 2 6 5 2 3 5 2 2" xfId="8240" xr:uid="{00000000-0005-0000-0000-00002D1F0000}"/>
    <cellStyle name="Currency 2 6 5 2 3 5 3" xfId="8241" xr:uid="{00000000-0005-0000-0000-00002E1F0000}"/>
    <cellStyle name="Currency 2 6 5 2 3 6" xfId="8242" xr:uid="{00000000-0005-0000-0000-00002F1F0000}"/>
    <cellStyle name="Currency 2 6 5 2 3 6 2" xfId="8243" xr:uid="{00000000-0005-0000-0000-0000301F0000}"/>
    <cellStyle name="Currency 2 6 5 2 3 6 2 2" xfId="8244" xr:uid="{00000000-0005-0000-0000-0000311F0000}"/>
    <cellStyle name="Currency 2 6 5 2 3 6 3" xfId="8245" xr:uid="{00000000-0005-0000-0000-0000321F0000}"/>
    <cellStyle name="Currency 2 6 5 2 3 7" xfId="8246" xr:uid="{00000000-0005-0000-0000-0000331F0000}"/>
    <cellStyle name="Currency 2 6 5 2 3 7 2" xfId="8247" xr:uid="{00000000-0005-0000-0000-0000341F0000}"/>
    <cellStyle name="Currency 2 6 5 2 3 8" xfId="8248" xr:uid="{00000000-0005-0000-0000-0000351F0000}"/>
    <cellStyle name="Currency 2 6 5 2 3 8 2" xfId="8249" xr:uid="{00000000-0005-0000-0000-0000361F0000}"/>
    <cellStyle name="Currency 2 6 5 2 3 9" xfId="8250" xr:uid="{00000000-0005-0000-0000-0000371F0000}"/>
    <cellStyle name="Currency 2 6 5 2 4" xfId="8251" xr:uid="{00000000-0005-0000-0000-0000381F0000}"/>
    <cellStyle name="Currency 2 6 5 2 4 10" xfId="8252" xr:uid="{00000000-0005-0000-0000-0000391F0000}"/>
    <cellStyle name="Currency 2 6 5 2 4 2" xfId="8253" xr:uid="{00000000-0005-0000-0000-00003A1F0000}"/>
    <cellStyle name="Currency 2 6 5 2 4 3" xfId="8254" xr:uid="{00000000-0005-0000-0000-00003B1F0000}"/>
    <cellStyle name="Currency 2 6 5 2 4 3 2" xfId="8255" xr:uid="{00000000-0005-0000-0000-00003C1F0000}"/>
    <cellStyle name="Currency 2 6 5 2 4 3 2 2" xfId="8256" xr:uid="{00000000-0005-0000-0000-00003D1F0000}"/>
    <cellStyle name="Currency 2 6 5 2 4 3 3" xfId="8257" xr:uid="{00000000-0005-0000-0000-00003E1F0000}"/>
    <cellStyle name="Currency 2 6 5 2 4 4" xfId="8258" xr:uid="{00000000-0005-0000-0000-00003F1F0000}"/>
    <cellStyle name="Currency 2 6 5 2 4 4 2" xfId="8259" xr:uid="{00000000-0005-0000-0000-0000401F0000}"/>
    <cellStyle name="Currency 2 6 5 2 4 4 2 2" xfId="8260" xr:uid="{00000000-0005-0000-0000-0000411F0000}"/>
    <cellStyle name="Currency 2 6 5 2 4 4 3" xfId="8261" xr:uid="{00000000-0005-0000-0000-0000421F0000}"/>
    <cellStyle name="Currency 2 6 5 2 4 5" xfId="8262" xr:uid="{00000000-0005-0000-0000-0000431F0000}"/>
    <cellStyle name="Currency 2 6 5 2 4 5 2" xfId="8263" xr:uid="{00000000-0005-0000-0000-0000441F0000}"/>
    <cellStyle name="Currency 2 6 5 2 4 5 2 2" xfId="8264" xr:uid="{00000000-0005-0000-0000-0000451F0000}"/>
    <cellStyle name="Currency 2 6 5 2 4 5 3" xfId="8265" xr:uid="{00000000-0005-0000-0000-0000461F0000}"/>
    <cellStyle name="Currency 2 6 5 2 4 6" xfId="8266" xr:uid="{00000000-0005-0000-0000-0000471F0000}"/>
    <cellStyle name="Currency 2 6 5 2 4 6 2" xfId="8267" xr:uid="{00000000-0005-0000-0000-0000481F0000}"/>
    <cellStyle name="Currency 2 6 5 2 4 7" xfId="8268" xr:uid="{00000000-0005-0000-0000-0000491F0000}"/>
    <cellStyle name="Currency 2 6 5 2 4 7 2" xfId="8269" xr:uid="{00000000-0005-0000-0000-00004A1F0000}"/>
    <cellStyle name="Currency 2 6 5 2 4 8" xfId="8270" xr:uid="{00000000-0005-0000-0000-00004B1F0000}"/>
    <cellStyle name="Currency 2 6 5 2 4 9" xfId="8271" xr:uid="{00000000-0005-0000-0000-00004C1F0000}"/>
    <cellStyle name="Currency 2 6 5 2 5" xfId="8272" xr:uid="{00000000-0005-0000-0000-00004D1F0000}"/>
    <cellStyle name="Currency 2 6 5 2 5 2" xfId="8273" xr:uid="{00000000-0005-0000-0000-00004E1F0000}"/>
    <cellStyle name="Currency 2 6 5 2 5 3" xfId="8274" xr:uid="{00000000-0005-0000-0000-00004F1F0000}"/>
    <cellStyle name="Currency 2 6 5 2 5 4" xfId="25554" xr:uid="{00000000-0005-0000-0000-0000501F0000}"/>
    <cellStyle name="Currency 2 6 5 2 6" xfId="8275" xr:uid="{00000000-0005-0000-0000-0000511F0000}"/>
    <cellStyle name="Currency 2 6 5 2 6 2" xfId="8276" xr:uid="{00000000-0005-0000-0000-0000521F0000}"/>
    <cellStyle name="Currency 2 6 5 2 6 2 2" xfId="8277" xr:uid="{00000000-0005-0000-0000-0000531F0000}"/>
    <cellStyle name="Currency 2 6 5 2 6 2 2 2" xfId="8278" xr:uid="{00000000-0005-0000-0000-0000541F0000}"/>
    <cellStyle name="Currency 2 6 5 2 6 2 3" xfId="8279" xr:uid="{00000000-0005-0000-0000-0000551F0000}"/>
    <cellStyle name="Currency 2 6 5 2 6 3" xfId="8280" xr:uid="{00000000-0005-0000-0000-0000561F0000}"/>
    <cellStyle name="Currency 2 6 5 2 6 3 2" xfId="8281" xr:uid="{00000000-0005-0000-0000-0000571F0000}"/>
    <cellStyle name="Currency 2 6 5 2 6 3 2 2" xfId="8282" xr:uid="{00000000-0005-0000-0000-0000581F0000}"/>
    <cellStyle name="Currency 2 6 5 2 6 3 3" xfId="8283" xr:uid="{00000000-0005-0000-0000-0000591F0000}"/>
    <cellStyle name="Currency 2 6 5 2 6 4" xfId="8284" xr:uid="{00000000-0005-0000-0000-00005A1F0000}"/>
    <cellStyle name="Currency 2 6 5 2 6 4 2" xfId="8285" xr:uid="{00000000-0005-0000-0000-00005B1F0000}"/>
    <cellStyle name="Currency 2 6 5 2 6 4 2 2" xfId="8286" xr:uid="{00000000-0005-0000-0000-00005C1F0000}"/>
    <cellStyle name="Currency 2 6 5 2 6 4 3" xfId="8287" xr:uid="{00000000-0005-0000-0000-00005D1F0000}"/>
    <cellStyle name="Currency 2 6 5 2 6 5" xfId="8288" xr:uid="{00000000-0005-0000-0000-00005E1F0000}"/>
    <cellStyle name="Currency 2 6 5 2 6 5 2" xfId="8289" xr:uid="{00000000-0005-0000-0000-00005F1F0000}"/>
    <cellStyle name="Currency 2 6 5 2 6 6" xfId="8290" xr:uid="{00000000-0005-0000-0000-0000601F0000}"/>
    <cellStyle name="Currency 2 6 5 2 6 6 2" xfId="8291" xr:uid="{00000000-0005-0000-0000-0000611F0000}"/>
    <cellStyle name="Currency 2 6 5 2 6 7" xfId="8292" xr:uid="{00000000-0005-0000-0000-0000621F0000}"/>
    <cellStyle name="Currency 2 6 5 2 7" xfId="8293" xr:uid="{00000000-0005-0000-0000-0000631F0000}"/>
    <cellStyle name="Currency 2 6 5 2 7 2" xfId="8294" xr:uid="{00000000-0005-0000-0000-0000641F0000}"/>
    <cellStyle name="Currency 2 6 5 2 7 2 2" xfId="8295" xr:uid="{00000000-0005-0000-0000-0000651F0000}"/>
    <cellStyle name="Currency 2 6 5 2 7 3" xfId="8296" xr:uid="{00000000-0005-0000-0000-0000661F0000}"/>
    <cellStyle name="Currency 2 6 5 2 8" xfId="8297" xr:uid="{00000000-0005-0000-0000-0000671F0000}"/>
    <cellStyle name="Currency 2 6 5 2 8 2" xfId="8298" xr:uid="{00000000-0005-0000-0000-0000681F0000}"/>
    <cellStyle name="Currency 2 6 5 2 8 2 2" xfId="8299" xr:uid="{00000000-0005-0000-0000-0000691F0000}"/>
    <cellStyle name="Currency 2 6 5 2 8 3" xfId="8300" xr:uid="{00000000-0005-0000-0000-00006A1F0000}"/>
    <cellStyle name="Currency 2 6 5 2 9" xfId="8301" xr:uid="{00000000-0005-0000-0000-00006B1F0000}"/>
    <cellStyle name="Currency 2 6 5 3" xfId="341" xr:uid="{00000000-0005-0000-0000-00006C1F0000}"/>
    <cellStyle name="Currency 2 6 5 3 10" xfId="8302" xr:uid="{00000000-0005-0000-0000-00006D1F0000}"/>
    <cellStyle name="Currency 2 6 5 3 11" xfId="8303" xr:uid="{00000000-0005-0000-0000-00006E1F0000}"/>
    <cellStyle name="Currency 2 6 5 3 12" xfId="8304" xr:uid="{00000000-0005-0000-0000-00006F1F0000}"/>
    <cellStyle name="Currency 2 6 5 3 13" xfId="8305" xr:uid="{00000000-0005-0000-0000-0000701F0000}"/>
    <cellStyle name="Currency 2 6 5 3 2" xfId="342" xr:uid="{00000000-0005-0000-0000-0000711F0000}"/>
    <cellStyle name="Currency 2 6 5 3 2 10" xfId="8306" xr:uid="{00000000-0005-0000-0000-0000721F0000}"/>
    <cellStyle name="Currency 2 6 5 3 2 2" xfId="8307" xr:uid="{00000000-0005-0000-0000-0000731F0000}"/>
    <cellStyle name="Currency 2 6 5 3 2 2 2" xfId="8308" xr:uid="{00000000-0005-0000-0000-0000741F0000}"/>
    <cellStyle name="Currency 2 6 5 3 2 2 3" xfId="8309" xr:uid="{00000000-0005-0000-0000-0000751F0000}"/>
    <cellStyle name="Currency 2 6 5 3 2 3" xfId="8310" xr:uid="{00000000-0005-0000-0000-0000761F0000}"/>
    <cellStyle name="Currency 2 6 5 3 2 3 2" xfId="8311" xr:uid="{00000000-0005-0000-0000-0000771F0000}"/>
    <cellStyle name="Currency 2 6 5 3 2 3 3" xfId="8312" xr:uid="{00000000-0005-0000-0000-0000781F0000}"/>
    <cellStyle name="Currency 2 6 5 3 2 3 4" xfId="25556" xr:uid="{00000000-0005-0000-0000-0000791F0000}"/>
    <cellStyle name="Currency 2 6 5 3 2 4" xfId="8313" xr:uid="{00000000-0005-0000-0000-00007A1F0000}"/>
    <cellStyle name="Currency 2 6 5 3 2 4 2" xfId="8314" xr:uid="{00000000-0005-0000-0000-00007B1F0000}"/>
    <cellStyle name="Currency 2 6 5 3 2 4 2 2" xfId="8315" xr:uid="{00000000-0005-0000-0000-00007C1F0000}"/>
    <cellStyle name="Currency 2 6 5 3 2 4 3" xfId="8316" xr:uid="{00000000-0005-0000-0000-00007D1F0000}"/>
    <cellStyle name="Currency 2 6 5 3 2 5" xfId="8317" xr:uid="{00000000-0005-0000-0000-00007E1F0000}"/>
    <cellStyle name="Currency 2 6 5 3 2 5 2" xfId="8318" xr:uid="{00000000-0005-0000-0000-00007F1F0000}"/>
    <cellStyle name="Currency 2 6 5 3 2 5 2 2" xfId="8319" xr:uid="{00000000-0005-0000-0000-0000801F0000}"/>
    <cellStyle name="Currency 2 6 5 3 2 5 3" xfId="8320" xr:uid="{00000000-0005-0000-0000-0000811F0000}"/>
    <cellStyle name="Currency 2 6 5 3 2 6" xfId="8321" xr:uid="{00000000-0005-0000-0000-0000821F0000}"/>
    <cellStyle name="Currency 2 6 5 3 2 6 2" xfId="8322" xr:uid="{00000000-0005-0000-0000-0000831F0000}"/>
    <cellStyle name="Currency 2 6 5 3 2 6 2 2" xfId="8323" xr:uid="{00000000-0005-0000-0000-0000841F0000}"/>
    <cellStyle name="Currency 2 6 5 3 2 6 3" xfId="8324" xr:uid="{00000000-0005-0000-0000-0000851F0000}"/>
    <cellStyle name="Currency 2 6 5 3 2 7" xfId="8325" xr:uid="{00000000-0005-0000-0000-0000861F0000}"/>
    <cellStyle name="Currency 2 6 5 3 2 7 2" xfId="8326" xr:uid="{00000000-0005-0000-0000-0000871F0000}"/>
    <cellStyle name="Currency 2 6 5 3 2 8" xfId="8327" xr:uid="{00000000-0005-0000-0000-0000881F0000}"/>
    <cellStyle name="Currency 2 6 5 3 2 8 2" xfId="8328" xr:uid="{00000000-0005-0000-0000-0000891F0000}"/>
    <cellStyle name="Currency 2 6 5 3 2 9" xfId="8329" xr:uid="{00000000-0005-0000-0000-00008A1F0000}"/>
    <cellStyle name="Currency 2 6 5 3 3" xfId="343" xr:uid="{00000000-0005-0000-0000-00008B1F0000}"/>
    <cellStyle name="Currency 2 6 5 3 3 2" xfId="8330" xr:uid="{00000000-0005-0000-0000-00008C1F0000}"/>
    <cellStyle name="Currency 2 6 5 3 3 2 2" xfId="25557" xr:uid="{00000000-0005-0000-0000-00008D1F0000}"/>
    <cellStyle name="Currency 2 6 5 3 3 2 3" xfId="25644" xr:uid="{00000000-0005-0000-0000-00008E1F0000}"/>
    <cellStyle name="Currency 2 6 5 3 3 3" xfId="8331" xr:uid="{00000000-0005-0000-0000-00008F1F0000}"/>
    <cellStyle name="Currency 2 6 5 3 4" xfId="8332" xr:uid="{00000000-0005-0000-0000-0000901F0000}"/>
    <cellStyle name="Currency 2 6 5 3 4 2" xfId="8333" xr:uid="{00000000-0005-0000-0000-0000911F0000}"/>
    <cellStyle name="Currency 2 6 5 3 4 3" xfId="8334" xr:uid="{00000000-0005-0000-0000-0000921F0000}"/>
    <cellStyle name="Currency 2 6 5 3 4 4" xfId="25555" xr:uid="{00000000-0005-0000-0000-0000931F0000}"/>
    <cellStyle name="Currency 2 6 5 3 5" xfId="8335" xr:uid="{00000000-0005-0000-0000-0000941F0000}"/>
    <cellStyle name="Currency 2 6 5 3 5 2" xfId="8336" xr:uid="{00000000-0005-0000-0000-0000951F0000}"/>
    <cellStyle name="Currency 2 6 5 3 5 2 2" xfId="8337" xr:uid="{00000000-0005-0000-0000-0000961F0000}"/>
    <cellStyle name="Currency 2 6 5 3 5 3" xfId="8338" xr:uid="{00000000-0005-0000-0000-0000971F0000}"/>
    <cellStyle name="Currency 2 6 5 3 6" xfId="8339" xr:uid="{00000000-0005-0000-0000-0000981F0000}"/>
    <cellStyle name="Currency 2 6 5 3 6 2" xfId="8340" xr:uid="{00000000-0005-0000-0000-0000991F0000}"/>
    <cellStyle name="Currency 2 6 5 3 6 2 2" xfId="8341" xr:uid="{00000000-0005-0000-0000-00009A1F0000}"/>
    <cellStyle name="Currency 2 6 5 3 6 3" xfId="8342" xr:uid="{00000000-0005-0000-0000-00009B1F0000}"/>
    <cellStyle name="Currency 2 6 5 3 7" xfId="8343" xr:uid="{00000000-0005-0000-0000-00009C1F0000}"/>
    <cellStyle name="Currency 2 6 5 3 7 2" xfId="8344" xr:uid="{00000000-0005-0000-0000-00009D1F0000}"/>
    <cellStyle name="Currency 2 6 5 3 7 2 2" xfId="8345" xr:uid="{00000000-0005-0000-0000-00009E1F0000}"/>
    <cellStyle name="Currency 2 6 5 3 7 3" xfId="8346" xr:uid="{00000000-0005-0000-0000-00009F1F0000}"/>
    <cellStyle name="Currency 2 6 5 3 8" xfId="8347" xr:uid="{00000000-0005-0000-0000-0000A01F0000}"/>
    <cellStyle name="Currency 2 6 5 3 8 2" xfId="8348" xr:uid="{00000000-0005-0000-0000-0000A11F0000}"/>
    <cellStyle name="Currency 2 6 5 3 9" xfId="8349" xr:uid="{00000000-0005-0000-0000-0000A21F0000}"/>
    <cellStyle name="Currency 2 6 5 3 9 2" xfId="8350" xr:uid="{00000000-0005-0000-0000-0000A31F0000}"/>
    <cellStyle name="Currency 2 6 5 4" xfId="344" xr:uid="{00000000-0005-0000-0000-0000A41F0000}"/>
    <cellStyle name="Currency 2 6 5 4 2" xfId="345" xr:uid="{00000000-0005-0000-0000-0000A51F0000}"/>
    <cellStyle name="Currency 2 6 5 4 2 10" xfId="8351" xr:uid="{00000000-0005-0000-0000-0000A61F0000}"/>
    <cellStyle name="Currency 2 6 5 4 2 11" xfId="8352" xr:uid="{00000000-0005-0000-0000-0000A71F0000}"/>
    <cellStyle name="Currency 2 6 5 4 2 2" xfId="8353" xr:uid="{00000000-0005-0000-0000-0000A81F0000}"/>
    <cellStyle name="Currency 2 6 5 4 2 2 2" xfId="8354" xr:uid="{00000000-0005-0000-0000-0000A91F0000}"/>
    <cellStyle name="Currency 2 6 5 4 2 2 3" xfId="8355" xr:uid="{00000000-0005-0000-0000-0000AA1F0000}"/>
    <cellStyle name="Currency 2 6 5 4 2 3" xfId="8356" xr:uid="{00000000-0005-0000-0000-0000AB1F0000}"/>
    <cellStyle name="Currency 2 6 5 4 2 3 2" xfId="25559" xr:uid="{00000000-0005-0000-0000-0000AC1F0000}"/>
    <cellStyle name="Currency 2 6 5 4 2 3 3" xfId="25645" xr:uid="{00000000-0005-0000-0000-0000AD1F0000}"/>
    <cellStyle name="Currency 2 6 5 4 2 4" xfId="8357" xr:uid="{00000000-0005-0000-0000-0000AE1F0000}"/>
    <cellStyle name="Currency 2 6 5 4 2 4 2" xfId="8358" xr:uid="{00000000-0005-0000-0000-0000AF1F0000}"/>
    <cellStyle name="Currency 2 6 5 4 2 4 2 2" xfId="8359" xr:uid="{00000000-0005-0000-0000-0000B01F0000}"/>
    <cellStyle name="Currency 2 6 5 4 2 4 3" xfId="8360" xr:uid="{00000000-0005-0000-0000-0000B11F0000}"/>
    <cellStyle name="Currency 2 6 5 4 2 5" xfId="8361" xr:uid="{00000000-0005-0000-0000-0000B21F0000}"/>
    <cellStyle name="Currency 2 6 5 4 2 5 2" xfId="8362" xr:uid="{00000000-0005-0000-0000-0000B31F0000}"/>
    <cellStyle name="Currency 2 6 5 4 2 5 2 2" xfId="8363" xr:uid="{00000000-0005-0000-0000-0000B41F0000}"/>
    <cellStyle name="Currency 2 6 5 4 2 5 3" xfId="8364" xr:uid="{00000000-0005-0000-0000-0000B51F0000}"/>
    <cellStyle name="Currency 2 6 5 4 2 6" xfId="8365" xr:uid="{00000000-0005-0000-0000-0000B61F0000}"/>
    <cellStyle name="Currency 2 6 5 4 2 6 2" xfId="8366" xr:uid="{00000000-0005-0000-0000-0000B71F0000}"/>
    <cellStyle name="Currency 2 6 5 4 2 6 2 2" xfId="8367" xr:uid="{00000000-0005-0000-0000-0000B81F0000}"/>
    <cellStyle name="Currency 2 6 5 4 2 6 3" xfId="8368" xr:uid="{00000000-0005-0000-0000-0000B91F0000}"/>
    <cellStyle name="Currency 2 6 5 4 2 7" xfId="8369" xr:uid="{00000000-0005-0000-0000-0000BA1F0000}"/>
    <cellStyle name="Currency 2 6 5 4 2 7 2" xfId="8370" xr:uid="{00000000-0005-0000-0000-0000BB1F0000}"/>
    <cellStyle name="Currency 2 6 5 4 2 8" xfId="8371" xr:uid="{00000000-0005-0000-0000-0000BC1F0000}"/>
    <cellStyle name="Currency 2 6 5 4 2 8 2" xfId="8372" xr:uid="{00000000-0005-0000-0000-0000BD1F0000}"/>
    <cellStyle name="Currency 2 6 5 4 2 9" xfId="8373" xr:uid="{00000000-0005-0000-0000-0000BE1F0000}"/>
    <cellStyle name="Currency 2 6 5 4 3" xfId="346" xr:uid="{00000000-0005-0000-0000-0000BF1F0000}"/>
    <cellStyle name="Currency 2 6 5 4 3 2" xfId="8374" xr:uid="{00000000-0005-0000-0000-0000C01F0000}"/>
    <cellStyle name="Currency 2 6 5 4 3 2 2" xfId="25560" xr:uid="{00000000-0005-0000-0000-0000C11F0000}"/>
    <cellStyle name="Currency 2 6 5 4 3 2 3" xfId="25646" xr:uid="{00000000-0005-0000-0000-0000C21F0000}"/>
    <cellStyle name="Currency 2 6 5 4 3 3" xfId="8375" xr:uid="{00000000-0005-0000-0000-0000C31F0000}"/>
    <cellStyle name="Currency 2 6 5 4 4" xfId="8376" xr:uid="{00000000-0005-0000-0000-0000C41F0000}"/>
    <cellStyle name="Currency 2 6 5 4 4 2" xfId="8377" xr:uid="{00000000-0005-0000-0000-0000C51F0000}"/>
    <cellStyle name="Currency 2 6 5 4 4 2 2" xfId="8378" xr:uid="{00000000-0005-0000-0000-0000C61F0000}"/>
    <cellStyle name="Currency 2 6 5 4 4 3" xfId="8379" xr:uid="{00000000-0005-0000-0000-0000C71F0000}"/>
    <cellStyle name="Currency 2 6 5 4 4 4" xfId="25558" xr:uid="{00000000-0005-0000-0000-0000C81F0000}"/>
    <cellStyle name="Currency 2 6 5 4 5" xfId="8380" xr:uid="{00000000-0005-0000-0000-0000C91F0000}"/>
    <cellStyle name="Currency 2 6 5 4 5 2" xfId="8381" xr:uid="{00000000-0005-0000-0000-0000CA1F0000}"/>
    <cellStyle name="Currency 2 6 5 4 5 2 2" xfId="8382" xr:uid="{00000000-0005-0000-0000-0000CB1F0000}"/>
    <cellStyle name="Currency 2 6 5 4 5 3" xfId="8383" xr:uid="{00000000-0005-0000-0000-0000CC1F0000}"/>
    <cellStyle name="Currency 2 6 5 4 6" xfId="8384" xr:uid="{00000000-0005-0000-0000-0000CD1F0000}"/>
    <cellStyle name="Currency 2 6 5 4 7" xfId="8385" xr:uid="{00000000-0005-0000-0000-0000CE1F0000}"/>
    <cellStyle name="Currency 2 6 5 5" xfId="8386" xr:uid="{00000000-0005-0000-0000-0000CF1F0000}"/>
    <cellStyle name="Currency 2 6 5 5 10" xfId="8387" xr:uid="{00000000-0005-0000-0000-0000D01F0000}"/>
    <cellStyle name="Currency 2 6 5 5 2" xfId="8388" xr:uid="{00000000-0005-0000-0000-0000D11F0000}"/>
    <cellStyle name="Currency 2 6 5 5 2 2" xfId="8389" xr:uid="{00000000-0005-0000-0000-0000D21F0000}"/>
    <cellStyle name="Currency 2 6 5 5 2 3" xfId="8390" xr:uid="{00000000-0005-0000-0000-0000D31F0000}"/>
    <cellStyle name="Currency 2 6 5 5 3" xfId="8391" xr:uid="{00000000-0005-0000-0000-0000D41F0000}"/>
    <cellStyle name="Currency 2 6 5 5 3 2" xfId="8392" xr:uid="{00000000-0005-0000-0000-0000D51F0000}"/>
    <cellStyle name="Currency 2 6 5 5 3 3" xfId="8393" xr:uid="{00000000-0005-0000-0000-0000D61F0000}"/>
    <cellStyle name="Currency 2 6 5 5 4" xfId="8394" xr:uid="{00000000-0005-0000-0000-0000D71F0000}"/>
    <cellStyle name="Currency 2 6 5 5 4 2" xfId="8395" xr:uid="{00000000-0005-0000-0000-0000D81F0000}"/>
    <cellStyle name="Currency 2 6 5 5 4 2 2" xfId="8396" xr:uid="{00000000-0005-0000-0000-0000D91F0000}"/>
    <cellStyle name="Currency 2 6 5 5 4 3" xfId="8397" xr:uid="{00000000-0005-0000-0000-0000DA1F0000}"/>
    <cellStyle name="Currency 2 6 5 5 5" xfId="8398" xr:uid="{00000000-0005-0000-0000-0000DB1F0000}"/>
    <cellStyle name="Currency 2 6 5 5 5 2" xfId="8399" xr:uid="{00000000-0005-0000-0000-0000DC1F0000}"/>
    <cellStyle name="Currency 2 6 5 5 5 2 2" xfId="8400" xr:uid="{00000000-0005-0000-0000-0000DD1F0000}"/>
    <cellStyle name="Currency 2 6 5 5 5 3" xfId="8401" xr:uid="{00000000-0005-0000-0000-0000DE1F0000}"/>
    <cellStyle name="Currency 2 6 5 5 6" xfId="8402" xr:uid="{00000000-0005-0000-0000-0000DF1F0000}"/>
    <cellStyle name="Currency 2 6 5 5 6 2" xfId="8403" xr:uid="{00000000-0005-0000-0000-0000E01F0000}"/>
    <cellStyle name="Currency 2 6 5 5 6 2 2" xfId="8404" xr:uid="{00000000-0005-0000-0000-0000E11F0000}"/>
    <cellStyle name="Currency 2 6 5 5 6 3" xfId="8405" xr:uid="{00000000-0005-0000-0000-0000E21F0000}"/>
    <cellStyle name="Currency 2 6 5 5 7" xfId="8406" xr:uid="{00000000-0005-0000-0000-0000E31F0000}"/>
    <cellStyle name="Currency 2 6 5 5 7 2" xfId="8407" xr:uid="{00000000-0005-0000-0000-0000E41F0000}"/>
    <cellStyle name="Currency 2 6 5 5 8" xfId="8408" xr:uid="{00000000-0005-0000-0000-0000E51F0000}"/>
    <cellStyle name="Currency 2 6 5 5 8 2" xfId="8409" xr:uid="{00000000-0005-0000-0000-0000E61F0000}"/>
    <cellStyle name="Currency 2 6 5 5 9" xfId="8410" xr:uid="{00000000-0005-0000-0000-0000E71F0000}"/>
    <cellStyle name="Currency 2 6 5 6" xfId="8411" xr:uid="{00000000-0005-0000-0000-0000E81F0000}"/>
    <cellStyle name="Currency 2 6 5 6 10" xfId="8412" xr:uid="{00000000-0005-0000-0000-0000E91F0000}"/>
    <cellStyle name="Currency 2 6 5 6 11" xfId="8413" xr:uid="{00000000-0005-0000-0000-0000EA1F0000}"/>
    <cellStyle name="Currency 2 6 5 6 12" xfId="8414" xr:uid="{00000000-0005-0000-0000-0000EB1F0000}"/>
    <cellStyle name="Currency 2 6 5 6 2" xfId="8415" xr:uid="{00000000-0005-0000-0000-0000EC1F0000}"/>
    <cellStyle name="Currency 2 6 5 6 2 2" xfId="8416" xr:uid="{00000000-0005-0000-0000-0000ED1F0000}"/>
    <cellStyle name="Currency 2 6 5 6 2 3" xfId="8417" xr:uid="{00000000-0005-0000-0000-0000EE1F0000}"/>
    <cellStyle name="Currency 2 6 5 6 3" xfId="8418" xr:uid="{00000000-0005-0000-0000-0000EF1F0000}"/>
    <cellStyle name="Currency 2 6 5 6 3 2" xfId="8419" xr:uid="{00000000-0005-0000-0000-0000F01F0000}"/>
    <cellStyle name="Currency 2 6 5 6 3 3" xfId="8420" xr:uid="{00000000-0005-0000-0000-0000F11F0000}"/>
    <cellStyle name="Currency 2 6 5 6 4" xfId="8421" xr:uid="{00000000-0005-0000-0000-0000F21F0000}"/>
    <cellStyle name="Currency 2 6 5 6 5" xfId="8422" xr:uid="{00000000-0005-0000-0000-0000F31F0000}"/>
    <cellStyle name="Currency 2 6 5 6 5 2" xfId="8423" xr:uid="{00000000-0005-0000-0000-0000F41F0000}"/>
    <cellStyle name="Currency 2 6 5 6 5 2 2" xfId="8424" xr:uid="{00000000-0005-0000-0000-0000F51F0000}"/>
    <cellStyle name="Currency 2 6 5 6 5 3" xfId="8425" xr:uid="{00000000-0005-0000-0000-0000F61F0000}"/>
    <cellStyle name="Currency 2 6 5 6 6" xfId="8426" xr:uid="{00000000-0005-0000-0000-0000F71F0000}"/>
    <cellStyle name="Currency 2 6 5 6 6 2" xfId="8427" xr:uid="{00000000-0005-0000-0000-0000F81F0000}"/>
    <cellStyle name="Currency 2 6 5 6 6 2 2" xfId="8428" xr:uid="{00000000-0005-0000-0000-0000F91F0000}"/>
    <cellStyle name="Currency 2 6 5 6 6 3" xfId="8429" xr:uid="{00000000-0005-0000-0000-0000FA1F0000}"/>
    <cellStyle name="Currency 2 6 5 6 7" xfId="8430" xr:uid="{00000000-0005-0000-0000-0000FB1F0000}"/>
    <cellStyle name="Currency 2 6 5 6 7 2" xfId="8431" xr:uid="{00000000-0005-0000-0000-0000FC1F0000}"/>
    <cellStyle name="Currency 2 6 5 6 7 2 2" xfId="8432" xr:uid="{00000000-0005-0000-0000-0000FD1F0000}"/>
    <cellStyle name="Currency 2 6 5 6 7 3" xfId="8433" xr:uid="{00000000-0005-0000-0000-0000FE1F0000}"/>
    <cellStyle name="Currency 2 6 5 6 8" xfId="8434" xr:uid="{00000000-0005-0000-0000-0000FF1F0000}"/>
    <cellStyle name="Currency 2 6 5 6 8 2" xfId="8435" xr:uid="{00000000-0005-0000-0000-000000200000}"/>
    <cellStyle name="Currency 2 6 5 6 9" xfId="8436" xr:uid="{00000000-0005-0000-0000-000001200000}"/>
    <cellStyle name="Currency 2 6 5 6 9 2" xfId="8437" xr:uid="{00000000-0005-0000-0000-000002200000}"/>
    <cellStyle name="Currency 2 6 5 7" xfId="8438" xr:uid="{00000000-0005-0000-0000-000003200000}"/>
    <cellStyle name="Currency 2 6 5 7 2" xfId="8439" xr:uid="{00000000-0005-0000-0000-000004200000}"/>
    <cellStyle name="Currency 2 6 5 7 3" xfId="8440" xr:uid="{00000000-0005-0000-0000-000005200000}"/>
    <cellStyle name="Currency 2 6 5 8" xfId="8441" xr:uid="{00000000-0005-0000-0000-000006200000}"/>
    <cellStyle name="Currency 2 6 5 8 2" xfId="8442" xr:uid="{00000000-0005-0000-0000-000007200000}"/>
    <cellStyle name="Currency 2 6 5 8 2 2" xfId="8443" xr:uid="{00000000-0005-0000-0000-000008200000}"/>
    <cellStyle name="Currency 2 6 5 8 3" xfId="8444" xr:uid="{00000000-0005-0000-0000-000009200000}"/>
    <cellStyle name="Currency 2 6 5 8 4" xfId="8445" xr:uid="{00000000-0005-0000-0000-00000A200000}"/>
    <cellStyle name="Currency 2 6 5 9" xfId="8446" xr:uid="{00000000-0005-0000-0000-00000B200000}"/>
    <cellStyle name="Currency 2 6 5 9 2" xfId="8447" xr:uid="{00000000-0005-0000-0000-00000C200000}"/>
    <cellStyle name="Currency 2 6 5 9 2 2" xfId="8448" xr:uid="{00000000-0005-0000-0000-00000D200000}"/>
    <cellStyle name="Currency 2 6 5 9 3" xfId="8449" xr:uid="{00000000-0005-0000-0000-00000E200000}"/>
    <cellStyle name="Currency 2 6 6" xfId="347" xr:uid="{00000000-0005-0000-0000-00000F200000}"/>
    <cellStyle name="Currency 2 6 6 2" xfId="8450" xr:uid="{00000000-0005-0000-0000-000010200000}"/>
    <cellStyle name="Currency 2 6 6 2 10" xfId="8451" xr:uid="{00000000-0005-0000-0000-000011200000}"/>
    <cellStyle name="Currency 2 6 6 2 2" xfId="8452" xr:uid="{00000000-0005-0000-0000-000012200000}"/>
    <cellStyle name="Currency 2 6 6 2 2 2" xfId="8453" xr:uid="{00000000-0005-0000-0000-000013200000}"/>
    <cellStyle name="Currency 2 6 6 2 2 3" xfId="8454" xr:uid="{00000000-0005-0000-0000-000014200000}"/>
    <cellStyle name="Currency 2 6 6 2 3" xfId="8455" xr:uid="{00000000-0005-0000-0000-000015200000}"/>
    <cellStyle name="Currency 2 6 6 2 3 2" xfId="8456" xr:uid="{00000000-0005-0000-0000-000016200000}"/>
    <cellStyle name="Currency 2 6 6 2 3 3" xfId="8457" xr:uid="{00000000-0005-0000-0000-000017200000}"/>
    <cellStyle name="Currency 2 6 6 2 4" xfId="8458" xr:uid="{00000000-0005-0000-0000-000018200000}"/>
    <cellStyle name="Currency 2 6 6 2 4 2" xfId="8459" xr:uid="{00000000-0005-0000-0000-000019200000}"/>
    <cellStyle name="Currency 2 6 6 2 4 2 2" xfId="8460" xr:uid="{00000000-0005-0000-0000-00001A200000}"/>
    <cellStyle name="Currency 2 6 6 2 4 3" xfId="8461" xr:uid="{00000000-0005-0000-0000-00001B200000}"/>
    <cellStyle name="Currency 2 6 6 2 5" xfId="8462" xr:uid="{00000000-0005-0000-0000-00001C200000}"/>
    <cellStyle name="Currency 2 6 6 2 5 2" xfId="8463" xr:uid="{00000000-0005-0000-0000-00001D200000}"/>
    <cellStyle name="Currency 2 6 6 2 5 2 2" xfId="8464" xr:uid="{00000000-0005-0000-0000-00001E200000}"/>
    <cellStyle name="Currency 2 6 6 2 5 3" xfId="8465" xr:uid="{00000000-0005-0000-0000-00001F200000}"/>
    <cellStyle name="Currency 2 6 6 2 6" xfId="8466" xr:uid="{00000000-0005-0000-0000-000020200000}"/>
    <cellStyle name="Currency 2 6 6 2 6 2" xfId="8467" xr:uid="{00000000-0005-0000-0000-000021200000}"/>
    <cellStyle name="Currency 2 6 6 2 6 2 2" xfId="8468" xr:uid="{00000000-0005-0000-0000-000022200000}"/>
    <cellStyle name="Currency 2 6 6 2 6 3" xfId="8469" xr:uid="{00000000-0005-0000-0000-000023200000}"/>
    <cellStyle name="Currency 2 6 6 2 7" xfId="8470" xr:uid="{00000000-0005-0000-0000-000024200000}"/>
    <cellStyle name="Currency 2 6 6 2 7 2" xfId="8471" xr:uid="{00000000-0005-0000-0000-000025200000}"/>
    <cellStyle name="Currency 2 6 6 2 8" xfId="8472" xr:uid="{00000000-0005-0000-0000-000026200000}"/>
    <cellStyle name="Currency 2 6 6 2 8 2" xfId="8473" xr:uid="{00000000-0005-0000-0000-000027200000}"/>
    <cellStyle name="Currency 2 6 6 2 9" xfId="8474" xr:uid="{00000000-0005-0000-0000-000028200000}"/>
    <cellStyle name="Currency 2 6 6 3" xfId="8475" xr:uid="{00000000-0005-0000-0000-000029200000}"/>
    <cellStyle name="Currency 2 6 6 3 10" xfId="8476" xr:uid="{00000000-0005-0000-0000-00002A200000}"/>
    <cellStyle name="Currency 2 6 6 3 2" xfId="8477" xr:uid="{00000000-0005-0000-0000-00002B200000}"/>
    <cellStyle name="Currency 2 6 6 3 2 2" xfId="8478" xr:uid="{00000000-0005-0000-0000-00002C200000}"/>
    <cellStyle name="Currency 2 6 6 3 2 3" xfId="8479" xr:uid="{00000000-0005-0000-0000-00002D200000}"/>
    <cellStyle name="Currency 2 6 6 3 3" xfId="8480" xr:uid="{00000000-0005-0000-0000-00002E200000}"/>
    <cellStyle name="Currency 2 6 6 3 3 2" xfId="8481" xr:uid="{00000000-0005-0000-0000-00002F200000}"/>
    <cellStyle name="Currency 2 6 6 3 3 3" xfId="8482" xr:uid="{00000000-0005-0000-0000-000030200000}"/>
    <cellStyle name="Currency 2 6 6 3 4" xfId="8483" xr:uid="{00000000-0005-0000-0000-000031200000}"/>
    <cellStyle name="Currency 2 6 6 3 4 2" xfId="8484" xr:uid="{00000000-0005-0000-0000-000032200000}"/>
    <cellStyle name="Currency 2 6 6 3 4 2 2" xfId="8485" xr:uid="{00000000-0005-0000-0000-000033200000}"/>
    <cellStyle name="Currency 2 6 6 3 4 3" xfId="8486" xr:uid="{00000000-0005-0000-0000-000034200000}"/>
    <cellStyle name="Currency 2 6 6 3 5" xfId="8487" xr:uid="{00000000-0005-0000-0000-000035200000}"/>
    <cellStyle name="Currency 2 6 6 3 5 2" xfId="8488" xr:uid="{00000000-0005-0000-0000-000036200000}"/>
    <cellStyle name="Currency 2 6 6 3 5 2 2" xfId="8489" xr:uid="{00000000-0005-0000-0000-000037200000}"/>
    <cellStyle name="Currency 2 6 6 3 5 3" xfId="8490" xr:uid="{00000000-0005-0000-0000-000038200000}"/>
    <cellStyle name="Currency 2 6 6 3 6" xfId="8491" xr:uid="{00000000-0005-0000-0000-000039200000}"/>
    <cellStyle name="Currency 2 6 6 3 6 2" xfId="8492" xr:uid="{00000000-0005-0000-0000-00003A200000}"/>
    <cellStyle name="Currency 2 6 6 3 6 2 2" xfId="8493" xr:uid="{00000000-0005-0000-0000-00003B200000}"/>
    <cellStyle name="Currency 2 6 6 3 6 3" xfId="8494" xr:uid="{00000000-0005-0000-0000-00003C200000}"/>
    <cellStyle name="Currency 2 6 6 3 7" xfId="8495" xr:uid="{00000000-0005-0000-0000-00003D200000}"/>
    <cellStyle name="Currency 2 6 6 3 7 2" xfId="8496" xr:uid="{00000000-0005-0000-0000-00003E200000}"/>
    <cellStyle name="Currency 2 6 6 3 8" xfId="8497" xr:uid="{00000000-0005-0000-0000-00003F200000}"/>
    <cellStyle name="Currency 2 6 6 3 8 2" xfId="8498" xr:uid="{00000000-0005-0000-0000-000040200000}"/>
    <cellStyle name="Currency 2 6 6 3 9" xfId="8499" xr:uid="{00000000-0005-0000-0000-000041200000}"/>
    <cellStyle name="Currency 2 6 6 4" xfId="8500" xr:uid="{00000000-0005-0000-0000-000042200000}"/>
    <cellStyle name="Currency 2 6 6 4 10" xfId="8501" xr:uid="{00000000-0005-0000-0000-000043200000}"/>
    <cellStyle name="Currency 2 6 6 4 2" xfId="8502" xr:uid="{00000000-0005-0000-0000-000044200000}"/>
    <cellStyle name="Currency 2 6 6 4 3" xfId="8503" xr:uid="{00000000-0005-0000-0000-000045200000}"/>
    <cellStyle name="Currency 2 6 6 4 3 2" xfId="8504" xr:uid="{00000000-0005-0000-0000-000046200000}"/>
    <cellStyle name="Currency 2 6 6 4 3 2 2" xfId="8505" xr:uid="{00000000-0005-0000-0000-000047200000}"/>
    <cellStyle name="Currency 2 6 6 4 3 3" xfId="8506" xr:uid="{00000000-0005-0000-0000-000048200000}"/>
    <cellStyle name="Currency 2 6 6 4 4" xfId="8507" xr:uid="{00000000-0005-0000-0000-000049200000}"/>
    <cellStyle name="Currency 2 6 6 4 4 2" xfId="8508" xr:uid="{00000000-0005-0000-0000-00004A200000}"/>
    <cellStyle name="Currency 2 6 6 4 4 2 2" xfId="8509" xr:uid="{00000000-0005-0000-0000-00004B200000}"/>
    <cellStyle name="Currency 2 6 6 4 4 3" xfId="8510" xr:uid="{00000000-0005-0000-0000-00004C200000}"/>
    <cellStyle name="Currency 2 6 6 4 5" xfId="8511" xr:uid="{00000000-0005-0000-0000-00004D200000}"/>
    <cellStyle name="Currency 2 6 6 4 5 2" xfId="8512" xr:uid="{00000000-0005-0000-0000-00004E200000}"/>
    <cellStyle name="Currency 2 6 6 4 5 2 2" xfId="8513" xr:uid="{00000000-0005-0000-0000-00004F200000}"/>
    <cellStyle name="Currency 2 6 6 4 5 3" xfId="8514" xr:uid="{00000000-0005-0000-0000-000050200000}"/>
    <cellStyle name="Currency 2 6 6 4 6" xfId="8515" xr:uid="{00000000-0005-0000-0000-000051200000}"/>
    <cellStyle name="Currency 2 6 6 4 6 2" xfId="8516" xr:uid="{00000000-0005-0000-0000-000052200000}"/>
    <cellStyle name="Currency 2 6 6 4 7" xfId="8517" xr:uid="{00000000-0005-0000-0000-000053200000}"/>
    <cellStyle name="Currency 2 6 6 4 7 2" xfId="8518" xr:uid="{00000000-0005-0000-0000-000054200000}"/>
    <cellStyle name="Currency 2 6 6 4 8" xfId="8519" xr:uid="{00000000-0005-0000-0000-000055200000}"/>
    <cellStyle name="Currency 2 6 6 4 9" xfId="8520" xr:uid="{00000000-0005-0000-0000-000056200000}"/>
    <cellStyle name="Currency 2 6 6 5" xfId="8521" xr:uid="{00000000-0005-0000-0000-000057200000}"/>
    <cellStyle name="Currency 2 6 6 5 2" xfId="8522" xr:uid="{00000000-0005-0000-0000-000058200000}"/>
    <cellStyle name="Currency 2 6 6 5 3" xfId="8523" xr:uid="{00000000-0005-0000-0000-000059200000}"/>
    <cellStyle name="Currency 2 6 6 5 4" xfId="25561" xr:uid="{00000000-0005-0000-0000-00005A200000}"/>
    <cellStyle name="Currency 2 6 6 6" xfId="8524" xr:uid="{00000000-0005-0000-0000-00005B200000}"/>
    <cellStyle name="Currency 2 6 6 6 2" xfId="8525" xr:uid="{00000000-0005-0000-0000-00005C200000}"/>
    <cellStyle name="Currency 2 6 6 6 2 2" xfId="8526" xr:uid="{00000000-0005-0000-0000-00005D200000}"/>
    <cellStyle name="Currency 2 6 6 6 2 2 2" xfId="8527" xr:uid="{00000000-0005-0000-0000-00005E200000}"/>
    <cellStyle name="Currency 2 6 6 6 2 3" xfId="8528" xr:uid="{00000000-0005-0000-0000-00005F200000}"/>
    <cellStyle name="Currency 2 6 6 6 3" xfId="8529" xr:uid="{00000000-0005-0000-0000-000060200000}"/>
    <cellStyle name="Currency 2 6 6 6 3 2" xfId="8530" xr:uid="{00000000-0005-0000-0000-000061200000}"/>
    <cellStyle name="Currency 2 6 6 6 3 2 2" xfId="8531" xr:uid="{00000000-0005-0000-0000-000062200000}"/>
    <cellStyle name="Currency 2 6 6 6 3 3" xfId="8532" xr:uid="{00000000-0005-0000-0000-000063200000}"/>
    <cellStyle name="Currency 2 6 6 6 4" xfId="8533" xr:uid="{00000000-0005-0000-0000-000064200000}"/>
    <cellStyle name="Currency 2 6 6 6 4 2" xfId="8534" xr:uid="{00000000-0005-0000-0000-000065200000}"/>
    <cellStyle name="Currency 2 6 6 6 4 2 2" xfId="8535" xr:uid="{00000000-0005-0000-0000-000066200000}"/>
    <cellStyle name="Currency 2 6 6 6 4 3" xfId="8536" xr:uid="{00000000-0005-0000-0000-000067200000}"/>
    <cellStyle name="Currency 2 6 6 6 5" xfId="8537" xr:uid="{00000000-0005-0000-0000-000068200000}"/>
    <cellStyle name="Currency 2 6 6 6 5 2" xfId="8538" xr:uid="{00000000-0005-0000-0000-000069200000}"/>
    <cellStyle name="Currency 2 6 6 6 6" xfId="8539" xr:uid="{00000000-0005-0000-0000-00006A200000}"/>
    <cellStyle name="Currency 2 6 6 6 6 2" xfId="8540" xr:uid="{00000000-0005-0000-0000-00006B200000}"/>
    <cellStyle name="Currency 2 6 6 6 7" xfId="8541" xr:uid="{00000000-0005-0000-0000-00006C200000}"/>
    <cellStyle name="Currency 2 6 6 7" xfId="8542" xr:uid="{00000000-0005-0000-0000-00006D200000}"/>
    <cellStyle name="Currency 2 6 6 7 2" xfId="8543" xr:uid="{00000000-0005-0000-0000-00006E200000}"/>
    <cellStyle name="Currency 2 6 6 7 2 2" xfId="8544" xr:uid="{00000000-0005-0000-0000-00006F200000}"/>
    <cellStyle name="Currency 2 6 6 7 3" xfId="8545" xr:uid="{00000000-0005-0000-0000-000070200000}"/>
    <cellStyle name="Currency 2 6 6 8" xfId="8546" xr:uid="{00000000-0005-0000-0000-000071200000}"/>
    <cellStyle name="Currency 2 6 6 8 2" xfId="8547" xr:uid="{00000000-0005-0000-0000-000072200000}"/>
    <cellStyle name="Currency 2 6 6 8 2 2" xfId="8548" xr:uid="{00000000-0005-0000-0000-000073200000}"/>
    <cellStyle name="Currency 2 6 6 8 3" xfId="8549" xr:uid="{00000000-0005-0000-0000-000074200000}"/>
    <cellStyle name="Currency 2 6 6 9" xfId="8550" xr:uid="{00000000-0005-0000-0000-000075200000}"/>
    <cellStyle name="Currency 2 6 7" xfId="348" xr:uid="{00000000-0005-0000-0000-000076200000}"/>
    <cellStyle name="Currency 2 6 7 10" xfId="8551" xr:uid="{00000000-0005-0000-0000-000077200000}"/>
    <cellStyle name="Currency 2 6 7 11" xfId="8552" xr:uid="{00000000-0005-0000-0000-000078200000}"/>
    <cellStyle name="Currency 2 6 7 12" xfId="8553" xr:uid="{00000000-0005-0000-0000-000079200000}"/>
    <cellStyle name="Currency 2 6 7 13" xfId="8554" xr:uid="{00000000-0005-0000-0000-00007A200000}"/>
    <cellStyle name="Currency 2 6 7 2" xfId="349" xr:uid="{00000000-0005-0000-0000-00007B200000}"/>
    <cellStyle name="Currency 2 6 7 2 10" xfId="8555" xr:uid="{00000000-0005-0000-0000-00007C200000}"/>
    <cellStyle name="Currency 2 6 7 2 2" xfId="8556" xr:uid="{00000000-0005-0000-0000-00007D200000}"/>
    <cellStyle name="Currency 2 6 7 2 2 2" xfId="8557" xr:uid="{00000000-0005-0000-0000-00007E200000}"/>
    <cellStyle name="Currency 2 6 7 2 2 3" xfId="8558" xr:uid="{00000000-0005-0000-0000-00007F200000}"/>
    <cellStyle name="Currency 2 6 7 2 3" xfId="8559" xr:uid="{00000000-0005-0000-0000-000080200000}"/>
    <cellStyle name="Currency 2 6 7 2 3 2" xfId="8560" xr:uid="{00000000-0005-0000-0000-000081200000}"/>
    <cellStyle name="Currency 2 6 7 2 3 3" xfId="8561" xr:uid="{00000000-0005-0000-0000-000082200000}"/>
    <cellStyle name="Currency 2 6 7 2 3 4" xfId="25563" xr:uid="{00000000-0005-0000-0000-000083200000}"/>
    <cellStyle name="Currency 2 6 7 2 4" xfId="8562" xr:uid="{00000000-0005-0000-0000-000084200000}"/>
    <cellStyle name="Currency 2 6 7 2 4 2" xfId="8563" xr:uid="{00000000-0005-0000-0000-000085200000}"/>
    <cellStyle name="Currency 2 6 7 2 4 2 2" xfId="8564" xr:uid="{00000000-0005-0000-0000-000086200000}"/>
    <cellStyle name="Currency 2 6 7 2 4 3" xfId="8565" xr:uid="{00000000-0005-0000-0000-000087200000}"/>
    <cellStyle name="Currency 2 6 7 2 5" xfId="8566" xr:uid="{00000000-0005-0000-0000-000088200000}"/>
    <cellStyle name="Currency 2 6 7 2 5 2" xfId="8567" xr:uid="{00000000-0005-0000-0000-000089200000}"/>
    <cellStyle name="Currency 2 6 7 2 5 2 2" xfId="8568" xr:uid="{00000000-0005-0000-0000-00008A200000}"/>
    <cellStyle name="Currency 2 6 7 2 5 3" xfId="8569" xr:uid="{00000000-0005-0000-0000-00008B200000}"/>
    <cellStyle name="Currency 2 6 7 2 6" xfId="8570" xr:uid="{00000000-0005-0000-0000-00008C200000}"/>
    <cellStyle name="Currency 2 6 7 2 6 2" xfId="8571" xr:uid="{00000000-0005-0000-0000-00008D200000}"/>
    <cellStyle name="Currency 2 6 7 2 6 2 2" xfId="8572" xr:uid="{00000000-0005-0000-0000-00008E200000}"/>
    <cellStyle name="Currency 2 6 7 2 6 3" xfId="8573" xr:uid="{00000000-0005-0000-0000-00008F200000}"/>
    <cellStyle name="Currency 2 6 7 2 7" xfId="8574" xr:uid="{00000000-0005-0000-0000-000090200000}"/>
    <cellStyle name="Currency 2 6 7 2 7 2" xfId="8575" xr:uid="{00000000-0005-0000-0000-000091200000}"/>
    <cellStyle name="Currency 2 6 7 2 8" xfId="8576" xr:uid="{00000000-0005-0000-0000-000092200000}"/>
    <cellStyle name="Currency 2 6 7 2 8 2" xfId="8577" xr:uid="{00000000-0005-0000-0000-000093200000}"/>
    <cellStyle name="Currency 2 6 7 2 9" xfId="8578" xr:uid="{00000000-0005-0000-0000-000094200000}"/>
    <cellStyle name="Currency 2 6 7 3" xfId="350" xr:uid="{00000000-0005-0000-0000-000095200000}"/>
    <cellStyle name="Currency 2 6 7 3 2" xfId="8579" xr:uid="{00000000-0005-0000-0000-000096200000}"/>
    <cellStyle name="Currency 2 6 7 3 2 2" xfId="25564" xr:uid="{00000000-0005-0000-0000-000097200000}"/>
    <cellStyle name="Currency 2 6 7 3 2 3" xfId="25647" xr:uid="{00000000-0005-0000-0000-000098200000}"/>
    <cellStyle name="Currency 2 6 7 3 3" xfId="8580" xr:uid="{00000000-0005-0000-0000-000099200000}"/>
    <cellStyle name="Currency 2 6 7 4" xfId="8581" xr:uid="{00000000-0005-0000-0000-00009A200000}"/>
    <cellStyle name="Currency 2 6 7 4 2" xfId="8582" xr:uid="{00000000-0005-0000-0000-00009B200000}"/>
    <cellStyle name="Currency 2 6 7 4 3" xfId="8583" xr:uid="{00000000-0005-0000-0000-00009C200000}"/>
    <cellStyle name="Currency 2 6 7 4 4" xfId="25562" xr:uid="{00000000-0005-0000-0000-00009D200000}"/>
    <cellStyle name="Currency 2 6 7 5" xfId="8584" xr:uid="{00000000-0005-0000-0000-00009E200000}"/>
    <cellStyle name="Currency 2 6 7 5 2" xfId="8585" xr:uid="{00000000-0005-0000-0000-00009F200000}"/>
    <cellStyle name="Currency 2 6 7 5 2 2" xfId="8586" xr:uid="{00000000-0005-0000-0000-0000A0200000}"/>
    <cellStyle name="Currency 2 6 7 5 3" xfId="8587" xr:uid="{00000000-0005-0000-0000-0000A1200000}"/>
    <cellStyle name="Currency 2 6 7 6" xfId="8588" xr:uid="{00000000-0005-0000-0000-0000A2200000}"/>
    <cellStyle name="Currency 2 6 7 6 2" xfId="8589" xr:uid="{00000000-0005-0000-0000-0000A3200000}"/>
    <cellStyle name="Currency 2 6 7 6 2 2" xfId="8590" xr:uid="{00000000-0005-0000-0000-0000A4200000}"/>
    <cellStyle name="Currency 2 6 7 6 3" xfId="8591" xr:uid="{00000000-0005-0000-0000-0000A5200000}"/>
    <cellStyle name="Currency 2 6 7 7" xfId="8592" xr:uid="{00000000-0005-0000-0000-0000A6200000}"/>
    <cellStyle name="Currency 2 6 7 7 2" xfId="8593" xr:uid="{00000000-0005-0000-0000-0000A7200000}"/>
    <cellStyle name="Currency 2 6 7 7 2 2" xfId="8594" xr:uid="{00000000-0005-0000-0000-0000A8200000}"/>
    <cellStyle name="Currency 2 6 7 7 3" xfId="8595" xr:uid="{00000000-0005-0000-0000-0000A9200000}"/>
    <cellStyle name="Currency 2 6 7 8" xfId="8596" xr:uid="{00000000-0005-0000-0000-0000AA200000}"/>
    <cellStyle name="Currency 2 6 7 8 2" xfId="8597" xr:uid="{00000000-0005-0000-0000-0000AB200000}"/>
    <cellStyle name="Currency 2 6 7 9" xfId="8598" xr:uid="{00000000-0005-0000-0000-0000AC200000}"/>
    <cellStyle name="Currency 2 6 7 9 2" xfId="8599" xr:uid="{00000000-0005-0000-0000-0000AD200000}"/>
    <cellStyle name="Currency 2 6 8" xfId="351" xr:uid="{00000000-0005-0000-0000-0000AE200000}"/>
    <cellStyle name="Currency 2 6 8 2" xfId="352" xr:uid="{00000000-0005-0000-0000-0000AF200000}"/>
    <cellStyle name="Currency 2 6 8 2 10" xfId="8600" xr:uid="{00000000-0005-0000-0000-0000B0200000}"/>
    <cellStyle name="Currency 2 6 8 2 11" xfId="8601" xr:uid="{00000000-0005-0000-0000-0000B1200000}"/>
    <cellStyle name="Currency 2 6 8 2 2" xfId="8602" xr:uid="{00000000-0005-0000-0000-0000B2200000}"/>
    <cellStyle name="Currency 2 6 8 2 2 2" xfId="8603" xr:uid="{00000000-0005-0000-0000-0000B3200000}"/>
    <cellStyle name="Currency 2 6 8 2 2 3" xfId="8604" xr:uid="{00000000-0005-0000-0000-0000B4200000}"/>
    <cellStyle name="Currency 2 6 8 2 3" xfId="8605" xr:uid="{00000000-0005-0000-0000-0000B5200000}"/>
    <cellStyle name="Currency 2 6 8 2 3 2" xfId="25566" xr:uid="{00000000-0005-0000-0000-0000B6200000}"/>
    <cellStyle name="Currency 2 6 8 2 3 3" xfId="25648" xr:uid="{00000000-0005-0000-0000-0000B7200000}"/>
    <cellStyle name="Currency 2 6 8 2 4" xfId="8606" xr:uid="{00000000-0005-0000-0000-0000B8200000}"/>
    <cellStyle name="Currency 2 6 8 2 4 2" xfId="8607" xr:uid="{00000000-0005-0000-0000-0000B9200000}"/>
    <cellStyle name="Currency 2 6 8 2 4 2 2" xfId="8608" xr:uid="{00000000-0005-0000-0000-0000BA200000}"/>
    <cellStyle name="Currency 2 6 8 2 4 3" xfId="8609" xr:uid="{00000000-0005-0000-0000-0000BB200000}"/>
    <cellStyle name="Currency 2 6 8 2 5" xfId="8610" xr:uid="{00000000-0005-0000-0000-0000BC200000}"/>
    <cellStyle name="Currency 2 6 8 2 5 2" xfId="8611" xr:uid="{00000000-0005-0000-0000-0000BD200000}"/>
    <cellStyle name="Currency 2 6 8 2 5 2 2" xfId="8612" xr:uid="{00000000-0005-0000-0000-0000BE200000}"/>
    <cellStyle name="Currency 2 6 8 2 5 3" xfId="8613" xr:uid="{00000000-0005-0000-0000-0000BF200000}"/>
    <cellStyle name="Currency 2 6 8 2 6" xfId="8614" xr:uid="{00000000-0005-0000-0000-0000C0200000}"/>
    <cellStyle name="Currency 2 6 8 2 6 2" xfId="8615" xr:uid="{00000000-0005-0000-0000-0000C1200000}"/>
    <cellStyle name="Currency 2 6 8 2 6 2 2" xfId="8616" xr:uid="{00000000-0005-0000-0000-0000C2200000}"/>
    <cellStyle name="Currency 2 6 8 2 6 3" xfId="8617" xr:uid="{00000000-0005-0000-0000-0000C3200000}"/>
    <cellStyle name="Currency 2 6 8 2 7" xfId="8618" xr:uid="{00000000-0005-0000-0000-0000C4200000}"/>
    <cellStyle name="Currency 2 6 8 2 7 2" xfId="8619" xr:uid="{00000000-0005-0000-0000-0000C5200000}"/>
    <cellStyle name="Currency 2 6 8 2 8" xfId="8620" xr:uid="{00000000-0005-0000-0000-0000C6200000}"/>
    <cellStyle name="Currency 2 6 8 2 8 2" xfId="8621" xr:uid="{00000000-0005-0000-0000-0000C7200000}"/>
    <cellStyle name="Currency 2 6 8 2 9" xfId="8622" xr:uid="{00000000-0005-0000-0000-0000C8200000}"/>
    <cellStyle name="Currency 2 6 8 3" xfId="353" xr:uid="{00000000-0005-0000-0000-0000C9200000}"/>
    <cellStyle name="Currency 2 6 8 3 2" xfId="8623" xr:uid="{00000000-0005-0000-0000-0000CA200000}"/>
    <cellStyle name="Currency 2 6 8 3 2 2" xfId="25567" xr:uid="{00000000-0005-0000-0000-0000CB200000}"/>
    <cellStyle name="Currency 2 6 8 3 2 3" xfId="25649" xr:uid="{00000000-0005-0000-0000-0000CC200000}"/>
    <cellStyle name="Currency 2 6 8 3 3" xfId="8624" xr:uid="{00000000-0005-0000-0000-0000CD200000}"/>
    <cellStyle name="Currency 2 6 8 4" xfId="8625" xr:uid="{00000000-0005-0000-0000-0000CE200000}"/>
    <cellStyle name="Currency 2 6 8 4 2" xfId="8626" xr:uid="{00000000-0005-0000-0000-0000CF200000}"/>
    <cellStyle name="Currency 2 6 8 4 2 2" xfId="8627" xr:uid="{00000000-0005-0000-0000-0000D0200000}"/>
    <cellStyle name="Currency 2 6 8 4 3" xfId="8628" xr:uid="{00000000-0005-0000-0000-0000D1200000}"/>
    <cellStyle name="Currency 2 6 8 4 4" xfId="25565" xr:uid="{00000000-0005-0000-0000-0000D2200000}"/>
    <cellStyle name="Currency 2 6 8 5" xfId="8629" xr:uid="{00000000-0005-0000-0000-0000D3200000}"/>
    <cellStyle name="Currency 2 6 8 5 2" xfId="8630" xr:uid="{00000000-0005-0000-0000-0000D4200000}"/>
    <cellStyle name="Currency 2 6 8 5 2 2" xfId="8631" xr:uid="{00000000-0005-0000-0000-0000D5200000}"/>
    <cellStyle name="Currency 2 6 8 5 3" xfId="8632" xr:uid="{00000000-0005-0000-0000-0000D6200000}"/>
    <cellStyle name="Currency 2 6 8 6" xfId="8633" xr:uid="{00000000-0005-0000-0000-0000D7200000}"/>
    <cellStyle name="Currency 2 6 8 7" xfId="8634" xr:uid="{00000000-0005-0000-0000-0000D8200000}"/>
    <cellStyle name="Currency 2 6 9" xfId="8635" xr:uid="{00000000-0005-0000-0000-0000D9200000}"/>
    <cellStyle name="Currency 2 6 9 10" xfId="8636" xr:uid="{00000000-0005-0000-0000-0000DA200000}"/>
    <cellStyle name="Currency 2 6 9 2" xfId="8637" xr:uid="{00000000-0005-0000-0000-0000DB200000}"/>
    <cellStyle name="Currency 2 6 9 2 2" xfId="8638" xr:uid="{00000000-0005-0000-0000-0000DC200000}"/>
    <cellStyle name="Currency 2 6 9 2 3" xfId="8639" xr:uid="{00000000-0005-0000-0000-0000DD200000}"/>
    <cellStyle name="Currency 2 6 9 3" xfId="8640" xr:uid="{00000000-0005-0000-0000-0000DE200000}"/>
    <cellStyle name="Currency 2 6 9 3 2" xfId="8641" xr:uid="{00000000-0005-0000-0000-0000DF200000}"/>
    <cellStyle name="Currency 2 6 9 3 3" xfId="8642" xr:uid="{00000000-0005-0000-0000-0000E0200000}"/>
    <cellStyle name="Currency 2 6 9 4" xfId="8643" xr:uid="{00000000-0005-0000-0000-0000E1200000}"/>
    <cellStyle name="Currency 2 6 9 4 2" xfId="8644" xr:uid="{00000000-0005-0000-0000-0000E2200000}"/>
    <cellStyle name="Currency 2 6 9 4 2 2" xfId="8645" xr:uid="{00000000-0005-0000-0000-0000E3200000}"/>
    <cellStyle name="Currency 2 6 9 4 3" xfId="8646" xr:uid="{00000000-0005-0000-0000-0000E4200000}"/>
    <cellStyle name="Currency 2 6 9 5" xfId="8647" xr:uid="{00000000-0005-0000-0000-0000E5200000}"/>
    <cellStyle name="Currency 2 6 9 5 2" xfId="8648" xr:uid="{00000000-0005-0000-0000-0000E6200000}"/>
    <cellStyle name="Currency 2 6 9 5 2 2" xfId="8649" xr:uid="{00000000-0005-0000-0000-0000E7200000}"/>
    <cellStyle name="Currency 2 6 9 5 3" xfId="8650" xr:uid="{00000000-0005-0000-0000-0000E8200000}"/>
    <cellStyle name="Currency 2 6 9 6" xfId="8651" xr:uid="{00000000-0005-0000-0000-0000E9200000}"/>
    <cellStyle name="Currency 2 6 9 6 2" xfId="8652" xr:uid="{00000000-0005-0000-0000-0000EA200000}"/>
    <cellStyle name="Currency 2 6 9 6 2 2" xfId="8653" xr:uid="{00000000-0005-0000-0000-0000EB200000}"/>
    <cellStyle name="Currency 2 6 9 6 3" xfId="8654" xr:uid="{00000000-0005-0000-0000-0000EC200000}"/>
    <cellStyle name="Currency 2 6 9 7" xfId="8655" xr:uid="{00000000-0005-0000-0000-0000ED200000}"/>
    <cellStyle name="Currency 2 6 9 7 2" xfId="8656" xr:uid="{00000000-0005-0000-0000-0000EE200000}"/>
    <cellStyle name="Currency 2 6 9 8" xfId="8657" xr:uid="{00000000-0005-0000-0000-0000EF200000}"/>
    <cellStyle name="Currency 2 6 9 8 2" xfId="8658" xr:uid="{00000000-0005-0000-0000-0000F0200000}"/>
    <cellStyle name="Currency 2 6 9 9" xfId="8659" xr:uid="{00000000-0005-0000-0000-0000F1200000}"/>
    <cellStyle name="Currency 2 7" xfId="354" xr:uid="{00000000-0005-0000-0000-0000F2200000}"/>
    <cellStyle name="Currency 2 7 10" xfId="8660" xr:uid="{00000000-0005-0000-0000-0000F3200000}"/>
    <cellStyle name="Currency 2 7 10 2" xfId="8661" xr:uid="{00000000-0005-0000-0000-0000F4200000}"/>
    <cellStyle name="Currency 2 7 10 2 2" xfId="8662" xr:uid="{00000000-0005-0000-0000-0000F5200000}"/>
    <cellStyle name="Currency 2 7 10 3" xfId="8663" xr:uid="{00000000-0005-0000-0000-0000F6200000}"/>
    <cellStyle name="Currency 2 7 10 4" xfId="8664" xr:uid="{00000000-0005-0000-0000-0000F7200000}"/>
    <cellStyle name="Currency 2 7 11" xfId="8665" xr:uid="{00000000-0005-0000-0000-0000F8200000}"/>
    <cellStyle name="Currency 2 7 11 2" xfId="8666" xr:uid="{00000000-0005-0000-0000-0000F9200000}"/>
    <cellStyle name="Currency 2 7 11 2 2" xfId="8667" xr:uid="{00000000-0005-0000-0000-0000FA200000}"/>
    <cellStyle name="Currency 2 7 11 3" xfId="8668" xr:uid="{00000000-0005-0000-0000-0000FB200000}"/>
    <cellStyle name="Currency 2 7 12" xfId="8669" xr:uid="{00000000-0005-0000-0000-0000FC200000}"/>
    <cellStyle name="Currency 2 7 12 2" xfId="8670" xr:uid="{00000000-0005-0000-0000-0000FD200000}"/>
    <cellStyle name="Currency 2 7 12 2 2" xfId="8671" xr:uid="{00000000-0005-0000-0000-0000FE200000}"/>
    <cellStyle name="Currency 2 7 12 3" xfId="8672" xr:uid="{00000000-0005-0000-0000-0000FF200000}"/>
    <cellStyle name="Currency 2 7 13" xfId="8673" xr:uid="{00000000-0005-0000-0000-000000210000}"/>
    <cellStyle name="Currency 2 7 13 2" xfId="8674" xr:uid="{00000000-0005-0000-0000-000001210000}"/>
    <cellStyle name="Currency 2 7 14" xfId="8675" xr:uid="{00000000-0005-0000-0000-000002210000}"/>
    <cellStyle name="Currency 2 7 14 2" xfId="8676" xr:uid="{00000000-0005-0000-0000-000003210000}"/>
    <cellStyle name="Currency 2 7 15" xfId="8677" xr:uid="{00000000-0005-0000-0000-000004210000}"/>
    <cellStyle name="Currency 2 7 16" xfId="8678" xr:uid="{00000000-0005-0000-0000-000005210000}"/>
    <cellStyle name="Currency 2 7 17" xfId="8679" xr:uid="{00000000-0005-0000-0000-000006210000}"/>
    <cellStyle name="Currency 2 7 2" xfId="355" xr:uid="{00000000-0005-0000-0000-000007210000}"/>
    <cellStyle name="Currency 2 7 2 10" xfId="8680" xr:uid="{00000000-0005-0000-0000-000008210000}"/>
    <cellStyle name="Currency 2 7 2 10 2" xfId="8681" xr:uid="{00000000-0005-0000-0000-000009210000}"/>
    <cellStyle name="Currency 2 7 2 10 2 2" xfId="8682" xr:uid="{00000000-0005-0000-0000-00000A210000}"/>
    <cellStyle name="Currency 2 7 2 10 3" xfId="8683" xr:uid="{00000000-0005-0000-0000-00000B210000}"/>
    <cellStyle name="Currency 2 7 2 11" xfId="8684" xr:uid="{00000000-0005-0000-0000-00000C210000}"/>
    <cellStyle name="Currency 2 7 2 11 2" xfId="8685" xr:uid="{00000000-0005-0000-0000-00000D210000}"/>
    <cellStyle name="Currency 2 7 2 12" xfId="8686" xr:uid="{00000000-0005-0000-0000-00000E210000}"/>
    <cellStyle name="Currency 2 7 2 12 2" xfId="8687" xr:uid="{00000000-0005-0000-0000-00000F210000}"/>
    <cellStyle name="Currency 2 7 2 13" xfId="8688" xr:uid="{00000000-0005-0000-0000-000010210000}"/>
    <cellStyle name="Currency 2 7 2 14" xfId="8689" xr:uid="{00000000-0005-0000-0000-000011210000}"/>
    <cellStyle name="Currency 2 7 2 15" xfId="8690" xr:uid="{00000000-0005-0000-0000-000012210000}"/>
    <cellStyle name="Currency 2 7 2 2" xfId="356" xr:uid="{00000000-0005-0000-0000-000013210000}"/>
    <cellStyle name="Currency 2 7 2 2 2" xfId="8691" xr:uid="{00000000-0005-0000-0000-000014210000}"/>
    <cellStyle name="Currency 2 7 2 2 2 2" xfId="8692" xr:uid="{00000000-0005-0000-0000-000015210000}"/>
    <cellStyle name="Currency 2 7 2 2 2 3" xfId="8693" xr:uid="{00000000-0005-0000-0000-000016210000}"/>
    <cellStyle name="Currency 2 7 2 2 2 3 2" xfId="8694" xr:uid="{00000000-0005-0000-0000-000017210000}"/>
    <cellStyle name="Currency 2 7 2 2 2 3 3" xfId="8695" xr:uid="{00000000-0005-0000-0000-000018210000}"/>
    <cellStyle name="Currency 2 7 2 2 2 4" xfId="8696" xr:uid="{00000000-0005-0000-0000-000019210000}"/>
    <cellStyle name="Currency 2 7 2 2 2 4 2" xfId="8697" xr:uid="{00000000-0005-0000-0000-00001A210000}"/>
    <cellStyle name="Currency 2 7 2 2 2 4 2 2" xfId="8698" xr:uid="{00000000-0005-0000-0000-00001B210000}"/>
    <cellStyle name="Currency 2 7 2 2 2 4 3" xfId="8699" xr:uid="{00000000-0005-0000-0000-00001C210000}"/>
    <cellStyle name="Currency 2 7 2 2 2 5" xfId="8700" xr:uid="{00000000-0005-0000-0000-00001D210000}"/>
    <cellStyle name="Currency 2 7 2 2 2 5 2" xfId="8701" xr:uid="{00000000-0005-0000-0000-00001E210000}"/>
    <cellStyle name="Currency 2 7 2 2 2 5 2 2" xfId="8702" xr:uid="{00000000-0005-0000-0000-00001F210000}"/>
    <cellStyle name="Currency 2 7 2 2 2 5 3" xfId="8703" xr:uid="{00000000-0005-0000-0000-000020210000}"/>
    <cellStyle name="Currency 2 7 2 2 2 6" xfId="8704" xr:uid="{00000000-0005-0000-0000-000021210000}"/>
    <cellStyle name="Currency 2 7 2 2 2 6 2" xfId="8705" xr:uid="{00000000-0005-0000-0000-000022210000}"/>
    <cellStyle name="Currency 2 7 2 2 2 6 2 2" xfId="8706" xr:uid="{00000000-0005-0000-0000-000023210000}"/>
    <cellStyle name="Currency 2 7 2 2 2 6 3" xfId="8707" xr:uid="{00000000-0005-0000-0000-000024210000}"/>
    <cellStyle name="Currency 2 7 2 2 2 7" xfId="8708" xr:uid="{00000000-0005-0000-0000-000025210000}"/>
    <cellStyle name="Currency 2 7 2 2 2 7 2" xfId="8709" xr:uid="{00000000-0005-0000-0000-000026210000}"/>
    <cellStyle name="Currency 2 7 2 2 2 8" xfId="8710" xr:uid="{00000000-0005-0000-0000-000027210000}"/>
    <cellStyle name="Currency 2 7 2 2 2 8 2" xfId="8711" xr:uid="{00000000-0005-0000-0000-000028210000}"/>
    <cellStyle name="Currency 2 7 2 2 2 9" xfId="8712" xr:uid="{00000000-0005-0000-0000-000029210000}"/>
    <cellStyle name="Currency 2 7 2 2 3" xfId="8713" xr:uid="{00000000-0005-0000-0000-00002A210000}"/>
    <cellStyle name="Currency 2 7 2 2 3 2" xfId="8714" xr:uid="{00000000-0005-0000-0000-00002B210000}"/>
    <cellStyle name="Currency 2 7 2 2 3 3" xfId="8715" xr:uid="{00000000-0005-0000-0000-00002C210000}"/>
    <cellStyle name="Currency 2 7 2 2 3 3 2" xfId="8716" xr:uid="{00000000-0005-0000-0000-00002D210000}"/>
    <cellStyle name="Currency 2 7 2 2 3 3 3" xfId="8717" xr:uid="{00000000-0005-0000-0000-00002E210000}"/>
    <cellStyle name="Currency 2 7 2 2 3 4" xfId="8718" xr:uid="{00000000-0005-0000-0000-00002F210000}"/>
    <cellStyle name="Currency 2 7 2 2 3 4 2" xfId="8719" xr:uid="{00000000-0005-0000-0000-000030210000}"/>
    <cellStyle name="Currency 2 7 2 2 3 4 2 2" xfId="8720" xr:uid="{00000000-0005-0000-0000-000031210000}"/>
    <cellStyle name="Currency 2 7 2 2 3 4 3" xfId="8721" xr:uid="{00000000-0005-0000-0000-000032210000}"/>
    <cellStyle name="Currency 2 7 2 2 3 5" xfId="8722" xr:uid="{00000000-0005-0000-0000-000033210000}"/>
    <cellStyle name="Currency 2 7 2 2 3 5 2" xfId="8723" xr:uid="{00000000-0005-0000-0000-000034210000}"/>
    <cellStyle name="Currency 2 7 2 2 3 5 2 2" xfId="8724" xr:uid="{00000000-0005-0000-0000-000035210000}"/>
    <cellStyle name="Currency 2 7 2 2 3 5 3" xfId="8725" xr:uid="{00000000-0005-0000-0000-000036210000}"/>
    <cellStyle name="Currency 2 7 2 2 3 6" xfId="8726" xr:uid="{00000000-0005-0000-0000-000037210000}"/>
    <cellStyle name="Currency 2 7 2 2 3 6 2" xfId="8727" xr:uid="{00000000-0005-0000-0000-000038210000}"/>
    <cellStyle name="Currency 2 7 2 2 3 6 2 2" xfId="8728" xr:uid="{00000000-0005-0000-0000-000039210000}"/>
    <cellStyle name="Currency 2 7 2 2 3 6 3" xfId="8729" xr:uid="{00000000-0005-0000-0000-00003A210000}"/>
    <cellStyle name="Currency 2 7 2 2 3 7" xfId="8730" xr:uid="{00000000-0005-0000-0000-00003B210000}"/>
    <cellStyle name="Currency 2 7 2 2 3 7 2" xfId="8731" xr:uid="{00000000-0005-0000-0000-00003C210000}"/>
    <cellStyle name="Currency 2 7 2 2 3 8" xfId="8732" xr:uid="{00000000-0005-0000-0000-00003D210000}"/>
    <cellStyle name="Currency 2 7 2 2 3 8 2" xfId="8733" xr:uid="{00000000-0005-0000-0000-00003E210000}"/>
    <cellStyle name="Currency 2 7 2 2 3 9" xfId="8734" xr:uid="{00000000-0005-0000-0000-00003F210000}"/>
    <cellStyle name="Currency 2 7 2 2 4" xfId="8735" xr:uid="{00000000-0005-0000-0000-000040210000}"/>
    <cellStyle name="Currency 2 7 2 2 4 2" xfId="8736" xr:uid="{00000000-0005-0000-0000-000041210000}"/>
    <cellStyle name="Currency 2 7 2 2 4 3" xfId="8737" xr:uid="{00000000-0005-0000-0000-000042210000}"/>
    <cellStyle name="Currency 2 7 2 2 4 3 2" xfId="8738" xr:uid="{00000000-0005-0000-0000-000043210000}"/>
    <cellStyle name="Currency 2 7 2 2 4 3 2 2" xfId="8739" xr:uid="{00000000-0005-0000-0000-000044210000}"/>
    <cellStyle name="Currency 2 7 2 2 4 3 3" xfId="8740" xr:uid="{00000000-0005-0000-0000-000045210000}"/>
    <cellStyle name="Currency 2 7 2 2 4 4" xfId="8741" xr:uid="{00000000-0005-0000-0000-000046210000}"/>
    <cellStyle name="Currency 2 7 2 2 4 4 2" xfId="8742" xr:uid="{00000000-0005-0000-0000-000047210000}"/>
    <cellStyle name="Currency 2 7 2 2 4 4 2 2" xfId="8743" xr:uid="{00000000-0005-0000-0000-000048210000}"/>
    <cellStyle name="Currency 2 7 2 2 4 4 3" xfId="8744" xr:uid="{00000000-0005-0000-0000-000049210000}"/>
    <cellStyle name="Currency 2 7 2 2 4 5" xfId="8745" xr:uid="{00000000-0005-0000-0000-00004A210000}"/>
    <cellStyle name="Currency 2 7 2 2 4 5 2" xfId="8746" xr:uid="{00000000-0005-0000-0000-00004B210000}"/>
    <cellStyle name="Currency 2 7 2 2 4 5 2 2" xfId="8747" xr:uid="{00000000-0005-0000-0000-00004C210000}"/>
    <cellStyle name="Currency 2 7 2 2 4 5 3" xfId="8748" xr:uid="{00000000-0005-0000-0000-00004D210000}"/>
    <cellStyle name="Currency 2 7 2 2 4 6" xfId="8749" xr:uid="{00000000-0005-0000-0000-00004E210000}"/>
    <cellStyle name="Currency 2 7 2 2 4 6 2" xfId="8750" xr:uid="{00000000-0005-0000-0000-00004F210000}"/>
    <cellStyle name="Currency 2 7 2 2 4 7" xfId="8751" xr:uid="{00000000-0005-0000-0000-000050210000}"/>
    <cellStyle name="Currency 2 7 2 2 4 7 2" xfId="8752" xr:uid="{00000000-0005-0000-0000-000051210000}"/>
    <cellStyle name="Currency 2 7 2 2 4 8" xfId="8753" xr:uid="{00000000-0005-0000-0000-000052210000}"/>
    <cellStyle name="Currency 2 7 2 2 4 9" xfId="8754" xr:uid="{00000000-0005-0000-0000-000053210000}"/>
    <cellStyle name="Currency 2 7 2 2 5" xfId="8755" xr:uid="{00000000-0005-0000-0000-000054210000}"/>
    <cellStyle name="Currency 2 7 2 2 5 2" xfId="8756" xr:uid="{00000000-0005-0000-0000-000055210000}"/>
    <cellStyle name="Currency 2 7 2 2 5 3" xfId="8757" xr:uid="{00000000-0005-0000-0000-000056210000}"/>
    <cellStyle name="Currency 2 7 2 2 6" xfId="8758" xr:uid="{00000000-0005-0000-0000-000057210000}"/>
    <cellStyle name="Currency 2 7 2 2 6 2" xfId="8759" xr:uid="{00000000-0005-0000-0000-000058210000}"/>
    <cellStyle name="Currency 2 7 2 2 6 2 2" xfId="8760" xr:uid="{00000000-0005-0000-0000-000059210000}"/>
    <cellStyle name="Currency 2 7 2 2 6 2 2 2" xfId="8761" xr:uid="{00000000-0005-0000-0000-00005A210000}"/>
    <cellStyle name="Currency 2 7 2 2 6 2 3" xfId="8762" xr:uid="{00000000-0005-0000-0000-00005B210000}"/>
    <cellStyle name="Currency 2 7 2 2 6 3" xfId="8763" xr:uid="{00000000-0005-0000-0000-00005C210000}"/>
    <cellStyle name="Currency 2 7 2 2 6 3 2" xfId="8764" xr:uid="{00000000-0005-0000-0000-00005D210000}"/>
    <cellStyle name="Currency 2 7 2 2 6 3 2 2" xfId="8765" xr:uid="{00000000-0005-0000-0000-00005E210000}"/>
    <cellStyle name="Currency 2 7 2 2 6 3 3" xfId="8766" xr:uid="{00000000-0005-0000-0000-00005F210000}"/>
    <cellStyle name="Currency 2 7 2 2 6 4" xfId="8767" xr:uid="{00000000-0005-0000-0000-000060210000}"/>
    <cellStyle name="Currency 2 7 2 2 6 4 2" xfId="8768" xr:uid="{00000000-0005-0000-0000-000061210000}"/>
    <cellStyle name="Currency 2 7 2 2 6 4 2 2" xfId="8769" xr:uid="{00000000-0005-0000-0000-000062210000}"/>
    <cellStyle name="Currency 2 7 2 2 6 4 3" xfId="8770" xr:uid="{00000000-0005-0000-0000-000063210000}"/>
    <cellStyle name="Currency 2 7 2 2 6 5" xfId="8771" xr:uid="{00000000-0005-0000-0000-000064210000}"/>
    <cellStyle name="Currency 2 7 2 2 6 5 2" xfId="8772" xr:uid="{00000000-0005-0000-0000-000065210000}"/>
    <cellStyle name="Currency 2 7 2 2 6 6" xfId="8773" xr:uid="{00000000-0005-0000-0000-000066210000}"/>
    <cellStyle name="Currency 2 7 2 2 6 6 2" xfId="8774" xr:uid="{00000000-0005-0000-0000-000067210000}"/>
    <cellStyle name="Currency 2 7 2 2 6 7" xfId="8775" xr:uid="{00000000-0005-0000-0000-000068210000}"/>
    <cellStyle name="Currency 2 7 2 2 7" xfId="8776" xr:uid="{00000000-0005-0000-0000-000069210000}"/>
    <cellStyle name="Currency 2 7 2 2 7 2" xfId="8777" xr:uid="{00000000-0005-0000-0000-00006A210000}"/>
    <cellStyle name="Currency 2 7 2 2 7 2 2" xfId="8778" xr:uid="{00000000-0005-0000-0000-00006B210000}"/>
    <cellStyle name="Currency 2 7 2 2 7 3" xfId="8779" xr:uid="{00000000-0005-0000-0000-00006C210000}"/>
    <cellStyle name="Currency 2 7 2 2 8" xfId="8780" xr:uid="{00000000-0005-0000-0000-00006D210000}"/>
    <cellStyle name="Currency 2 7 2 2 8 2" xfId="8781" xr:uid="{00000000-0005-0000-0000-00006E210000}"/>
    <cellStyle name="Currency 2 7 2 2 8 2 2" xfId="8782" xr:uid="{00000000-0005-0000-0000-00006F210000}"/>
    <cellStyle name="Currency 2 7 2 2 8 3" xfId="8783" xr:uid="{00000000-0005-0000-0000-000070210000}"/>
    <cellStyle name="Currency 2 7 2 3" xfId="357" xr:uid="{00000000-0005-0000-0000-000071210000}"/>
    <cellStyle name="Currency 2 7 2 3 10" xfId="8784" xr:uid="{00000000-0005-0000-0000-000072210000}"/>
    <cellStyle name="Currency 2 7 2 3 2" xfId="358" xr:uid="{00000000-0005-0000-0000-000073210000}"/>
    <cellStyle name="Currency 2 7 2 3 2 2" xfId="8785" xr:uid="{00000000-0005-0000-0000-000074210000}"/>
    <cellStyle name="Currency 2 7 2 3 2 3" xfId="8786" xr:uid="{00000000-0005-0000-0000-000075210000}"/>
    <cellStyle name="Currency 2 7 2 3 2 3 2" xfId="8787" xr:uid="{00000000-0005-0000-0000-000076210000}"/>
    <cellStyle name="Currency 2 7 2 3 2 3 3" xfId="8788" xr:uid="{00000000-0005-0000-0000-000077210000}"/>
    <cellStyle name="Currency 2 7 2 3 2 4" xfId="8789" xr:uid="{00000000-0005-0000-0000-000078210000}"/>
    <cellStyle name="Currency 2 7 2 3 2 4 2" xfId="8790" xr:uid="{00000000-0005-0000-0000-000079210000}"/>
    <cellStyle name="Currency 2 7 2 3 2 4 2 2" xfId="8791" xr:uid="{00000000-0005-0000-0000-00007A210000}"/>
    <cellStyle name="Currency 2 7 2 3 2 4 3" xfId="8792" xr:uid="{00000000-0005-0000-0000-00007B210000}"/>
    <cellStyle name="Currency 2 7 2 3 2 5" xfId="8793" xr:uid="{00000000-0005-0000-0000-00007C210000}"/>
    <cellStyle name="Currency 2 7 2 3 2 5 2" xfId="8794" xr:uid="{00000000-0005-0000-0000-00007D210000}"/>
    <cellStyle name="Currency 2 7 2 3 2 5 2 2" xfId="8795" xr:uid="{00000000-0005-0000-0000-00007E210000}"/>
    <cellStyle name="Currency 2 7 2 3 2 5 3" xfId="8796" xr:uid="{00000000-0005-0000-0000-00007F210000}"/>
    <cellStyle name="Currency 2 7 2 3 2 6" xfId="8797" xr:uid="{00000000-0005-0000-0000-000080210000}"/>
    <cellStyle name="Currency 2 7 2 3 2 6 2" xfId="8798" xr:uid="{00000000-0005-0000-0000-000081210000}"/>
    <cellStyle name="Currency 2 7 2 3 2 6 2 2" xfId="8799" xr:uid="{00000000-0005-0000-0000-000082210000}"/>
    <cellStyle name="Currency 2 7 2 3 2 6 3" xfId="8800" xr:uid="{00000000-0005-0000-0000-000083210000}"/>
    <cellStyle name="Currency 2 7 2 3 2 7" xfId="8801" xr:uid="{00000000-0005-0000-0000-000084210000}"/>
    <cellStyle name="Currency 2 7 2 3 2 7 2" xfId="8802" xr:uid="{00000000-0005-0000-0000-000085210000}"/>
    <cellStyle name="Currency 2 7 2 3 2 8" xfId="8803" xr:uid="{00000000-0005-0000-0000-000086210000}"/>
    <cellStyle name="Currency 2 7 2 3 2 8 2" xfId="8804" xr:uid="{00000000-0005-0000-0000-000087210000}"/>
    <cellStyle name="Currency 2 7 2 3 2 9" xfId="8805" xr:uid="{00000000-0005-0000-0000-000088210000}"/>
    <cellStyle name="Currency 2 7 2 3 3" xfId="359" xr:uid="{00000000-0005-0000-0000-000089210000}"/>
    <cellStyle name="Currency 2 7 2 3 4" xfId="8806" xr:uid="{00000000-0005-0000-0000-00008A210000}"/>
    <cellStyle name="Currency 2 7 2 3 4 2" xfId="8807" xr:uid="{00000000-0005-0000-0000-00008B210000}"/>
    <cellStyle name="Currency 2 7 2 3 4 3" xfId="8808" xr:uid="{00000000-0005-0000-0000-00008C210000}"/>
    <cellStyle name="Currency 2 7 2 3 5" xfId="8809" xr:uid="{00000000-0005-0000-0000-00008D210000}"/>
    <cellStyle name="Currency 2 7 2 3 5 2" xfId="8810" xr:uid="{00000000-0005-0000-0000-00008E210000}"/>
    <cellStyle name="Currency 2 7 2 3 5 2 2" xfId="8811" xr:uid="{00000000-0005-0000-0000-00008F210000}"/>
    <cellStyle name="Currency 2 7 2 3 5 3" xfId="8812" xr:uid="{00000000-0005-0000-0000-000090210000}"/>
    <cellStyle name="Currency 2 7 2 3 6" xfId="8813" xr:uid="{00000000-0005-0000-0000-000091210000}"/>
    <cellStyle name="Currency 2 7 2 3 6 2" xfId="8814" xr:uid="{00000000-0005-0000-0000-000092210000}"/>
    <cellStyle name="Currency 2 7 2 3 6 2 2" xfId="8815" xr:uid="{00000000-0005-0000-0000-000093210000}"/>
    <cellStyle name="Currency 2 7 2 3 6 3" xfId="8816" xr:uid="{00000000-0005-0000-0000-000094210000}"/>
    <cellStyle name="Currency 2 7 2 3 7" xfId="8817" xr:uid="{00000000-0005-0000-0000-000095210000}"/>
    <cellStyle name="Currency 2 7 2 3 7 2" xfId="8818" xr:uid="{00000000-0005-0000-0000-000096210000}"/>
    <cellStyle name="Currency 2 7 2 3 7 2 2" xfId="8819" xr:uid="{00000000-0005-0000-0000-000097210000}"/>
    <cellStyle name="Currency 2 7 2 3 7 3" xfId="8820" xr:uid="{00000000-0005-0000-0000-000098210000}"/>
    <cellStyle name="Currency 2 7 2 3 8" xfId="8821" xr:uid="{00000000-0005-0000-0000-000099210000}"/>
    <cellStyle name="Currency 2 7 2 3 8 2" xfId="8822" xr:uid="{00000000-0005-0000-0000-00009A210000}"/>
    <cellStyle name="Currency 2 7 2 3 9" xfId="8823" xr:uid="{00000000-0005-0000-0000-00009B210000}"/>
    <cellStyle name="Currency 2 7 2 3 9 2" xfId="8824" xr:uid="{00000000-0005-0000-0000-00009C210000}"/>
    <cellStyle name="Currency 2 7 2 4" xfId="360" xr:uid="{00000000-0005-0000-0000-00009D210000}"/>
    <cellStyle name="Currency 2 7 2 4 2" xfId="361" xr:uid="{00000000-0005-0000-0000-00009E210000}"/>
    <cellStyle name="Currency 2 7 2 4 2 10" xfId="8825" xr:uid="{00000000-0005-0000-0000-00009F210000}"/>
    <cellStyle name="Currency 2 7 2 4 2 2" xfId="8826" xr:uid="{00000000-0005-0000-0000-0000A0210000}"/>
    <cellStyle name="Currency 2 7 2 4 2 3" xfId="8827" xr:uid="{00000000-0005-0000-0000-0000A1210000}"/>
    <cellStyle name="Currency 2 7 2 4 2 4" xfId="8828" xr:uid="{00000000-0005-0000-0000-0000A2210000}"/>
    <cellStyle name="Currency 2 7 2 4 2 4 2" xfId="8829" xr:uid="{00000000-0005-0000-0000-0000A3210000}"/>
    <cellStyle name="Currency 2 7 2 4 2 4 2 2" xfId="8830" xr:uid="{00000000-0005-0000-0000-0000A4210000}"/>
    <cellStyle name="Currency 2 7 2 4 2 4 3" xfId="8831" xr:uid="{00000000-0005-0000-0000-0000A5210000}"/>
    <cellStyle name="Currency 2 7 2 4 2 5" xfId="8832" xr:uid="{00000000-0005-0000-0000-0000A6210000}"/>
    <cellStyle name="Currency 2 7 2 4 2 5 2" xfId="8833" xr:uid="{00000000-0005-0000-0000-0000A7210000}"/>
    <cellStyle name="Currency 2 7 2 4 2 5 2 2" xfId="8834" xr:uid="{00000000-0005-0000-0000-0000A8210000}"/>
    <cellStyle name="Currency 2 7 2 4 2 5 3" xfId="8835" xr:uid="{00000000-0005-0000-0000-0000A9210000}"/>
    <cellStyle name="Currency 2 7 2 4 2 6" xfId="8836" xr:uid="{00000000-0005-0000-0000-0000AA210000}"/>
    <cellStyle name="Currency 2 7 2 4 2 6 2" xfId="8837" xr:uid="{00000000-0005-0000-0000-0000AB210000}"/>
    <cellStyle name="Currency 2 7 2 4 2 6 2 2" xfId="8838" xr:uid="{00000000-0005-0000-0000-0000AC210000}"/>
    <cellStyle name="Currency 2 7 2 4 2 6 3" xfId="8839" xr:uid="{00000000-0005-0000-0000-0000AD210000}"/>
    <cellStyle name="Currency 2 7 2 4 2 7" xfId="8840" xr:uid="{00000000-0005-0000-0000-0000AE210000}"/>
    <cellStyle name="Currency 2 7 2 4 2 7 2" xfId="8841" xr:uid="{00000000-0005-0000-0000-0000AF210000}"/>
    <cellStyle name="Currency 2 7 2 4 2 8" xfId="8842" xr:uid="{00000000-0005-0000-0000-0000B0210000}"/>
    <cellStyle name="Currency 2 7 2 4 2 8 2" xfId="8843" xr:uid="{00000000-0005-0000-0000-0000B1210000}"/>
    <cellStyle name="Currency 2 7 2 4 2 9" xfId="8844" xr:uid="{00000000-0005-0000-0000-0000B2210000}"/>
    <cellStyle name="Currency 2 7 2 4 3" xfId="362" xr:uid="{00000000-0005-0000-0000-0000B3210000}"/>
    <cellStyle name="Currency 2 7 2 4 4" xfId="8845" xr:uid="{00000000-0005-0000-0000-0000B4210000}"/>
    <cellStyle name="Currency 2 7 2 4 4 2" xfId="8846" xr:uid="{00000000-0005-0000-0000-0000B5210000}"/>
    <cellStyle name="Currency 2 7 2 4 4 2 2" xfId="8847" xr:uid="{00000000-0005-0000-0000-0000B6210000}"/>
    <cellStyle name="Currency 2 7 2 4 4 3" xfId="8848" xr:uid="{00000000-0005-0000-0000-0000B7210000}"/>
    <cellStyle name="Currency 2 7 2 4 5" xfId="8849" xr:uid="{00000000-0005-0000-0000-0000B8210000}"/>
    <cellStyle name="Currency 2 7 2 4 5 2" xfId="8850" xr:uid="{00000000-0005-0000-0000-0000B9210000}"/>
    <cellStyle name="Currency 2 7 2 4 5 2 2" xfId="8851" xr:uid="{00000000-0005-0000-0000-0000BA210000}"/>
    <cellStyle name="Currency 2 7 2 4 5 3" xfId="8852" xr:uid="{00000000-0005-0000-0000-0000BB210000}"/>
    <cellStyle name="Currency 2 7 2 5" xfId="8853" xr:uid="{00000000-0005-0000-0000-0000BC210000}"/>
    <cellStyle name="Currency 2 7 2 5 2" xfId="8854" xr:uid="{00000000-0005-0000-0000-0000BD210000}"/>
    <cellStyle name="Currency 2 7 2 5 3" xfId="8855" xr:uid="{00000000-0005-0000-0000-0000BE210000}"/>
    <cellStyle name="Currency 2 7 2 5 3 2" xfId="8856" xr:uid="{00000000-0005-0000-0000-0000BF210000}"/>
    <cellStyle name="Currency 2 7 2 5 3 3" xfId="8857" xr:uid="{00000000-0005-0000-0000-0000C0210000}"/>
    <cellStyle name="Currency 2 7 2 5 4" xfId="8858" xr:uid="{00000000-0005-0000-0000-0000C1210000}"/>
    <cellStyle name="Currency 2 7 2 5 4 2" xfId="8859" xr:uid="{00000000-0005-0000-0000-0000C2210000}"/>
    <cellStyle name="Currency 2 7 2 5 4 2 2" xfId="8860" xr:uid="{00000000-0005-0000-0000-0000C3210000}"/>
    <cellStyle name="Currency 2 7 2 5 4 3" xfId="8861" xr:uid="{00000000-0005-0000-0000-0000C4210000}"/>
    <cellStyle name="Currency 2 7 2 5 5" xfId="8862" xr:uid="{00000000-0005-0000-0000-0000C5210000}"/>
    <cellStyle name="Currency 2 7 2 5 5 2" xfId="8863" xr:uid="{00000000-0005-0000-0000-0000C6210000}"/>
    <cellStyle name="Currency 2 7 2 5 5 2 2" xfId="8864" xr:uid="{00000000-0005-0000-0000-0000C7210000}"/>
    <cellStyle name="Currency 2 7 2 5 5 3" xfId="8865" xr:uid="{00000000-0005-0000-0000-0000C8210000}"/>
    <cellStyle name="Currency 2 7 2 5 6" xfId="8866" xr:uid="{00000000-0005-0000-0000-0000C9210000}"/>
    <cellStyle name="Currency 2 7 2 5 6 2" xfId="8867" xr:uid="{00000000-0005-0000-0000-0000CA210000}"/>
    <cellStyle name="Currency 2 7 2 5 6 2 2" xfId="8868" xr:uid="{00000000-0005-0000-0000-0000CB210000}"/>
    <cellStyle name="Currency 2 7 2 5 6 3" xfId="8869" xr:uid="{00000000-0005-0000-0000-0000CC210000}"/>
    <cellStyle name="Currency 2 7 2 5 7" xfId="8870" xr:uid="{00000000-0005-0000-0000-0000CD210000}"/>
    <cellStyle name="Currency 2 7 2 5 7 2" xfId="8871" xr:uid="{00000000-0005-0000-0000-0000CE210000}"/>
    <cellStyle name="Currency 2 7 2 5 8" xfId="8872" xr:uid="{00000000-0005-0000-0000-0000CF210000}"/>
    <cellStyle name="Currency 2 7 2 5 8 2" xfId="8873" xr:uid="{00000000-0005-0000-0000-0000D0210000}"/>
    <cellStyle name="Currency 2 7 2 5 9" xfId="8874" xr:uid="{00000000-0005-0000-0000-0000D1210000}"/>
    <cellStyle name="Currency 2 7 2 6" xfId="8875" xr:uid="{00000000-0005-0000-0000-0000D2210000}"/>
    <cellStyle name="Currency 2 7 2 6 2" xfId="8876" xr:uid="{00000000-0005-0000-0000-0000D3210000}"/>
    <cellStyle name="Currency 2 7 2 6 3" xfId="8877" xr:uid="{00000000-0005-0000-0000-0000D4210000}"/>
    <cellStyle name="Currency 2 7 2 7" xfId="8878" xr:uid="{00000000-0005-0000-0000-0000D5210000}"/>
    <cellStyle name="Currency 2 7 2 8" xfId="8879" xr:uid="{00000000-0005-0000-0000-0000D6210000}"/>
    <cellStyle name="Currency 2 7 2 8 2" xfId="8880" xr:uid="{00000000-0005-0000-0000-0000D7210000}"/>
    <cellStyle name="Currency 2 7 2 8 2 2" xfId="8881" xr:uid="{00000000-0005-0000-0000-0000D8210000}"/>
    <cellStyle name="Currency 2 7 2 8 3" xfId="8882" xr:uid="{00000000-0005-0000-0000-0000D9210000}"/>
    <cellStyle name="Currency 2 7 2 8 4" xfId="8883" xr:uid="{00000000-0005-0000-0000-0000DA210000}"/>
    <cellStyle name="Currency 2 7 2 9" xfId="8884" xr:uid="{00000000-0005-0000-0000-0000DB210000}"/>
    <cellStyle name="Currency 2 7 2 9 2" xfId="8885" xr:uid="{00000000-0005-0000-0000-0000DC210000}"/>
    <cellStyle name="Currency 2 7 2 9 2 2" xfId="8886" xr:uid="{00000000-0005-0000-0000-0000DD210000}"/>
    <cellStyle name="Currency 2 7 2 9 3" xfId="8887" xr:uid="{00000000-0005-0000-0000-0000DE210000}"/>
    <cellStyle name="Currency 2 7 3" xfId="363" xr:uid="{00000000-0005-0000-0000-0000DF210000}"/>
    <cellStyle name="Currency 2 7 3 10" xfId="8888" xr:uid="{00000000-0005-0000-0000-0000E0210000}"/>
    <cellStyle name="Currency 2 7 3 10 2" xfId="8889" xr:uid="{00000000-0005-0000-0000-0000E1210000}"/>
    <cellStyle name="Currency 2 7 3 10 2 2" xfId="8890" xr:uid="{00000000-0005-0000-0000-0000E2210000}"/>
    <cellStyle name="Currency 2 7 3 10 3" xfId="8891" xr:uid="{00000000-0005-0000-0000-0000E3210000}"/>
    <cellStyle name="Currency 2 7 3 11" xfId="8892" xr:uid="{00000000-0005-0000-0000-0000E4210000}"/>
    <cellStyle name="Currency 2 7 3 11 2" xfId="8893" xr:uid="{00000000-0005-0000-0000-0000E5210000}"/>
    <cellStyle name="Currency 2 7 3 12" xfId="8894" xr:uid="{00000000-0005-0000-0000-0000E6210000}"/>
    <cellStyle name="Currency 2 7 3 12 2" xfId="8895" xr:uid="{00000000-0005-0000-0000-0000E7210000}"/>
    <cellStyle name="Currency 2 7 3 13" xfId="8896" xr:uid="{00000000-0005-0000-0000-0000E8210000}"/>
    <cellStyle name="Currency 2 7 3 14" xfId="8897" xr:uid="{00000000-0005-0000-0000-0000E9210000}"/>
    <cellStyle name="Currency 2 7 3 15" xfId="8898" xr:uid="{00000000-0005-0000-0000-0000EA210000}"/>
    <cellStyle name="Currency 2 7 3 2" xfId="364" xr:uid="{00000000-0005-0000-0000-0000EB210000}"/>
    <cellStyle name="Currency 2 7 3 2 2" xfId="8899" xr:uid="{00000000-0005-0000-0000-0000EC210000}"/>
    <cellStyle name="Currency 2 7 3 2 2 2" xfId="8900" xr:uid="{00000000-0005-0000-0000-0000ED210000}"/>
    <cellStyle name="Currency 2 7 3 2 2 3" xfId="8901" xr:uid="{00000000-0005-0000-0000-0000EE210000}"/>
    <cellStyle name="Currency 2 7 3 2 2 3 2" xfId="8902" xr:uid="{00000000-0005-0000-0000-0000EF210000}"/>
    <cellStyle name="Currency 2 7 3 2 2 3 3" xfId="8903" xr:uid="{00000000-0005-0000-0000-0000F0210000}"/>
    <cellStyle name="Currency 2 7 3 2 2 4" xfId="8904" xr:uid="{00000000-0005-0000-0000-0000F1210000}"/>
    <cellStyle name="Currency 2 7 3 2 2 4 2" xfId="8905" xr:uid="{00000000-0005-0000-0000-0000F2210000}"/>
    <cellStyle name="Currency 2 7 3 2 2 4 2 2" xfId="8906" xr:uid="{00000000-0005-0000-0000-0000F3210000}"/>
    <cellStyle name="Currency 2 7 3 2 2 4 3" xfId="8907" xr:uid="{00000000-0005-0000-0000-0000F4210000}"/>
    <cellStyle name="Currency 2 7 3 2 2 5" xfId="8908" xr:uid="{00000000-0005-0000-0000-0000F5210000}"/>
    <cellStyle name="Currency 2 7 3 2 2 5 2" xfId="8909" xr:uid="{00000000-0005-0000-0000-0000F6210000}"/>
    <cellStyle name="Currency 2 7 3 2 2 5 2 2" xfId="8910" xr:uid="{00000000-0005-0000-0000-0000F7210000}"/>
    <cellStyle name="Currency 2 7 3 2 2 5 3" xfId="8911" xr:uid="{00000000-0005-0000-0000-0000F8210000}"/>
    <cellStyle name="Currency 2 7 3 2 2 6" xfId="8912" xr:uid="{00000000-0005-0000-0000-0000F9210000}"/>
    <cellStyle name="Currency 2 7 3 2 2 6 2" xfId="8913" xr:uid="{00000000-0005-0000-0000-0000FA210000}"/>
    <cellStyle name="Currency 2 7 3 2 2 6 2 2" xfId="8914" xr:uid="{00000000-0005-0000-0000-0000FB210000}"/>
    <cellStyle name="Currency 2 7 3 2 2 6 3" xfId="8915" xr:uid="{00000000-0005-0000-0000-0000FC210000}"/>
    <cellStyle name="Currency 2 7 3 2 2 7" xfId="8916" xr:uid="{00000000-0005-0000-0000-0000FD210000}"/>
    <cellStyle name="Currency 2 7 3 2 2 7 2" xfId="8917" xr:uid="{00000000-0005-0000-0000-0000FE210000}"/>
    <cellStyle name="Currency 2 7 3 2 2 8" xfId="8918" xr:uid="{00000000-0005-0000-0000-0000FF210000}"/>
    <cellStyle name="Currency 2 7 3 2 2 8 2" xfId="8919" xr:uid="{00000000-0005-0000-0000-000000220000}"/>
    <cellStyle name="Currency 2 7 3 2 2 9" xfId="8920" xr:uid="{00000000-0005-0000-0000-000001220000}"/>
    <cellStyle name="Currency 2 7 3 2 3" xfId="8921" xr:uid="{00000000-0005-0000-0000-000002220000}"/>
    <cellStyle name="Currency 2 7 3 2 3 2" xfId="8922" xr:uid="{00000000-0005-0000-0000-000003220000}"/>
    <cellStyle name="Currency 2 7 3 2 3 3" xfId="8923" xr:uid="{00000000-0005-0000-0000-000004220000}"/>
    <cellStyle name="Currency 2 7 3 2 3 3 2" xfId="8924" xr:uid="{00000000-0005-0000-0000-000005220000}"/>
    <cellStyle name="Currency 2 7 3 2 3 3 3" xfId="8925" xr:uid="{00000000-0005-0000-0000-000006220000}"/>
    <cellStyle name="Currency 2 7 3 2 3 4" xfId="8926" xr:uid="{00000000-0005-0000-0000-000007220000}"/>
    <cellStyle name="Currency 2 7 3 2 3 4 2" xfId="8927" xr:uid="{00000000-0005-0000-0000-000008220000}"/>
    <cellStyle name="Currency 2 7 3 2 3 4 2 2" xfId="8928" xr:uid="{00000000-0005-0000-0000-000009220000}"/>
    <cellStyle name="Currency 2 7 3 2 3 4 3" xfId="8929" xr:uid="{00000000-0005-0000-0000-00000A220000}"/>
    <cellStyle name="Currency 2 7 3 2 3 5" xfId="8930" xr:uid="{00000000-0005-0000-0000-00000B220000}"/>
    <cellStyle name="Currency 2 7 3 2 3 5 2" xfId="8931" xr:uid="{00000000-0005-0000-0000-00000C220000}"/>
    <cellStyle name="Currency 2 7 3 2 3 5 2 2" xfId="8932" xr:uid="{00000000-0005-0000-0000-00000D220000}"/>
    <cellStyle name="Currency 2 7 3 2 3 5 3" xfId="8933" xr:uid="{00000000-0005-0000-0000-00000E220000}"/>
    <cellStyle name="Currency 2 7 3 2 3 6" xfId="8934" xr:uid="{00000000-0005-0000-0000-00000F220000}"/>
    <cellStyle name="Currency 2 7 3 2 3 6 2" xfId="8935" xr:uid="{00000000-0005-0000-0000-000010220000}"/>
    <cellStyle name="Currency 2 7 3 2 3 6 2 2" xfId="8936" xr:uid="{00000000-0005-0000-0000-000011220000}"/>
    <cellStyle name="Currency 2 7 3 2 3 6 3" xfId="8937" xr:uid="{00000000-0005-0000-0000-000012220000}"/>
    <cellStyle name="Currency 2 7 3 2 3 7" xfId="8938" xr:uid="{00000000-0005-0000-0000-000013220000}"/>
    <cellStyle name="Currency 2 7 3 2 3 7 2" xfId="8939" xr:uid="{00000000-0005-0000-0000-000014220000}"/>
    <cellStyle name="Currency 2 7 3 2 3 8" xfId="8940" xr:uid="{00000000-0005-0000-0000-000015220000}"/>
    <cellStyle name="Currency 2 7 3 2 3 8 2" xfId="8941" xr:uid="{00000000-0005-0000-0000-000016220000}"/>
    <cellStyle name="Currency 2 7 3 2 3 9" xfId="8942" xr:uid="{00000000-0005-0000-0000-000017220000}"/>
    <cellStyle name="Currency 2 7 3 2 4" xfId="8943" xr:uid="{00000000-0005-0000-0000-000018220000}"/>
    <cellStyle name="Currency 2 7 3 2 4 2" xfId="8944" xr:uid="{00000000-0005-0000-0000-000019220000}"/>
    <cellStyle name="Currency 2 7 3 2 4 3" xfId="8945" xr:uid="{00000000-0005-0000-0000-00001A220000}"/>
    <cellStyle name="Currency 2 7 3 2 4 3 2" xfId="8946" xr:uid="{00000000-0005-0000-0000-00001B220000}"/>
    <cellStyle name="Currency 2 7 3 2 4 3 2 2" xfId="8947" xr:uid="{00000000-0005-0000-0000-00001C220000}"/>
    <cellStyle name="Currency 2 7 3 2 4 3 3" xfId="8948" xr:uid="{00000000-0005-0000-0000-00001D220000}"/>
    <cellStyle name="Currency 2 7 3 2 4 4" xfId="8949" xr:uid="{00000000-0005-0000-0000-00001E220000}"/>
    <cellStyle name="Currency 2 7 3 2 4 4 2" xfId="8950" xr:uid="{00000000-0005-0000-0000-00001F220000}"/>
    <cellStyle name="Currency 2 7 3 2 4 4 2 2" xfId="8951" xr:uid="{00000000-0005-0000-0000-000020220000}"/>
    <cellStyle name="Currency 2 7 3 2 4 4 3" xfId="8952" xr:uid="{00000000-0005-0000-0000-000021220000}"/>
    <cellStyle name="Currency 2 7 3 2 4 5" xfId="8953" xr:uid="{00000000-0005-0000-0000-000022220000}"/>
    <cellStyle name="Currency 2 7 3 2 4 5 2" xfId="8954" xr:uid="{00000000-0005-0000-0000-000023220000}"/>
    <cellStyle name="Currency 2 7 3 2 4 5 2 2" xfId="8955" xr:uid="{00000000-0005-0000-0000-000024220000}"/>
    <cellStyle name="Currency 2 7 3 2 4 5 3" xfId="8956" xr:uid="{00000000-0005-0000-0000-000025220000}"/>
    <cellStyle name="Currency 2 7 3 2 4 6" xfId="8957" xr:uid="{00000000-0005-0000-0000-000026220000}"/>
    <cellStyle name="Currency 2 7 3 2 4 6 2" xfId="8958" xr:uid="{00000000-0005-0000-0000-000027220000}"/>
    <cellStyle name="Currency 2 7 3 2 4 7" xfId="8959" xr:uid="{00000000-0005-0000-0000-000028220000}"/>
    <cellStyle name="Currency 2 7 3 2 4 7 2" xfId="8960" xr:uid="{00000000-0005-0000-0000-000029220000}"/>
    <cellStyle name="Currency 2 7 3 2 4 8" xfId="8961" xr:uid="{00000000-0005-0000-0000-00002A220000}"/>
    <cellStyle name="Currency 2 7 3 2 4 9" xfId="8962" xr:uid="{00000000-0005-0000-0000-00002B220000}"/>
    <cellStyle name="Currency 2 7 3 2 5" xfId="8963" xr:uid="{00000000-0005-0000-0000-00002C220000}"/>
    <cellStyle name="Currency 2 7 3 2 5 2" xfId="8964" xr:uid="{00000000-0005-0000-0000-00002D220000}"/>
    <cellStyle name="Currency 2 7 3 2 5 3" xfId="8965" xr:uid="{00000000-0005-0000-0000-00002E220000}"/>
    <cellStyle name="Currency 2 7 3 2 6" xfId="8966" xr:uid="{00000000-0005-0000-0000-00002F220000}"/>
    <cellStyle name="Currency 2 7 3 2 6 2" xfId="8967" xr:uid="{00000000-0005-0000-0000-000030220000}"/>
    <cellStyle name="Currency 2 7 3 2 6 2 2" xfId="8968" xr:uid="{00000000-0005-0000-0000-000031220000}"/>
    <cellStyle name="Currency 2 7 3 2 6 2 2 2" xfId="8969" xr:uid="{00000000-0005-0000-0000-000032220000}"/>
    <cellStyle name="Currency 2 7 3 2 6 2 3" xfId="8970" xr:uid="{00000000-0005-0000-0000-000033220000}"/>
    <cellStyle name="Currency 2 7 3 2 6 3" xfId="8971" xr:uid="{00000000-0005-0000-0000-000034220000}"/>
    <cellStyle name="Currency 2 7 3 2 6 3 2" xfId="8972" xr:uid="{00000000-0005-0000-0000-000035220000}"/>
    <cellStyle name="Currency 2 7 3 2 6 3 2 2" xfId="8973" xr:uid="{00000000-0005-0000-0000-000036220000}"/>
    <cellStyle name="Currency 2 7 3 2 6 3 3" xfId="8974" xr:uid="{00000000-0005-0000-0000-000037220000}"/>
    <cellStyle name="Currency 2 7 3 2 6 4" xfId="8975" xr:uid="{00000000-0005-0000-0000-000038220000}"/>
    <cellStyle name="Currency 2 7 3 2 6 4 2" xfId="8976" xr:uid="{00000000-0005-0000-0000-000039220000}"/>
    <cellStyle name="Currency 2 7 3 2 6 4 2 2" xfId="8977" xr:uid="{00000000-0005-0000-0000-00003A220000}"/>
    <cellStyle name="Currency 2 7 3 2 6 4 3" xfId="8978" xr:uid="{00000000-0005-0000-0000-00003B220000}"/>
    <cellStyle name="Currency 2 7 3 2 6 5" xfId="8979" xr:uid="{00000000-0005-0000-0000-00003C220000}"/>
    <cellStyle name="Currency 2 7 3 2 6 5 2" xfId="8980" xr:uid="{00000000-0005-0000-0000-00003D220000}"/>
    <cellStyle name="Currency 2 7 3 2 6 6" xfId="8981" xr:uid="{00000000-0005-0000-0000-00003E220000}"/>
    <cellStyle name="Currency 2 7 3 2 6 6 2" xfId="8982" xr:uid="{00000000-0005-0000-0000-00003F220000}"/>
    <cellStyle name="Currency 2 7 3 2 6 7" xfId="8983" xr:uid="{00000000-0005-0000-0000-000040220000}"/>
    <cellStyle name="Currency 2 7 3 2 7" xfId="8984" xr:uid="{00000000-0005-0000-0000-000041220000}"/>
    <cellStyle name="Currency 2 7 3 2 7 2" xfId="8985" xr:uid="{00000000-0005-0000-0000-000042220000}"/>
    <cellStyle name="Currency 2 7 3 2 7 2 2" xfId="8986" xr:uid="{00000000-0005-0000-0000-000043220000}"/>
    <cellStyle name="Currency 2 7 3 2 7 3" xfId="8987" xr:uid="{00000000-0005-0000-0000-000044220000}"/>
    <cellStyle name="Currency 2 7 3 2 8" xfId="8988" xr:uid="{00000000-0005-0000-0000-000045220000}"/>
    <cellStyle name="Currency 2 7 3 2 8 2" xfId="8989" xr:uid="{00000000-0005-0000-0000-000046220000}"/>
    <cellStyle name="Currency 2 7 3 2 8 2 2" xfId="8990" xr:uid="{00000000-0005-0000-0000-000047220000}"/>
    <cellStyle name="Currency 2 7 3 2 8 3" xfId="8991" xr:uid="{00000000-0005-0000-0000-000048220000}"/>
    <cellStyle name="Currency 2 7 3 3" xfId="365" xr:uid="{00000000-0005-0000-0000-000049220000}"/>
    <cellStyle name="Currency 2 7 3 3 10" xfId="8992" xr:uid="{00000000-0005-0000-0000-00004A220000}"/>
    <cellStyle name="Currency 2 7 3 3 2" xfId="366" xr:uid="{00000000-0005-0000-0000-00004B220000}"/>
    <cellStyle name="Currency 2 7 3 3 2 2" xfId="8993" xr:uid="{00000000-0005-0000-0000-00004C220000}"/>
    <cellStyle name="Currency 2 7 3 3 2 3" xfId="8994" xr:uid="{00000000-0005-0000-0000-00004D220000}"/>
    <cellStyle name="Currency 2 7 3 3 2 3 2" xfId="8995" xr:uid="{00000000-0005-0000-0000-00004E220000}"/>
    <cellStyle name="Currency 2 7 3 3 2 3 3" xfId="8996" xr:uid="{00000000-0005-0000-0000-00004F220000}"/>
    <cellStyle name="Currency 2 7 3 3 2 4" xfId="8997" xr:uid="{00000000-0005-0000-0000-000050220000}"/>
    <cellStyle name="Currency 2 7 3 3 2 4 2" xfId="8998" xr:uid="{00000000-0005-0000-0000-000051220000}"/>
    <cellStyle name="Currency 2 7 3 3 2 4 2 2" xfId="8999" xr:uid="{00000000-0005-0000-0000-000052220000}"/>
    <cellStyle name="Currency 2 7 3 3 2 4 3" xfId="9000" xr:uid="{00000000-0005-0000-0000-000053220000}"/>
    <cellStyle name="Currency 2 7 3 3 2 5" xfId="9001" xr:uid="{00000000-0005-0000-0000-000054220000}"/>
    <cellStyle name="Currency 2 7 3 3 2 5 2" xfId="9002" xr:uid="{00000000-0005-0000-0000-000055220000}"/>
    <cellStyle name="Currency 2 7 3 3 2 5 2 2" xfId="9003" xr:uid="{00000000-0005-0000-0000-000056220000}"/>
    <cellStyle name="Currency 2 7 3 3 2 5 3" xfId="9004" xr:uid="{00000000-0005-0000-0000-000057220000}"/>
    <cellStyle name="Currency 2 7 3 3 2 6" xfId="9005" xr:uid="{00000000-0005-0000-0000-000058220000}"/>
    <cellStyle name="Currency 2 7 3 3 2 6 2" xfId="9006" xr:uid="{00000000-0005-0000-0000-000059220000}"/>
    <cellStyle name="Currency 2 7 3 3 2 6 2 2" xfId="9007" xr:uid="{00000000-0005-0000-0000-00005A220000}"/>
    <cellStyle name="Currency 2 7 3 3 2 6 3" xfId="9008" xr:uid="{00000000-0005-0000-0000-00005B220000}"/>
    <cellStyle name="Currency 2 7 3 3 2 7" xfId="9009" xr:uid="{00000000-0005-0000-0000-00005C220000}"/>
    <cellStyle name="Currency 2 7 3 3 2 7 2" xfId="9010" xr:uid="{00000000-0005-0000-0000-00005D220000}"/>
    <cellStyle name="Currency 2 7 3 3 2 8" xfId="9011" xr:uid="{00000000-0005-0000-0000-00005E220000}"/>
    <cellStyle name="Currency 2 7 3 3 2 8 2" xfId="9012" xr:uid="{00000000-0005-0000-0000-00005F220000}"/>
    <cellStyle name="Currency 2 7 3 3 2 9" xfId="9013" xr:uid="{00000000-0005-0000-0000-000060220000}"/>
    <cellStyle name="Currency 2 7 3 3 3" xfId="367" xr:uid="{00000000-0005-0000-0000-000061220000}"/>
    <cellStyle name="Currency 2 7 3 3 4" xfId="9014" xr:uid="{00000000-0005-0000-0000-000062220000}"/>
    <cellStyle name="Currency 2 7 3 3 4 2" xfId="9015" xr:uid="{00000000-0005-0000-0000-000063220000}"/>
    <cellStyle name="Currency 2 7 3 3 4 3" xfId="9016" xr:uid="{00000000-0005-0000-0000-000064220000}"/>
    <cellStyle name="Currency 2 7 3 3 5" xfId="9017" xr:uid="{00000000-0005-0000-0000-000065220000}"/>
    <cellStyle name="Currency 2 7 3 3 5 2" xfId="9018" xr:uid="{00000000-0005-0000-0000-000066220000}"/>
    <cellStyle name="Currency 2 7 3 3 5 2 2" xfId="9019" xr:uid="{00000000-0005-0000-0000-000067220000}"/>
    <cellStyle name="Currency 2 7 3 3 5 3" xfId="9020" xr:uid="{00000000-0005-0000-0000-000068220000}"/>
    <cellStyle name="Currency 2 7 3 3 6" xfId="9021" xr:uid="{00000000-0005-0000-0000-000069220000}"/>
    <cellStyle name="Currency 2 7 3 3 6 2" xfId="9022" xr:uid="{00000000-0005-0000-0000-00006A220000}"/>
    <cellStyle name="Currency 2 7 3 3 6 2 2" xfId="9023" xr:uid="{00000000-0005-0000-0000-00006B220000}"/>
    <cellStyle name="Currency 2 7 3 3 6 3" xfId="9024" xr:uid="{00000000-0005-0000-0000-00006C220000}"/>
    <cellStyle name="Currency 2 7 3 3 7" xfId="9025" xr:uid="{00000000-0005-0000-0000-00006D220000}"/>
    <cellStyle name="Currency 2 7 3 3 7 2" xfId="9026" xr:uid="{00000000-0005-0000-0000-00006E220000}"/>
    <cellStyle name="Currency 2 7 3 3 7 2 2" xfId="9027" xr:uid="{00000000-0005-0000-0000-00006F220000}"/>
    <cellStyle name="Currency 2 7 3 3 7 3" xfId="9028" xr:uid="{00000000-0005-0000-0000-000070220000}"/>
    <cellStyle name="Currency 2 7 3 3 8" xfId="9029" xr:uid="{00000000-0005-0000-0000-000071220000}"/>
    <cellStyle name="Currency 2 7 3 3 8 2" xfId="9030" xr:uid="{00000000-0005-0000-0000-000072220000}"/>
    <cellStyle name="Currency 2 7 3 3 9" xfId="9031" xr:uid="{00000000-0005-0000-0000-000073220000}"/>
    <cellStyle name="Currency 2 7 3 3 9 2" xfId="9032" xr:uid="{00000000-0005-0000-0000-000074220000}"/>
    <cellStyle name="Currency 2 7 3 4" xfId="368" xr:uid="{00000000-0005-0000-0000-000075220000}"/>
    <cellStyle name="Currency 2 7 3 4 2" xfId="369" xr:uid="{00000000-0005-0000-0000-000076220000}"/>
    <cellStyle name="Currency 2 7 3 4 2 10" xfId="9033" xr:uid="{00000000-0005-0000-0000-000077220000}"/>
    <cellStyle name="Currency 2 7 3 4 2 2" xfId="9034" xr:uid="{00000000-0005-0000-0000-000078220000}"/>
    <cellStyle name="Currency 2 7 3 4 2 3" xfId="9035" xr:uid="{00000000-0005-0000-0000-000079220000}"/>
    <cellStyle name="Currency 2 7 3 4 2 4" xfId="9036" xr:uid="{00000000-0005-0000-0000-00007A220000}"/>
    <cellStyle name="Currency 2 7 3 4 2 4 2" xfId="9037" xr:uid="{00000000-0005-0000-0000-00007B220000}"/>
    <cellStyle name="Currency 2 7 3 4 2 4 2 2" xfId="9038" xr:uid="{00000000-0005-0000-0000-00007C220000}"/>
    <cellStyle name="Currency 2 7 3 4 2 4 3" xfId="9039" xr:uid="{00000000-0005-0000-0000-00007D220000}"/>
    <cellStyle name="Currency 2 7 3 4 2 5" xfId="9040" xr:uid="{00000000-0005-0000-0000-00007E220000}"/>
    <cellStyle name="Currency 2 7 3 4 2 5 2" xfId="9041" xr:uid="{00000000-0005-0000-0000-00007F220000}"/>
    <cellStyle name="Currency 2 7 3 4 2 5 2 2" xfId="9042" xr:uid="{00000000-0005-0000-0000-000080220000}"/>
    <cellStyle name="Currency 2 7 3 4 2 5 3" xfId="9043" xr:uid="{00000000-0005-0000-0000-000081220000}"/>
    <cellStyle name="Currency 2 7 3 4 2 6" xfId="9044" xr:uid="{00000000-0005-0000-0000-000082220000}"/>
    <cellStyle name="Currency 2 7 3 4 2 6 2" xfId="9045" xr:uid="{00000000-0005-0000-0000-000083220000}"/>
    <cellStyle name="Currency 2 7 3 4 2 6 2 2" xfId="9046" xr:uid="{00000000-0005-0000-0000-000084220000}"/>
    <cellStyle name="Currency 2 7 3 4 2 6 3" xfId="9047" xr:uid="{00000000-0005-0000-0000-000085220000}"/>
    <cellStyle name="Currency 2 7 3 4 2 7" xfId="9048" xr:uid="{00000000-0005-0000-0000-000086220000}"/>
    <cellStyle name="Currency 2 7 3 4 2 7 2" xfId="9049" xr:uid="{00000000-0005-0000-0000-000087220000}"/>
    <cellStyle name="Currency 2 7 3 4 2 8" xfId="9050" xr:uid="{00000000-0005-0000-0000-000088220000}"/>
    <cellStyle name="Currency 2 7 3 4 2 8 2" xfId="9051" xr:uid="{00000000-0005-0000-0000-000089220000}"/>
    <cellStyle name="Currency 2 7 3 4 2 9" xfId="9052" xr:uid="{00000000-0005-0000-0000-00008A220000}"/>
    <cellStyle name="Currency 2 7 3 4 3" xfId="370" xr:uid="{00000000-0005-0000-0000-00008B220000}"/>
    <cellStyle name="Currency 2 7 3 4 4" xfId="9053" xr:uid="{00000000-0005-0000-0000-00008C220000}"/>
    <cellStyle name="Currency 2 7 3 4 4 2" xfId="9054" xr:uid="{00000000-0005-0000-0000-00008D220000}"/>
    <cellStyle name="Currency 2 7 3 4 4 2 2" xfId="9055" xr:uid="{00000000-0005-0000-0000-00008E220000}"/>
    <cellStyle name="Currency 2 7 3 4 4 3" xfId="9056" xr:uid="{00000000-0005-0000-0000-00008F220000}"/>
    <cellStyle name="Currency 2 7 3 4 5" xfId="9057" xr:uid="{00000000-0005-0000-0000-000090220000}"/>
    <cellStyle name="Currency 2 7 3 4 5 2" xfId="9058" xr:uid="{00000000-0005-0000-0000-000091220000}"/>
    <cellStyle name="Currency 2 7 3 4 5 2 2" xfId="9059" xr:uid="{00000000-0005-0000-0000-000092220000}"/>
    <cellStyle name="Currency 2 7 3 4 5 3" xfId="9060" xr:uid="{00000000-0005-0000-0000-000093220000}"/>
    <cellStyle name="Currency 2 7 3 5" xfId="9061" xr:uid="{00000000-0005-0000-0000-000094220000}"/>
    <cellStyle name="Currency 2 7 3 5 2" xfId="9062" xr:uid="{00000000-0005-0000-0000-000095220000}"/>
    <cellStyle name="Currency 2 7 3 5 3" xfId="9063" xr:uid="{00000000-0005-0000-0000-000096220000}"/>
    <cellStyle name="Currency 2 7 3 5 3 2" xfId="9064" xr:uid="{00000000-0005-0000-0000-000097220000}"/>
    <cellStyle name="Currency 2 7 3 5 3 3" xfId="9065" xr:uid="{00000000-0005-0000-0000-000098220000}"/>
    <cellStyle name="Currency 2 7 3 5 4" xfId="9066" xr:uid="{00000000-0005-0000-0000-000099220000}"/>
    <cellStyle name="Currency 2 7 3 5 4 2" xfId="9067" xr:uid="{00000000-0005-0000-0000-00009A220000}"/>
    <cellStyle name="Currency 2 7 3 5 4 2 2" xfId="9068" xr:uid="{00000000-0005-0000-0000-00009B220000}"/>
    <cellStyle name="Currency 2 7 3 5 4 3" xfId="9069" xr:uid="{00000000-0005-0000-0000-00009C220000}"/>
    <cellStyle name="Currency 2 7 3 5 5" xfId="9070" xr:uid="{00000000-0005-0000-0000-00009D220000}"/>
    <cellStyle name="Currency 2 7 3 5 5 2" xfId="9071" xr:uid="{00000000-0005-0000-0000-00009E220000}"/>
    <cellStyle name="Currency 2 7 3 5 5 2 2" xfId="9072" xr:uid="{00000000-0005-0000-0000-00009F220000}"/>
    <cellStyle name="Currency 2 7 3 5 5 3" xfId="9073" xr:uid="{00000000-0005-0000-0000-0000A0220000}"/>
    <cellStyle name="Currency 2 7 3 5 6" xfId="9074" xr:uid="{00000000-0005-0000-0000-0000A1220000}"/>
    <cellStyle name="Currency 2 7 3 5 6 2" xfId="9075" xr:uid="{00000000-0005-0000-0000-0000A2220000}"/>
    <cellStyle name="Currency 2 7 3 5 6 2 2" xfId="9076" xr:uid="{00000000-0005-0000-0000-0000A3220000}"/>
    <cellStyle name="Currency 2 7 3 5 6 3" xfId="9077" xr:uid="{00000000-0005-0000-0000-0000A4220000}"/>
    <cellStyle name="Currency 2 7 3 5 7" xfId="9078" xr:uid="{00000000-0005-0000-0000-0000A5220000}"/>
    <cellStyle name="Currency 2 7 3 5 7 2" xfId="9079" xr:uid="{00000000-0005-0000-0000-0000A6220000}"/>
    <cellStyle name="Currency 2 7 3 5 8" xfId="9080" xr:uid="{00000000-0005-0000-0000-0000A7220000}"/>
    <cellStyle name="Currency 2 7 3 5 8 2" xfId="9081" xr:uid="{00000000-0005-0000-0000-0000A8220000}"/>
    <cellStyle name="Currency 2 7 3 5 9" xfId="9082" xr:uid="{00000000-0005-0000-0000-0000A9220000}"/>
    <cellStyle name="Currency 2 7 3 6" xfId="9083" xr:uid="{00000000-0005-0000-0000-0000AA220000}"/>
    <cellStyle name="Currency 2 7 3 6 2" xfId="9084" xr:uid="{00000000-0005-0000-0000-0000AB220000}"/>
    <cellStyle name="Currency 2 7 3 6 3" xfId="9085" xr:uid="{00000000-0005-0000-0000-0000AC220000}"/>
    <cellStyle name="Currency 2 7 3 7" xfId="9086" xr:uid="{00000000-0005-0000-0000-0000AD220000}"/>
    <cellStyle name="Currency 2 7 3 8" xfId="9087" xr:uid="{00000000-0005-0000-0000-0000AE220000}"/>
    <cellStyle name="Currency 2 7 3 8 2" xfId="9088" xr:uid="{00000000-0005-0000-0000-0000AF220000}"/>
    <cellStyle name="Currency 2 7 3 8 2 2" xfId="9089" xr:uid="{00000000-0005-0000-0000-0000B0220000}"/>
    <cellStyle name="Currency 2 7 3 8 3" xfId="9090" xr:uid="{00000000-0005-0000-0000-0000B1220000}"/>
    <cellStyle name="Currency 2 7 3 8 4" xfId="9091" xr:uid="{00000000-0005-0000-0000-0000B2220000}"/>
    <cellStyle name="Currency 2 7 3 9" xfId="9092" xr:uid="{00000000-0005-0000-0000-0000B3220000}"/>
    <cellStyle name="Currency 2 7 3 9 2" xfId="9093" xr:uid="{00000000-0005-0000-0000-0000B4220000}"/>
    <cellStyle name="Currency 2 7 3 9 2 2" xfId="9094" xr:uid="{00000000-0005-0000-0000-0000B5220000}"/>
    <cellStyle name="Currency 2 7 3 9 3" xfId="9095" xr:uid="{00000000-0005-0000-0000-0000B6220000}"/>
    <cellStyle name="Currency 2 7 4" xfId="371" xr:uid="{00000000-0005-0000-0000-0000B7220000}"/>
    <cellStyle name="Currency 2 7 4 2" xfId="9096" xr:uid="{00000000-0005-0000-0000-0000B8220000}"/>
    <cellStyle name="Currency 2 7 4 2 2" xfId="9097" xr:uid="{00000000-0005-0000-0000-0000B9220000}"/>
    <cellStyle name="Currency 2 7 4 2 3" xfId="9098" xr:uid="{00000000-0005-0000-0000-0000BA220000}"/>
    <cellStyle name="Currency 2 7 4 2 3 2" xfId="9099" xr:uid="{00000000-0005-0000-0000-0000BB220000}"/>
    <cellStyle name="Currency 2 7 4 2 3 3" xfId="9100" xr:uid="{00000000-0005-0000-0000-0000BC220000}"/>
    <cellStyle name="Currency 2 7 4 2 4" xfId="9101" xr:uid="{00000000-0005-0000-0000-0000BD220000}"/>
    <cellStyle name="Currency 2 7 4 2 4 2" xfId="9102" xr:uid="{00000000-0005-0000-0000-0000BE220000}"/>
    <cellStyle name="Currency 2 7 4 2 4 2 2" xfId="9103" xr:uid="{00000000-0005-0000-0000-0000BF220000}"/>
    <cellStyle name="Currency 2 7 4 2 4 3" xfId="9104" xr:uid="{00000000-0005-0000-0000-0000C0220000}"/>
    <cellStyle name="Currency 2 7 4 2 5" xfId="9105" xr:uid="{00000000-0005-0000-0000-0000C1220000}"/>
    <cellStyle name="Currency 2 7 4 2 5 2" xfId="9106" xr:uid="{00000000-0005-0000-0000-0000C2220000}"/>
    <cellStyle name="Currency 2 7 4 2 5 2 2" xfId="9107" xr:uid="{00000000-0005-0000-0000-0000C3220000}"/>
    <cellStyle name="Currency 2 7 4 2 5 3" xfId="9108" xr:uid="{00000000-0005-0000-0000-0000C4220000}"/>
    <cellStyle name="Currency 2 7 4 2 6" xfId="9109" xr:uid="{00000000-0005-0000-0000-0000C5220000}"/>
    <cellStyle name="Currency 2 7 4 2 6 2" xfId="9110" xr:uid="{00000000-0005-0000-0000-0000C6220000}"/>
    <cellStyle name="Currency 2 7 4 2 6 2 2" xfId="9111" xr:uid="{00000000-0005-0000-0000-0000C7220000}"/>
    <cellStyle name="Currency 2 7 4 2 6 3" xfId="9112" xr:uid="{00000000-0005-0000-0000-0000C8220000}"/>
    <cellStyle name="Currency 2 7 4 2 7" xfId="9113" xr:uid="{00000000-0005-0000-0000-0000C9220000}"/>
    <cellStyle name="Currency 2 7 4 2 7 2" xfId="9114" xr:uid="{00000000-0005-0000-0000-0000CA220000}"/>
    <cellStyle name="Currency 2 7 4 2 8" xfId="9115" xr:uid="{00000000-0005-0000-0000-0000CB220000}"/>
    <cellStyle name="Currency 2 7 4 2 8 2" xfId="9116" xr:uid="{00000000-0005-0000-0000-0000CC220000}"/>
    <cellStyle name="Currency 2 7 4 2 9" xfId="9117" xr:uid="{00000000-0005-0000-0000-0000CD220000}"/>
    <cellStyle name="Currency 2 7 4 3" xfId="9118" xr:uid="{00000000-0005-0000-0000-0000CE220000}"/>
    <cellStyle name="Currency 2 7 4 3 2" xfId="9119" xr:uid="{00000000-0005-0000-0000-0000CF220000}"/>
    <cellStyle name="Currency 2 7 4 3 3" xfId="9120" xr:uid="{00000000-0005-0000-0000-0000D0220000}"/>
    <cellStyle name="Currency 2 7 4 3 3 2" xfId="9121" xr:uid="{00000000-0005-0000-0000-0000D1220000}"/>
    <cellStyle name="Currency 2 7 4 3 3 3" xfId="9122" xr:uid="{00000000-0005-0000-0000-0000D2220000}"/>
    <cellStyle name="Currency 2 7 4 3 4" xfId="9123" xr:uid="{00000000-0005-0000-0000-0000D3220000}"/>
    <cellStyle name="Currency 2 7 4 3 4 2" xfId="9124" xr:uid="{00000000-0005-0000-0000-0000D4220000}"/>
    <cellStyle name="Currency 2 7 4 3 4 2 2" xfId="9125" xr:uid="{00000000-0005-0000-0000-0000D5220000}"/>
    <cellStyle name="Currency 2 7 4 3 4 3" xfId="9126" xr:uid="{00000000-0005-0000-0000-0000D6220000}"/>
    <cellStyle name="Currency 2 7 4 3 5" xfId="9127" xr:uid="{00000000-0005-0000-0000-0000D7220000}"/>
    <cellStyle name="Currency 2 7 4 3 5 2" xfId="9128" xr:uid="{00000000-0005-0000-0000-0000D8220000}"/>
    <cellStyle name="Currency 2 7 4 3 5 2 2" xfId="9129" xr:uid="{00000000-0005-0000-0000-0000D9220000}"/>
    <cellStyle name="Currency 2 7 4 3 5 3" xfId="9130" xr:uid="{00000000-0005-0000-0000-0000DA220000}"/>
    <cellStyle name="Currency 2 7 4 3 6" xfId="9131" xr:uid="{00000000-0005-0000-0000-0000DB220000}"/>
    <cellStyle name="Currency 2 7 4 3 6 2" xfId="9132" xr:uid="{00000000-0005-0000-0000-0000DC220000}"/>
    <cellStyle name="Currency 2 7 4 3 6 2 2" xfId="9133" xr:uid="{00000000-0005-0000-0000-0000DD220000}"/>
    <cellStyle name="Currency 2 7 4 3 6 3" xfId="9134" xr:uid="{00000000-0005-0000-0000-0000DE220000}"/>
    <cellStyle name="Currency 2 7 4 3 7" xfId="9135" xr:uid="{00000000-0005-0000-0000-0000DF220000}"/>
    <cellStyle name="Currency 2 7 4 3 7 2" xfId="9136" xr:uid="{00000000-0005-0000-0000-0000E0220000}"/>
    <cellStyle name="Currency 2 7 4 3 8" xfId="9137" xr:uid="{00000000-0005-0000-0000-0000E1220000}"/>
    <cellStyle name="Currency 2 7 4 3 8 2" xfId="9138" xr:uid="{00000000-0005-0000-0000-0000E2220000}"/>
    <cellStyle name="Currency 2 7 4 3 9" xfId="9139" xr:uid="{00000000-0005-0000-0000-0000E3220000}"/>
    <cellStyle name="Currency 2 7 4 4" xfId="9140" xr:uid="{00000000-0005-0000-0000-0000E4220000}"/>
    <cellStyle name="Currency 2 7 4 4 2" xfId="9141" xr:uid="{00000000-0005-0000-0000-0000E5220000}"/>
    <cellStyle name="Currency 2 7 4 4 3" xfId="9142" xr:uid="{00000000-0005-0000-0000-0000E6220000}"/>
    <cellStyle name="Currency 2 7 4 4 3 2" xfId="9143" xr:uid="{00000000-0005-0000-0000-0000E7220000}"/>
    <cellStyle name="Currency 2 7 4 4 3 2 2" xfId="9144" xr:uid="{00000000-0005-0000-0000-0000E8220000}"/>
    <cellStyle name="Currency 2 7 4 4 3 3" xfId="9145" xr:uid="{00000000-0005-0000-0000-0000E9220000}"/>
    <cellStyle name="Currency 2 7 4 4 4" xfId="9146" xr:uid="{00000000-0005-0000-0000-0000EA220000}"/>
    <cellStyle name="Currency 2 7 4 4 4 2" xfId="9147" xr:uid="{00000000-0005-0000-0000-0000EB220000}"/>
    <cellStyle name="Currency 2 7 4 4 4 2 2" xfId="9148" xr:uid="{00000000-0005-0000-0000-0000EC220000}"/>
    <cellStyle name="Currency 2 7 4 4 4 3" xfId="9149" xr:uid="{00000000-0005-0000-0000-0000ED220000}"/>
    <cellStyle name="Currency 2 7 4 4 5" xfId="9150" xr:uid="{00000000-0005-0000-0000-0000EE220000}"/>
    <cellStyle name="Currency 2 7 4 4 5 2" xfId="9151" xr:uid="{00000000-0005-0000-0000-0000EF220000}"/>
    <cellStyle name="Currency 2 7 4 4 5 2 2" xfId="9152" xr:uid="{00000000-0005-0000-0000-0000F0220000}"/>
    <cellStyle name="Currency 2 7 4 4 5 3" xfId="9153" xr:uid="{00000000-0005-0000-0000-0000F1220000}"/>
    <cellStyle name="Currency 2 7 4 4 6" xfId="9154" xr:uid="{00000000-0005-0000-0000-0000F2220000}"/>
    <cellStyle name="Currency 2 7 4 4 6 2" xfId="9155" xr:uid="{00000000-0005-0000-0000-0000F3220000}"/>
    <cellStyle name="Currency 2 7 4 4 7" xfId="9156" xr:uid="{00000000-0005-0000-0000-0000F4220000}"/>
    <cellStyle name="Currency 2 7 4 4 7 2" xfId="9157" xr:uid="{00000000-0005-0000-0000-0000F5220000}"/>
    <cellStyle name="Currency 2 7 4 4 8" xfId="9158" xr:uid="{00000000-0005-0000-0000-0000F6220000}"/>
    <cellStyle name="Currency 2 7 4 4 9" xfId="9159" xr:uid="{00000000-0005-0000-0000-0000F7220000}"/>
    <cellStyle name="Currency 2 7 4 5" xfId="9160" xr:uid="{00000000-0005-0000-0000-0000F8220000}"/>
    <cellStyle name="Currency 2 7 4 5 2" xfId="9161" xr:uid="{00000000-0005-0000-0000-0000F9220000}"/>
    <cellStyle name="Currency 2 7 4 5 3" xfId="9162" xr:uid="{00000000-0005-0000-0000-0000FA220000}"/>
    <cellStyle name="Currency 2 7 4 6" xfId="9163" xr:uid="{00000000-0005-0000-0000-0000FB220000}"/>
    <cellStyle name="Currency 2 7 4 6 2" xfId="9164" xr:uid="{00000000-0005-0000-0000-0000FC220000}"/>
    <cellStyle name="Currency 2 7 4 6 2 2" xfId="9165" xr:uid="{00000000-0005-0000-0000-0000FD220000}"/>
    <cellStyle name="Currency 2 7 4 6 2 2 2" xfId="9166" xr:uid="{00000000-0005-0000-0000-0000FE220000}"/>
    <cellStyle name="Currency 2 7 4 6 2 3" xfId="9167" xr:uid="{00000000-0005-0000-0000-0000FF220000}"/>
    <cellStyle name="Currency 2 7 4 6 3" xfId="9168" xr:uid="{00000000-0005-0000-0000-000000230000}"/>
    <cellStyle name="Currency 2 7 4 6 3 2" xfId="9169" xr:uid="{00000000-0005-0000-0000-000001230000}"/>
    <cellStyle name="Currency 2 7 4 6 3 2 2" xfId="9170" xr:uid="{00000000-0005-0000-0000-000002230000}"/>
    <cellStyle name="Currency 2 7 4 6 3 3" xfId="9171" xr:uid="{00000000-0005-0000-0000-000003230000}"/>
    <cellStyle name="Currency 2 7 4 6 4" xfId="9172" xr:uid="{00000000-0005-0000-0000-000004230000}"/>
    <cellStyle name="Currency 2 7 4 6 4 2" xfId="9173" xr:uid="{00000000-0005-0000-0000-000005230000}"/>
    <cellStyle name="Currency 2 7 4 6 4 2 2" xfId="9174" xr:uid="{00000000-0005-0000-0000-000006230000}"/>
    <cellStyle name="Currency 2 7 4 6 4 3" xfId="9175" xr:uid="{00000000-0005-0000-0000-000007230000}"/>
    <cellStyle name="Currency 2 7 4 6 5" xfId="9176" xr:uid="{00000000-0005-0000-0000-000008230000}"/>
    <cellStyle name="Currency 2 7 4 6 5 2" xfId="9177" xr:uid="{00000000-0005-0000-0000-000009230000}"/>
    <cellStyle name="Currency 2 7 4 6 6" xfId="9178" xr:uid="{00000000-0005-0000-0000-00000A230000}"/>
    <cellStyle name="Currency 2 7 4 6 6 2" xfId="9179" xr:uid="{00000000-0005-0000-0000-00000B230000}"/>
    <cellStyle name="Currency 2 7 4 6 7" xfId="9180" xr:uid="{00000000-0005-0000-0000-00000C230000}"/>
    <cellStyle name="Currency 2 7 4 7" xfId="9181" xr:uid="{00000000-0005-0000-0000-00000D230000}"/>
    <cellStyle name="Currency 2 7 4 7 2" xfId="9182" xr:uid="{00000000-0005-0000-0000-00000E230000}"/>
    <cellStyle name="Currency 2 7 4 7 2 2" xfId="9183" xr:uid="{00000000-0005-0000-0000-00000F230000}"/>
    <cellStyle name="Currency 2 7 4 7 3" xfId="9184" xr:uid="{00000000-0005-0000-0000-000010230000}"/>
    <cellStyle name="Currency 2 7 4 8" xfId="9185" xr:uid="{00000000-0005-0000-0000-000011230000}"/>
    <cellStyle name="Currency 2 7 4 8 2" xfId="9186" xr:uid="{00000000-0005-0000-0000-000012230000}"/>
    <cellStyle name="Currency 2 7 4 8 2 2" xfId="9187" xr:uid="{00000000-0005-0000-0000-000013230000}"/>
    <cellStyle name="Currency 2 7 4 8 3" xfId="9188" xr:uid="{00000000-0005-0000-0000-000014230000}"/>
    <cellStyle name="Currency 2 7 5" xfId="372" xr:uid="{00000000-0005-0000-0000-000015230000}"/>
    <cellStyle name="Currency 2 7 5 10" xfId="9189" xr:uid="{00000000-0005-0000-0000-000016230000}"/>
    <cellStyle name="Currency 2 7 5 2" xfId="373" xr:uid="{00000000-0005-0000-0000-000017230000}"/>
    <cellStyle name="Currency 2 7 5 2 2" xfId="9190" xr:uid="{00000000-0005-0000-0000-000018230000}"/>
    <cellStyle name="Currency 2 7 5 2 3" xfId="9191" xr:uid="{00000000-0005-0000-0000-000019230000}"/>
    <cellStyle name="Currency 2 7 5 2 3 2" xfId="9192" xr:uid="{00000000-0005-0000-0000-00001A230000}"/>
    <cellStyle name="Currency 2 7 5 2 3 3" xfId="9193" xr:uid="{00000000-0005-0000-0000-00001B230000}"/>
    <cellStyle name="Currency 2 7 5 2 4" xfId="9194" xr:uid="{00000000-0005-0000-0000-00001C230000}"/>
    <cellStyle name="Currency 2 7 5 2 4 2" xfId="9195" xr:uid="{00000000-0005-0000-0000-00001D230000}"/>
    <cellStyle name="Currency 2 7 5 2 4 2 2" xfId="9196" xr:uid="{00000000-0005-0000-0000-00001E230000}"/>
    <cellStyle name="Currency 2 7 5 2 4 3" xfId="9197" xr:uid="{00000000-0005-0000-0000-00001F230000}"/>
    <cellStyle name="Currency 2 7 5 2 5" xfId="9198" xr:uid="{00000000-0005-0000-0000-000020230000}"/>
    <cellStyle name="Currency 2 7 5 2 5 2" xfId="9199" xr:uid="{00000000-0005-0000-0000-000021230000}"/>
    <cellStyle name="Currency 2 7 5 2 5 2 2" xfId="9200" xr:uid="{00000000-0005-0000-0000-000022230000}"/>
    <cellStyle name="Currency 2 7 5 2 5 3" xfId="9201" xr:uid="{00000000-0005-0000-0000-000023230000}"/>
    <cellStyle name="Currency 2 7 5 2 6" xfId="9202" xr:uid="{00000000-0005-0000-0000-000024230000}"/>
    <cellStyle name="Currency 2 7 5 2 6 2" xfId="9203" xr:uid="{00000000-0005-0000-0000-000025230000}"/>
    <cellStyle name="Currency 2 7 5 2 6 2 2" xfId="9204" xr:uid="{00000000-0005-0000-0000-000026230000}"/>
    <cellStyle name="Currency 2 7 5 2 6 3" xfId="9205" xr:uid="{00000000-0005-0000-0000-000027230000}"/>
    <cellStyle name="Currency 2 7 5 2 7" xfId="9206" xr:uid="{00000000-0005-0000-0000-000028230000}"/>
    <cellStyle name="Currency 2 7 5 2 7 2" xfId="9207" xr:uid="{00000000-0005-0000-0000-000029230000}"/>
    <cellStyle name="Currency 2 7 5 2 8" xfId="9208" xr:uid="{00000000-0005-0000-0000-00002A230000}"/>
    <cellStyle name="Currency 2 7 5 2 8 2" xfId="9209" xr:uid="{00000000-0005-0000-0000-00002B230000}"/>
    <cellStyle name="Currency 2 7 5 2 9" xfId="9210" xr:uid="{00000000-0005-0000-0000-00002C230000}"/>
    <cellStyle name="Currency 2 7 5 3" xfId="374" xr:uid="{00000000-0005-0000-0000-00002D230000}"/>
    <cellStyle name="Currency 2 7 5 4" xfId="9211" xr:uid="{00000000-0005-0000-0000-00002E230000}"/>
    <cellStyle name="Currency 2 7 5 4 2" xfId="9212" xr:uid="{00000000-0005-0000-0000-00002F230000}"/>
    <cellStyle name="Currency 2 7 5 4 3" xfId="9213" xr:uid="{00000000-0005-0000-0000-000030230000}"/>
    <cellStyle name="Currency 2 7 5 5" xfId="9214" xr:uid="{00000000-0005-0000-0000-000031230000}"/>
    <cellStyle name="Currency 2 7 5 5 2" xfId="9215" xr:uid="{00000000-0005-0000-0000-000032230000}"/>
    <cellStyle name="Currency 2 7 5 5 2 2" xfId="9216" xr:uid="{00000000-0005-0000-0000-000033230000}"/>
    <cellStyle name="Currency 2 7 5 5 3" xfId="9217" xr:uid="{00000000-0005-0000-0000-000034230000}"/>
    <cellStyle name="Currency 2 7 5 6" xfId="9218" xr:uid="{00000000-0005-0000-0000-000035230000}"/>
    <cellStyle name="Currency 2 7 5 6 2" xfId="9219" xr:uid="{00000000-0005-0000-0000-000036230000}"/>
    <cellStyle name="Currency 2 7 5 6 2 2" xfId="9220" xr:uid="{00000000-0005-0000-0000-000037230000}"/>
    <cellStyle name="Currency 2 7 5 6 3" xfId="9221" xr:uid="{00000000-0005-0000-0000-000038230000}"/>
    <cellStyle name="Currency 2 7 5 7" xfId="9222" xr:uid="{00000000-0005-0000-0000-000039230000}"/>
    <cellStyle name="Currency 2 7 5 7 2" xfId="9223" xr:uid="{00000000-0005-0000-0000-00003A230000}"/>
    <cellStyle name="Currency 2 7 5 7 2 2" xfId="9224" xr:uid="{00000000-0005-0000-0000-00003B230000}"/>
    <cellStyle name="Currency 2 7 5 7 3" xfId="9225" xr:uid="{00000000-0005-0000-0000-00003C230000}"/>
    <cellStyle name="Currency 2 7 5 8" xfId="9226" xr:uid="{00000000-0005-0000-0000-00003D230000}"/>
    <cellStyle name="Currency 2 7 5 8 2" xfId="9227" xr:uid="{00000000-0005-0000-0000-00003E230000}"/>
    <cellStyle name="Currency 2 7 5 9" xfId="9228" xr:uid="{00000000-0005-0000-0000-00003F230000}"/>
    <cellStyle name="Currency 2 7 5 9 2" xfId="9229" xr:uid="{00000000-0005-0000-0000-000040230000}"/>
    <cellStyle name="Currency 2 7 6" xfId="375" xr:uid="{00000000-0005-0000-0000-000041230000}"/>
    <cellStyle name="Currency 2 7 6 2" xfId="376" xr:uid="{00000000-0005-0000-0000-000042230000}"/>
    <cellStyle name="Currency 2 7 6 2 10" xfId="9230" xr:uid="{00000000-0005-0000-0000-000043230000}"/>
    <cellStyle name="Currency 2 7 6 2 2" xfId="9231" xr:uid="{00000000-0005-0000-0000-000044230000}"/>
    <cellStyle name="Currency 2 7 6 2 3" xfId="9232" xr:uid="{00000000-0005-0000-0000-000045230000}"/>
    <cellStyle name="Currency 2 7 6 2 4" xfId="9233" xr:uid="{00000000-0005-0000-0000-000046230000}"/>
    <cellStyle name="Currency 2 7 6 2 4 2" xfId="9234" xr:uid="{00000000-0005-0000-0000-000047230000}"/>
    <cellStyle name="Currency 2 7 6 2 4 2 2" xfId="9235" xr:uid="{00000000-0005-0000-0000-000048230000}"/>
    <cellStyle name="Currency 2 7 6 2 4 3" xfId="9236" xr:uid="{00000000-0005-0000-0000-000049230000}"/>
    <cellStyle name="Currency 2 7 6 2 5" xfId="9237" xr:uid="{00000000-0005-0000-0000-00004A230000}"/>
    <cellStyle name="Currency 2 7 6 2 5 2" xfId="9238" xr:uid="{00000000-0005-0000-0000-00004B230000}"/>
    <cellStyle name="Currency 2 7 6 2 5 2 2" xfId="9239" xr:uid="{00000000-0005-0000-0000-00004C230000}"/>
    <cellStyle name="Currency 2 7 6 2 5 3" xfId="9240" xr:uid="{00000000-0005-0000-0000-00004D230000}"/>
    <cellStyle name="Currency 2 7 6 2 6" xfId="9241" xr:uid="{00000000-0005-0000-0000-00004E230000}"/>
    <cellStyle name="Currency 2 7 6 2 6 2" xfId="9242" xr:uid="{00000000-0005-0000-0000-00004F230000}"/>
    <cellStyle name="Currency 2 7 6 2 6 2 2" xfId="9243" xr:uid="{00000000-0005-0000-0000-000050230000}"/>
    <cellStyle name="Currency 2 7 6 2 6 3" xfId="9244" xr:uid="{00000000-0005-0000-0000-000051230000}"/>
    <cellStyle name="Currency 2 7 6 2 7" xfId="9245" xr:uid="{00000000-0005-0000-0000-000052230000}"/>
    <cellStyle name="Currency 2 7 6 2 7 2" xfId="9246" xr:uid="{00000000-0005-0000-0000-000053230000}"/>
    <cellStyle name="Currency 2 7 6 2 8" xfId="9247" xr:uid="{00000000-0005-0000-0000-000054230000}"/>
    <cellStyle name="Currency 2 7 6 2 8 2" xfId="9248" xr:uid="{00000000-0005-0000-0000-000055230000}"/>
    <cellStyle name="Currency 2 7 6 2 9" xfId="9249" xr:uid="{00000000-0005-0000-0000-000056230000}"/>
    <cellStyle name="Currency 2 7 6 3" xfId="377" xr:uid="{00000000-0005-0000-0000-000057230000}"/>
    <cellStyle name="Currency 2 7 6 4" xfId="9250" xr:uid="{00000000-0005-0000-0000-000058230000}"/>
    <cellStyle name="Currency 2 7 6 4 2" xfId="9251" xr:uid="{00000000-0005-0000-0000-000059230000}"/>
    <cellStyle name="Currency 2 7 6 4 2 2" xfId="9252" xr:uid="{00000000-0005-0000-0000-00005A230000}"/>
    <cellStyle name="Currency 2 7 6 4 3" xfId="9253" xr:uid="{00000000-0005-0000-0000-00005B230000}"/>
    <cellStyle name="Currency 2 7 6 5" xfId="9254" xr:uid="{00000000-0005-0000-0000-00005C230000}"/>
    <cellStyle name="Currency 2 7 6 5 2" xfId="9255" xr:uid="{00000000-0005-0000-0000-00005D230000}"/>
    <cellStyle name="Currency 2 7 6 5 2 2" xfId="9256" xr:uid="{00000000-0005-0000-0000-00005E230000}"/>
    <cellStyle name="Currency 2 7 6 5 3" xfId="9257" xr:uid="{00000000-0005-0000-0000-00005F230000}"/>
    <cellStyle name="Currency 2 7 7" xfId="9258" xr:uid="{00000000-0005-0000-0000-000060230000}"/>
    <cellStyle name="Currency 2 7 7 2" xfId="9259" xr:uid="{00000000-0005-0000-0000-000061230000}"/>
    <cellStyle name="Currency 2 7 7 3" xfId="9260" xr:uid="{00000000-0005-0000-0000-000062230000}"/>
    <cellStyle name="Currency 2 7 7 3 2" xfId="9261" xr:uid="{00000000-0005-0000-0000-000063230000}"/>
    <cellStyle name="Currency 2 7 7 3 3" xfId="9262" xr:uid="{00000000-0005-0000-0000-000064230000}"/>
    <cellStyle name="Currency 2 7 7 4" xfId="9263" xr:uid="{00000000-0005-0000-0000-000065230000}"/>
    <cellStyle name="Currency 2 7 7 4 2" xfId="9264" xr:uid="{00000000-0005-0000-0000-000066230000}"/>
    <cellStyle name="Currency 2 7 7 4 2 2" xfId="9265" xr:uid="{00000000-0005-0000-0000-000067230000}"/>
    <cellStyle name="Currency 2 7 7 4 3" xfId="9266" xr:uid="{00000000-0005-0000-0000-000068230000}"/>
    <cellStyle name="Currency 2 7 7 5" xfId="9267" xr:uid="{00000000-0005-0000-0000-000069230000}"/>
    <cellStyle name="Currency 2 7 7 5 2" xfId="9268" xr:uid="{00000000-0005-0000-0000-00006A230000}"/>
    <cellStyle name="Currency 2 7 7 5 2 2" xfId="9269" xr:uid="{00000000-0005-0000-0000-00006B230000}"/>
    <cellStyle name="Currency 2 7 7 5 3" xfId="9270" xr:uid="{00000000-0005-0000-0000-00006C230000}"/>
    <cellStyle name="Currency 2 7 7 6" xfId="9271" xr:uid="{00000000-0005-0000-0000-00006D230000}"/>
    <cellStyle name="Currency 2 7 7 6 2" xfId="9272" xr:uid="{00000000-0005-0000-0000-00006E230000}"/>
    <cellStyle name="Currency 2 7 7 6 2 2" xfId="9273" xr:uid="{00000000-0005-0000-0000-00006F230000}"/>
    <cellStyle name="Currency 2 7 7 6 3" xfId="9274" xr:uid="{00000000-0005-0000-0000-000070230000}"/>
    <cellStyle name="Currency 2 7 7 7" xfId="9275" xr:uid="{00000000-0005-0000-0000-000071230000}"/>
    <cellStyle name="Currency 2 7 7 7 2" xfId="9276" xr:uid="{00000000-0005-0000-0000-000072230000}"/>
    <cellStyle name="Currency 2 7 7 8" xfId="9277" xr:uid="{00000000-0005-0000-0000-000073230000}"/>
    <cellStyle name="Currency 2 7 7 8 2" xfId="9278" xr:uid="{00000000-0005-0000-0000-000074230000}"/>
    <cellStyle name="Currency 2 7 7 9" xfId="9279" xr:uid="{00000000-0005-0000-0000-000075230000}"/>
    <cellStyle name="Currency 2 7 8" xfId="9280" xr:uid="{00000000-0005-0000-0000-000076230000}"/>
    <cellStyle name="Currency 2 7 8 2" xfId="9281" xr:uid="{00000000-0005-0000-0000-000077230000}"/>
    <cellStyle name="Currency 2 7 8 3" xfId="9282" xr:uid="{00000000-0005-0000-0000-000078230000}"/>
    <cellStyle name="Currency 2 7 9" xfId="9283" xr:uid="{00000000-0005-0000-0000-000079230000}"/>
    <cellStyle name="Currency 2 8" xfId="378" xr:uid="{00000000-0005-0000-0000-00007A230000}"/>
    <cellStyle name="Currency 2 8 2" xfId="379" xr:uid="{00000000-0005-0000-0000-00007B230000}"/>
    <cellStyle name="Currency 2 8 2 2" xfId="9284" xr:uid="{00000000-0005-0000-0000-00007C230000}"/>
    <cellStyle name="Currency 2 8 2 2 2" xfId="9285" xr:uid="{00000000-0005-0000-0000-00007D230000}"/>
    <cellStyle name="Currency 2 8 2 3" xfId="9286" xr:uid="{00000000-0005-0000-0000-00007E230000}"/>
    <cellStyle name="Currency 2 8 2 4" xfId="9287" xr:uid="{00000000-0005-0000-0000-00007F230000}"/>
    <cellStyle name="Currency 2 8 3" xfId="380" xr:uid="{00000000-0005-0000-0000-000080230000}"/>
    <cellStyle name="Currency 2 8 3 2" xfId="381" xr:uid="{00000000-0005-0000-0000-000081230000}"/>
    <cellStyle name="Currency 2 8 3 2 2" xfId="25568" xr:uid="{00000000-0005-0000-0000-000082230000}"/>
    <cellStyle name="Currency 2 8 3 3" xfId="382" xr:uid="{00000000-0005-0000-0000-000083230000}"/>
    <cellStyle name="Currency 2 8 3 3 2" xfId="9288" xr:uid="{00000000-0005-0000-0000-000084230000}"/>
    <cellStyle name="Currency 2 8 3 4" xfId="9289" xr:uid="{00000000-0005-0000-0000-000085230000}"/>
    <cellStyle name="Currency 2 8 3 5" xfId="9290" xr:uid="{00000000-0005-0000-0000-000086230000}"/>
    <cellStyle name="Currency 2 8 4" xfId="383" xr:uid="{00000000-0005-0000-0000-000087230000}"/>
    <cellStyle name="Currency 2 8 4 2" xfId="384" xr:uid="{00000000-0005-0000-0000-000088230000}"/>
    <cellStyle name="Currency 2 8 4 3" xfId="385" xr:uid="{00000000-0005-0000-0000-000089230000}"/>
    <cellStyle name="Currency 2 8 5" xfId="9291" xr:uid="{00000000-0005-0000-0000-00008A230000}"/>
    <cellStyle name="Currency 2 8 5 2" xfId="9292" xr:uid="{00000000-0005-0000-0000-00008B230000}"/>
    <cellStyle name="Currency 2 8 6" xfId="9293" xr:uid="{00000000-0005-0000-0000-00008C230000}"/>
    <cellStyle name="Currency 2 8 6 2" xfId="9294" xr:uid="{00000000-0005-0000-0000-00008D230000}"/>
    <cellStyle name="Currency 2 9" xfId="386" xr:uid="{00000000-0005-0000-0000-00008E230000}"/>
    <cellStyle name="Currency 2 9 10" xfId="9295" xr:uid="{00000000-0005-0000-0000-00008F230000}"/>
    <cellStyle name="Currency 2 9 10 2" xfId="9296" xr:uid="{00000000-0005-0000-0000-000090230000}"/>
    <cellStyle name="Currency 2 9 10 2 2" xfId="9297" xr:uid="{00000000-0005-0000-0000-000091230000}"/>
    <cellStyle name="Currency 2 9 10 3" xfId="9298" xr:uid="{00000000-0005-0000-0000-000092230000}"/>
    <cellStyle name="Currency 2 9 11" xfId="9299" xr:uid="{00000000-0005-0000-0000-000093230000}"/>
    <cellStyle name="Currency 2 9 11 2" xfId="9300" xr:uid="{00000000-0005-0000-0000-000094230000}"/>
    <cellStyle name="Currency 2 9 12" xfId="9301" xr:uid="{00000000-0005-0000-0000-000095230000}"/>
    <cellStyle name="Currency 2 9 12 2" xfId="9302" xr:uid="{00000000-0005-0000-0000-000096230000}"/>
    <cellStyle name="Currency 2 9 13" xfId="9303" xr:uid="{00000000-0005-0000-0000-000097230000}"/>
    <cellStyle name="Currency 2 9 14" xfId="9304" xr:uid="{00000000-0005-0000-0000-000098230000}"/>
    <cellStyle name="Currency 2 9 15" xfId="9305" xr:uid="{00000000-0005-0000-0000-000099230000}"/>
    <cellStyle name="Currency 2 9 2" xfId="387" xr:uid="{00000000-0005-0000-0000-00009A230000}"/>
    <cellStyle name="Currency 2 9 2 2" xfId="9306" xr:uid="{00000000-0005-0000-0000-00009B230000}"/>
    <cellStyle name="Currency 2 9 2 2 2" xfId="9307" xr:uid="{00000000-0005-0000-0000-00009C230000}"/>
    <cellStyle name="Currency 2 9 2 2 3" xfId="9308" xr:uid="{00000000-0005-0000-0000-00009D230000}"/>
    <cellStyle name="Currency 2 9 2 2 3 2" xfId="9309" xr:uid="{00000000-0005-0000-0000-00009E230000}"/>
    <cellStyle name="Currency 2 9 2 2 3 3" xfId="9310" xr:uid="{00000000-0005-0000-0000-00009F230000}"/>
    <cellStyle name="Currency 2 9 2 2 4" xfId="9311" xr:uid="{00000000-0005-0000-0000-0000A0230000}"/>
    <cellStyle name="Currency 2 9 2 2 4 2" xfId="9312" xr:uid="{00000000-0005-0000-0000-0000A1230000}"/>
    <cellStyle name="Currency 2 9 2 2 4 2 2" xfId="9313" xr:uid="{00000000-0005-0000-0000-0000A2230000}"/>
    <cellStyle name="Currency 2 9 2 2 4 3" xfId="9314" xr:uid="{00000000-0005-0000-0000-0000A3230000}"/>
    <cellStyle name="Currency 2 9 2 2 5" xfId="9315" xr:uid="{00000000-0005-0000-0000-0000A4230000}"/>
    <cellStyle name="Currency 2 9 2 2 5 2" xfId="9316" xr:uid="{00000000-0005-0000-0000-0000A5230000}"/>
    <cellStyle name="Currency 2 9 2 2 5 2 2" xfId="9317" xr:uid="{00000000-0005-0000-0000-0000A6230000}"/>
    <cellStyle name="Currency 2 9 2 2 5 3" xfId="9318" xr:uid="{00000000-0005-0000-0000-0000A7230000}"/>
    <cellStyle name="Currency 2 9 2 2 6" xfId="9319" xr:uid="{00000000-0005-0000-0000-0000A8230000}"/>
    <cellStyle name="Currency 2 9 2 2 6 2" xfId="9320" xr:uid="{00000000-0005-0000-0000-0000A9230000}"/>
    <cellStyle name="Currency 2 9 2 2 6 2 2" xfId="9321" xr:uid="{00000000-0005-0000-0000-0000AA230000}"/>
    <cellStyle name="Currency 2 9 2 2 6 3" xfId="9322" xr:uid="{00000000-0005-0000-0000-0000AB230000}"/>
    <cellStyle name="Currency 2 9 2 2 7" xfId="9323" xr:uid="{00000000-0005-0000-0000-0000AC230000}"/>
    <cellStyle name="Currency 2 9 2 2 7 2" xfId="9324" xr:uid="{00000000-0005-0000-0000-0000AD230000}"/>
    <cellStyle name="Currency 2 9 2 2 8" xfId="9325" xr:uid="{00000000-0005-0000-0000-0000AE230000}"/>
    <cellStyle name="Currency 2 9 2 2 8 2" xfId="9326" xr:uid="{00000000-0005-0000-0000-0000AF230000}"/>
    <cellStyle name="Currency 2 9 2 2 9" xfId="9327" xr:uid="{00000000-0005-0000-0000-0000B0230000}"/>
    <cellStyle name="Currency 2 9 2 3" xfId="9328" xr:uid="{00000000-0005-0000-0000-0000B1230000}"/>
    <cellStyle name="Currency 2 9 2 3 2" xfId="9329" xr:uid="{00000000-0005-0000-0000-0000B2230000}"/>
    <cellStyle name="Currency 2 9 2 3 3" xfId="9330" xr:uid="{00000000-0005-0000-0000-0000B3230000}"/>
    <cellStyle name="Currency 2 9 2 3 3 2" xfId="9331" xr:uid="{00000000-0005-0000-0000-0000B4230000}"/>
    <cellStyle name="Currency 2 9 2 3 3 3" xfId="9332" xr:uid="{00000000-0005-0000-0000-0000B5230000}"/>
    <cellStyle name="Currency 2 9 2 3 4" xfId="9333" xr:uid="{00000000-0005-0000-0000-0000B6230000}"/>
    <cellStyle name="Currency 2 9 2 3 4 2" xfId="9334" xr:uid="{00000000-0005-0000-0000-0000B7230000}"/>
    <cellStyle name="Currency 2 9 2 3 4 2 2" xfId="9335" xr:uid="{00000000-0005-0000-0000-0000B8230000}"/>
    <cellStyle name="Currency 2 9 2 3 4 3" xfId="9336" xr:uid="{00000000-0005-0000-0000-0000B9230000}"/>
    <cellStyle name="Currency 2 9 2 3 5" xfId="9337" xr:uid="{00000000-0005-0000-0000-0000BA230000}"/>
    <cellStyle name="Currency 2 9 2 3 5 2" xfId="9338" xr:uid="{00000000-0005-0000-0000-0000BB230000}"/>
    <cellStyle name="Currency 2 9 2 3 5 2 2" xfId="9339" xr:uid="{00000000-0005-0000-0000-0000BC230000}"/>
    <cellStyle name="Currency 2 9 2 3 5 3" xfId="9340" xr:uid="{00000000-0005-0000-0000-0000BD230000}"/>
    <cellStyle name="Currency 2 9 2 3 6" xfId="9341" xr:uid="{00000000-0005-0000-0000-0000BE230000}"/>
    <cellStyle name="Currency 2 9 2 3 6 2" xfId="9342" xr:uid="{00000000-0005-0000-0000-0000BF230000}"/>
    <cellStyle name="Currency 2 9 2 3 6 2 2" xfId="9343" xr:uid="{00000000-0005-0000-0000-0000C0230000}"/>
    <cellStyle name="Currency 2 9 2 3 6 3" xfId="9344" xr:uid="{00000000-0005-0000-0000-0000C1230000}"/>
    <cellStyle name="Currency 2 9 2 3 7" xfId="9345" xr:uid="{00000000-0005-0000-0000-0000C2230000}"/>
    <cellStyle name="Currency 2 9 2 3 7 2" xfId="9346" xr:uid="{00000000-0005-0000-0000-0000C3230000}"/>
    <cellStyle name="Currency 2 9 2 3 8" xfId="9347" xr:uid="{00000000-0005-0000-0000-0000C4230000}"/>
    <cellStyle name="Currency 2 9 2 3 8 2" xfId="9348" xr:uid="{00000000-0005-0000-0000-0000C5230000}"/>
    <cellStyle name="Currency 2 9 2 3 9" xfId="9349" xr:uid="{00000000-0005-0000-0000-0000C6230000}"/>
    <cellStyle name="Currency 2 9 2 4" xfId="9350" xr:uid="{00000000-0005-0000-0000-0000C7230000}"/>
    <cellStyle name="Currency 2 9 2 4 2" xfId="9351" xr:uid="{00000000-0005-0000-0000-0000C8230000}"/>
    <cellStyle name="Currency 2 9 2 4 3" xfId="9352" xr:uid="{00000000-0005-0000-0000-0000C9230000}"/>
    <cellStyle name="Currency 2 9 2 4 3 2" xfId="9353" xr:uid="{00000000-0005-0000-0000-0000CA230000}"/>
    <cellStyle name="Currency 2 9 2 4 3 2 2" xfId="9354" xr:uid="{00000000-0005-0000-0000-0000CB230000}"/>
    <cellStyle name="Currency 2 9 2 4 3 3" xfId="9355" xr:uid="{00000000-0005-0000-0000-0000CC230000}"/>
    <cellStyle name="Currency 2 9 2 4 4" xfId="9356" xr:uid="{00000000-0005-0000-0000-0000CD230000}"/>
    <cellStyle name="Currency 2 9 2 4 4 2" xfId="9357" xr:uid="{00000000-0005-0000-0000-0000CE230000}"/>
    <cellStyle name="Currency 2 9 2 4 4 2 2" xfId="9358" xr:uid="{00000000-0005-0000-0000-0000CF230000}"/>
    <cellStyle name="Currency 2 9 2 4 4 3" xfId="9359" xr:uid="{00000000-0005-0000-0000-0000D0230000}"/>
    <cellStyle name="Currency 2 9 2 4 5" xfId="9360" xr:uid="{00000000-0005-0000-0000-0000D1230000}"/>
    <cellStyle name="Currency 2 9 2 4 5 2" xfId="9361" xr:uid="{00000000-0005-0000-0000-0000D2230000}"/>
    <cellStyle name="Currency 2 9 2 4 5 2 2" xfId="9362" xr:uid="{00000000-0005-0000-0000-0000D3230000}"/>
    <cellStyle name="Currency 2 9 2 4 5 3" xfId="9363" xr:uid="{00000000-0005-0000-0000-0000D4230000}"/>
    <cellStyle name="Currency 2 9 2 4 6" xfId="9364" xr:uid="{00000000-0005-0000-0000-0000D5230000}"/>
    <cellStyle name="Currency 2 9 2 4 6 2" xfId="9365" xr:uid="{00000000-0005-0000-0000-0000D6230000}"/>
    <cellStyle name="Currency 2 9 2 4 7" xfId="9366" xr:uid="{00000000-0005-0000-0000-0000D7230000}"/>
    <cellStyle name="Currency 2 9 2 4 7 2" xfId="9367" xr:uid="{00000000-0005-0000-0000-0000D8230000}"/>
    <cellStyle name="Currency 2 9 2 4 8" xfId="9368" xr:uid="{00000000-0005-0000-0000-0000D9230000}"/>
    <cellStyle name="Currency 2 9 2 4 9" xfId="9369" xr:uid="{00000000-0005-0000-0000-0000DA230000}"/>
    <cellStyle name="Currency 2 9 2 5" xfId="9370" xr:uid="{00000000-0005-0000-0000-0000DB230000}"/>
    <cellStyle name="Currency 2 9 2 5 2" xfId="9371" xr:uid="{00000000-0005-0000-0000-0000DC230000}"/>
    <cellStyle name="Currency 2 9 2 5 3" xfId="9372" xr:uid="{00000000-0005-0000-0000-0000DD230000}"/>
    <cellStyle name="Currency 2 9 2 6" xfId="9373" xr:uid="{00000000-0005-0000-0000-0000DE230000}"/>
    <cellStyle name="Currency 2 9 2 6 2" xfId="9374" xr:uid="{00000000-0005-0000-0000-0000DF230000}"/>
    <cellStyle name="Currency 2 9 2 6 2 2" xfId="9375" xr:uid="{00000000-0005-0000-0000-0000E0230000}"/>
    <cellStyle name="Currency 2 9 2 6 2 2 2" xfId="9376" xr:uid="{00000000-0005-0000-0000-0000E1230000}"/>
    <cellStyle name="Currency 2 9 2 6 2 3" xfId="9377" xr:uid="{00000000-0005-0000-0000-0000E2230000}"/>
    <cellStyle name="Currency 2 9 2 6 3" xfId="9378" xr:uid="{00000000-0005-0000-0000-0000E3230000}"/>
    <cellStyle name="Currency 2 9 2 6 3 2" xfId="9379" xr:uid="{00000000-0005-0000-0000-0000E4230000}"/>
    <cellStyle name="Currency 2 9 2 6 3 2 2" xfId="9380" xr:uid="{00000000-0005-0000-0000-0000E5230000}"/>
    <cellStyle name="Currency 2 9 2 6 3 3" xfId="9381" xr:uid="{00000000-0005-0000-0000-0000E6230000}"/>
    <cellStyle name="Currency 2 9 2 6 4" xfId="9382" xr:uid="{00000000-0005-0000-0000-0000E7230000}"/>
    <cellStyle name="Currency 2 9 2 6 4 2" xfId="9383" xr:uid="{00000000-0005-0000-0000-0000E8230000}"/>
    <cellStyle name="Currency 2 9 2 6 4 2 2" xfId="9384" xr:uid="{00000000-0005-0000-0000-0000E9230000}"/>
    <cellStyle name="Currency 2 9 2 6 4 3" xfId="9385" xr:uid="{00000000-0005-0000-0000-0000EA230000}"/>
    <cellStyle name="Currency 2 9 2 6 5" xfId="9386" xr:uid="{00000000-0005-0000-0000-0000EB230000}"/>
    <cellStyle name="Currency 2 9 2 6 5 2" xfId="9387" xr:uid="{00000000-0005-0000-0000-0000EC230000}"/>
    <cellStyle name="Currency 2 9 2 6 6" xfId="9388" xr:uid="{00000000-0005-0000-0000-0000ED230000}"/>
    <cellStyle name="Currency 2 9 2 6 6 2" xfId="9389" xr:uid="{00000000-0005-0000-0000-0000EE230000}"/>
    <cellStyle name="Currency 2 9 2 6 7" xfId="9390" xr:uid="{00000000-0005-0000-0000-0000EF230000}"/>
    <cellStyle name="Currency 2 9 2 7" xfId="9391" xr:uid="{00000000-0005-0000-0000-0000F0230000}"/>
    <cellStyle name="Currency 2 9 2 7 2" xfId="9392" xr:uid="{00000000-0005-0000-0000-0000F1230000}"/>
    <cellStyle name="Currency 2 9 2 7 2 2" xfId="9393" xr:uid="{00000000-0005-0000-0000-0000F2230000}"/>
    <cellStyle name="Currency 2 9 2 7 3" xfId="9394" xr:uid="{00000000-0005-0000-0000-0000F3230000}"/>
    <cellStyle name="Currency 2 9 2 8" xfId="9395" xr:uid="{00000000-0005-0000-0000-0000F4230000}"/>
    <cellStyle name="Currency 2 9 2 8 2" xfId="9396" xr:uid="{00000000-0005-0000-0000-0000F5230000}"/>
    <cellStyle name="Currency 2 9 2 8 2 2" xfId="9397" xr:uid="{00000000-0005-0000-0000-0000F6230000}"/>
    <cellStyle name="Currency 2 9 2 8 3" xfId="9398" xr:uid="{00000000-0005-0000-0000-0000F7230000}"/>
    <cellStyle name="Currency 2 9 3" xfId="388" xr:uid="{00000000-0005-0000-0000-0000F8230000}"/>
    <cellStyle name="Currency 2 9 3 10" xfId="9399" xr:uid="{00000000-0005-0000-0000-0000F9230000}"/>
    <cellStyle name="Currency 2 9 3 2" xfId="389" xr:uid="{00000000-0005-0000-0000-0000FA230000}"/>
    <cellStyle name="Currency 2 9 3 2 2" xfId="9400" xr:uid="{00000000-0005-0000-0000-0000FB230000}"/>
    <cellStyle name="Currency 2 9 3 2 3" xfId="9401" xr:uid="{00000000-0005-0000-0000-0000FC230000}"/>
    <cellStyle name="Currency 2 9 3 2 3 2" xfId="9402" xr:uid="{00000000-0005-0000-0000-0000FD230000}"/>
    <cellStyle name="Currency 2 9 3 2 3 3" xfId="9403" xr:uid="{00000000-0005-0000-0000-0000FE230000}"/>
    <cellStyle name="Currency 2 9 3 2 4" xfId="9404" xr:uid="{00000000-0005-0000-0000-0000FF230000}"/>
    <cellStyle name="Currency 2 9 3 2 4 2" xfId="9405" xr:uid="{00000000-0005-0000-0000-000000240000}"/>
    <cellStyle name="Currency 2 9 3 2 4 2 2" xfId="9406" xr:uid="{00000000-0005-0000-0000-000001240000}"/>
    <cellStyle name="Currency 2 9 3 2 4 3" xfId="9407" xr:uid="{00000000-0005-0000-0000-000002240000}"/>
    <cellStyle name="Currency 2 9 3 2 5" xfId="9408" xr:uid="{00000000-0005-0000-0000-000003240000}"/>
    <cellStyle name="Currency 2 9 3 2 5 2" xfId="9409" xr:uid="{00000000-0005-0000-0000-000004240000}"/>
    <cellStyle name="Currency 2 9 3 2 5 2 2" xfId="9410" xr:uid="{00000000-0005-0000-0000-000005240000}"/>
    <cellStyle name="Currency 2 9 3 2 5 3" xfId="9411" xr:uid="{00000000-0005-0000-0000-000006240000}"/>
    <cellStyle name="Currency 2 9 3 2 6" xfId="9412" xr:uid="{00000000-0005-0000-0000-000007240000}"/>
    <cellStyle name="Currency 2 9 3 2 6 2" xfId="9413" xr:uid="{00000000-0005-0000-0000-000008240000}"/>
    <cellStyle name="Currency 2 9 3 2 6 2 2" xfId="9414" xr:uid="{00000000-0005-0000-0000-000009240000}"/>
    <cellStyle name="Currency 2 9 3 2 6 3" xfId="9415" xr:uid="{00000000-0005-0000-0000-00000A240000}"/>
    <cellStyle name="Currency 2 9 3 2 7" xfId="9416" xr:uid="{00000000-0005-0000-0000-00000B240000}"/>
    <cellStyle name="Currency 2 9 3 2 7 2" xfId="9417" xr:uid="{00000000-0005-0000-0000-00000C240000}"/>
    <cellStyle name="Currency 2 9 3 2 8" xfId="9418" xr:uid="{00000000-0005-0000-0000-00000D240000}"/>
    <cellStyle name="Currency 2 9 3 2 8 2" xfId="9419" xr:uid="{00000000-0005-0000-0000-00000E240000}"/>
    <cellStyle name="Currency 2 9 3 2 9" xfId="9420" xr:uid="{00000000-0005-0000-0000-00000F240000}"/>
    <cellStyle name="Currency 2 9 3 3" xfId="390" xr:uid="{00000000-0005-0000-0000-000010240000}"/>
    <cellStyle name="Currency 2 9 3 4" xfId="9421" xr:uid="{00000000-0005-0000-0000-000011240000}"/>
    <cellStyle name="Currency 2 9 3 4 2" xfId="9422" xr:uid="{00000000-0005-0000-0000-000012240000}"/>
    <cellStyle name="Currency 2 9 3 4 3" xfId="9423" xr:uid="{00000000-0005-0000-0000-000013240000}"/>
    <cellStyle name="Currency 2 9 3 5" xfId="9424" xr:uid="{00000000-0005-0000-0000-000014240000}"/>
    <cellStyle name="Currency 2 9 3 5 2" xfId="9425" xr:uid="{00000000-0005-0000-0000-000015240000}"/>
    <cellStyle name="Currency 2 9 3 5 2 2" xfId="9426" xr:uid="{00000000-0005-0000-0000-000016240000}"/>
    <cellStyle name="Currency 2 9 3 5 3" xfId="9427" xr:uid="{00000000-0005-0000-0000-000017240000}"/>
    <cellStyle name="Currency 2 9 3 6" xfId="9428" xr:uid="{00000000-0005-0000-0000-000018240000}"/>
    <cellStyle name="Currency 2 9 3 6 2" xfId="9429" xr:uid="{00000000-0005-0000-0000-000019240000}"/>
    <cellStyle name="Currency 2 9 3 6 2 2" xfId="9430" xr:uid="{00000000-0005-0000-0000-00001A240000}"/>
    <cellStyle name="Currency 2 9 3 6 3" xfId="9431" xr:uid="{00000000-0005-0000-0000-00001B240000}"/>
    <cellStyle name="Currency 2 9 3 7" xfId="9432" xr:uid="{00000000-0005-0000-0000-00001C240000}"/>
    <cellStyle name="Currency 2 9 3 7 2" xfId="9433" xr:uid="{00000000-0005-0000-0000-00001D240000}"/>
    <cellStyle name="Currency 2 9 3 7 2 2" xfId="9434" xr:uid="{00000000-0005-0000-0000-00001E240000}"/>
    <cellStyle name="Currency 2 9 3 7 3" xfId="9435" xr:uid="{00000000-0005-0000-0000-00001F240000}"/>
    <cellStyle name="Currency 2 9 3 8" xfId="9436" xr:uid="{00000000-0005-0000-0000-000020240000}"/>
    <cellStyle name="Currency 2 9 3 8 2" xfId="9437" xr:uid="{00000000-0005-0000-0000-000021240000}"/>
    <cellStyle name="Currency 2 9 3 9" xfId="9438" xr:uid="{00000000-0005-0000-0000-000022240000}"/>
    <cellStyle name="Currency 2 9 3 9 2" xfId="9439" xr:uid="{00000000-0005-0000-0000-000023240000}"/>
    <cellStyle name="Currency 2 9 4" xfId="391" xr:uid="{00000000-0005-0000-0000-000024240000}"/>
    <cellStyle name="Currency 2 9 4 2" xfId="392" xr:uid="{00000000-0005-0000-0000-000025240000}"/>
    <cellStyle name="Currency 2 9 4 2 10" xfId="9440" xr:uid="{00000000-0005-0000-0000-000026240000}"/>
    <cellStyle name="Currency 2 9 4 2 2" xfId="9441" xr:uid="{00000000-0005-0000-0000-000027240000}"/>
    <cellStyle name="Currency 2 9 4 2 3" xfId="9442" xr:uid="{00000000-0005-0000-0000-000028240000}"/>
    <cellStyle name="Currency 2 9 4 2 4" xfId="9443" xr:uid="{00000000-0005-0000-0000-000029240000}"/>
    <cellStyle name="Currency 2 9 4 2 4 2" xfId="9444" xr:uid="{00000000-0005-0000-0000-00002A240000}"/>
    <cellStyle name="Currency 2 9 4 2 4 2 2" xfId="9445" xr:uid="{00000000-0005-0000-0000-00002B240000}"/>
    <cellStyle name="Currency 2 9 4 2 4 3" xfId="9446" xr:uid="{00000000-0005-0000-0000-00002C240000}"/>
    <cellStyle name="Currency 2 9 4 2 5" xfId="9447" xr:uid="{00000000-0005-0000-0000-00002D240000}"/>
    <cellStyle name="Currency 2 9 4 2 5 2" xfId="9448" xr:uid="{00000000-0005-0000-0000-00002E240000}"/>
    <cellStyle name="Currency 2 9 4 2 5 2 2" xfId="9449" xr:uid="{00000000-0005-0000-0000-00002F240000}"/>
    <cellStyle name="Currency 2 9 4 2 5 3" xfId="9450" xr:uid="{00000000-0005-0000-0000-000030240000}"/>
    <cellStyle name="Currency 2 9 4 2 6" xfId="9451" xr:uid="{00000000-0005-0000-0000-000031240000}"/>
    <cellStyle name="Currency 2 9 4 2 6 2" xfId="9452" xr:uid="{00000000-0005-0000-0000-000032240000}"/>
    <cellStyle name="Currency 2 9 4 2 6 2 2" xfId="9453" xr:uid="{00000000-0005-0000-0000-000033240000}"/>
    <cellStyle name="Currency 2 9 4 2 6 3" xfId="9454" xr:uid="{00000000-0005-0000-0000-000034240000}"/>
    <cellStyle name="Currency 2 9 4 2 7" xfId="9455" xr:uid="{00000000-0005-0000-0000-000035240000}"/>
    <cellStyle name="Currency 2 9 4 2 7 2" xfId="9456" xr:uid="{00000000-0005-0000-0000-000036240000}"/>
    <cellStyle name="Currency 2 9 4 2 8" xfId="9457" xr:uid="{00000000-0005-0000-0000-000037240000}"/>
    <cellStyle name="Currency 2 9 4 2 8 2" xfId="9458" xr:uid="{00000000-0005-0000-0000-000038240000}"/>
    <cellStyle name="Currency 2 9 4 2 9" xfId="9459" xr:uid="{00000000-0005-0000-0000-000039240000}"/>
    <cellStyle name="Currency 2 9 4 3" xfId="393" xr:uid="{00000000-0005-0000-0000-00003A240000}"/>
    <cellStyle name="Currency 2 9 4 4" xfId="9460" xr:uid="{00000000-0005-0000-0000-00003B240000}"/>
    <cellStyle name="Currency 2 9 4 4 2" xfId="9461" xr:uid="{00000000-0005-0000-0000-00003C240000}"/>
    <cellStyle name="Currency 2 9 4 4 2 2" xfId="9462" xr:uid="{00000000-0005-0000-0000-00003D240000}"/>
    <cellStyle name="Currency 2 9 4 4 3" xfId="9463" xr:uid="{00000000-0005-0000-0000-00003E240000}"/>
    <cellStyle name="Currency 2 9 4 5" xfId="9464" xr:uid="{00000000-0005-0000-0000-00003F240000}"/>
    <cellStyle name="Currency 2 9 4 5 2" xfId="9465" xr:uid="{00000000-0005-0000-0000-000040240000}"/>
    <cellStyle name="Currency 2 9 4 5 2 2" xfId="9466" xr:uid="{00000000-0005-0000-0000-000041240000}"/>
    <cellStyle name="Currency 2 9 4 5 3" xfId="9467" xr:uid="{00000000-0005-0000-0000-000042240000}"/>
    <cellStyle name="Currency 2 9 5" xfId="9468" xr:uid="{00000000-0005-0000-0000-000043240000}"/>
    <cellStyle name="Currency 2 9 5 2" xfId="9469" xr:uid="{00000000-0005-0000-0000-000044240000}"/>
    <cellStyle name="Currency 2 9 5 3" xfId="9470" xr:uid="{00000000-0005-0000-0000-000045240000}"/>
    <cellStyle name="Currency 2 9 5 3 2" xfId="9471" xr:uid="{00000000-0005-0000-0000-000046240000}"/>
    <cellStyle name="Currency 2 9 5 3 3" xfId="9472" xr:uid="{00000000-0005-0000-0000-000047240000}"/>
    <cellStyle name="Currency 2 9 5 4" xfId="9473" xr:uid="{00000000-0005-0000-0000-000048240000}"/>
    <cellStyle name="Currency 2 9 5 4 2" xfId="9474" xr:uid="{00000000-0005-0000-0000-000049240000}"/>
    <cellStyle name="Currency 2 9 5 4 2 2" xfId="9475" xr:uid="{00000000-0005-0000-0000-00004A240000}"/>
    <cellStyle name="Currency 2 9 5 4 3" xfId="9476" xr:uid="{00000000-0005-0000-0000-00004B240000}"/>
    <cellStyle name="Currency 2 9 5 5" xfId="9477" xr:uid="{00000000-0005-0000-0000-00004C240000}"/>
    <cellStyle name="Currency 2 9 5 5 2" xfId="9478" xr:uid="{00000000-0005-0000-0000-00004D240000}"/>
    <cellStyle name="Currency 2 9 5 5 2 2" xfId="9479" xr:uid="{00000000-0005-0000-0000-00004E240000}"/>
    <cellStyle name="Currency 2 9 5 5 3" xfId="9480" xr:uid="{00000000-0005-0000-0000-00004F240000}"/>
    <cellStyle name="Currency 2 9 5 6" xfId="9481" xr:uid="{00000000-0005-0000-0000-000050240000}"/>
    <cellStyle name="Currency 2 9 5 6 2" xfId="9482" xr:uid="{00000000-0005-0000-0000-000051240000}"/>
    <cellStyle name="Currency 2 9 5 6 2 2" xfId="9483" xr:uid="{00000000-0005-0000-0000-000052240000}"/>
    <cellStyle name="Currency 2 9 5 6 3" xfId="9484" xr:uid="{00000000-0005-0000-0000-000053240000}"/>
    <cellStyle name="Currency 2 9 5 7" xfId="9485" xr:uid="{00000000-0005-0000-0000-000054240000}"/>
    <cellStyle name="Currency 2 9 5 7 2" xfId="9486" xr:uid="{00000000-0005-0000-0000-000055240000}"/>
    <cellStyle name="Currency 2 9 5 8" xfId="9487" xr:uid="{00000000-0005-0000-0000-000056240000}"/>
    <cellStyle name="Currency 2 9 5 8 2" xfId="9488" xr:uid="{00000000-0005-0000-0000-000057240000}"/>
    <cellStyle name="Currency 2 9 5 9" xfId="9489" xr:uid="{00000000-0005-0000-0000-000058240000}"/>
    <cellStyle name="Currency 2 9 6" xfId="9490" xr:uid="{00000000-0005-0000-0000-000059240000}"/>
    <cellStyle name="Currency 2 9 6 2" xfId="9491" xr:uid="{00000000-0005-0000-0000-00005A240000}"/>
    <cellStyle name="Currency 2 9 6 3" xfId="9492" xr:uid="{00000000-0005-0000-0000-00005B240000}"/>
    <cellStyle name="Currency 2 9 7" xfId="9493" xr:uid="{00000000-0005-0000-0000-00005C240000}"/>
    <cellStyle name="Currency 2 9 8" xfId="9494" xr:uid="{00000000-0005-0000-0000-00005D240000}"/>
    <cellStyle name="Currency 2 9 8 2" xfId="9495" xr:uid="{00000000-0005-0000-0000-00005E240000}"/>
    <cellStyle name="Currency 2 9 8 2 2" xfId="9496" xr:uid="{00000000-0005-0000-0000-00005F240000}"/>
    <cellStyle name="Currency 2 9 8 3" xfId="9497" xr:uid="{00000000-0005-0000-0000-000060240000}"/>
    <cellStyle name="Currency 2 9 8 4" xfId="9498" xr:uid="{00000000-0005-0000-0000-000061240000}"/>
    <cellStyle name="Currency 2 9 9" xfId="9499" xr:uid="{00000000-0005-0000-0000-000062240000}"/>
    <cellStyle name="Currency 2 9 9 2" xfId="9500" xr:uid="{00000000-0005-0000-0000-000063240000}"/>
    <cellStyle name="Currency 2 9 9 2 2" xfId="9501" xr:uid="{00000000-0005-0000-0000-000064240000}"/>
    <cellStyle name="Currency 2 9 9 3" xfId="9502" xr:uid="{00000000-0005-0000-0000-000065240000}"/>
    <cellStyle name="Currency 3" xfId="394" xr:uid="{00000000-0005-0000-0000-000066240000}"/>
    <cellStyle name="Currency 3 2" xfId="395" xr:uid="{00000000-0005-0000-0000-000067240000}"/>
    <cellStyle name="Currency 3 2 2" xfId="396" xr:uid="{00000000-0005-0000-0000-000068240000}"/>
    <cellStyle name="Currency 3 2 2 2" xfId="9503" xr:uid="{00000000-0005-0000-0000-000069240000}"/>
    <cellStyle name="Currency 3 2 2 2 2" xfId="9504" xr:uid="{00000000-0005-0000-0000-00006A240000}"/>
    <cellStyle name="Currency 3 2 2 2 2 2" xfId="9505" xr:uid="{00000000-0005-0000-0000-00006B240000}"/>
    <cellStyle name="Currency 3 2 2 2 2 3" xfId="9506" xr:uid="{00000000-0005-0000-0000-00006C240000}"/>
    <cellStyle name="Currency 3 2 2 2 3" xfId="9507" xr:uid="{00000000-0005-0000-0000-00006D240000}"/>
    <cellStyle name="Currency 3 2 2 2 4" xfId="9508" xr:uid="{00000000-0005-0000-0000-00006E240000}"/>
    <cellStyle name="Currency 3 2 2 3" xfId="9509" xr:uid="{00000000-0005-0000-0000-00006F240000}"/>
    <cellStyle name="Currency 3 2 2 3 2" xfId="9510" xr:uid="{00000000-0005-0000-0000-000070240000}"/>
    <cellStyle name="Currency 3 2 2 3 3" xfId="9511" xr:uid="{00000000-0005-0000-0000-000071240000}"/>
    <cellStyle name="Currency 3 2 2 4" xfId="9512" xr:uid="{00000000-0005-0000-0000-000072240000}"/>
    <cellStyle name="Currency 3 2 2 4 2" xfId="9513" xr:uid="{00000000-0005-0000-0000-000073240000}"/>
    <cellStyle name="Currency 3 2 2 4 3" xfId="9514" xr:uid="{00000000-0005-0000-0000-000074240000}"/>
    <cellStyle name="Currency 3 2 2 4 4" xfId="25569" xr:uid="{00000000-0005-0000-0000-000075240000}"/>
    <cellStyle name="Currency 3 2 3" xfId="397" xr:uid="{00000000-0005-0000-0000-000076240000}"/>
    <cellStyle name="Currency 3 2 3 2" xfId="398" xr:uid="{00000000-0005-0000-0000-000077240000}"/>
    <cellStyle name="Currency 3 2 3 2 2" xfId="9515" xr:uid="{00000000-0005-0000-0000-000078240000}"/>
    <cellStyle name="Currency 3 2 3 2 2 2" xfId="25571" xr:uid="{00000000-0005-0000-0000-000079240000}"/>
    <cellStyle name="Currency 3 2 3 2 2 3" xfId="25650" xr:uid="{00000000-0005-0000-0000-00007A240000}"/>
    <cellStyle name="Currency 3 2 3 2 3" xfId="9516" xr:uid="{00000000-0005-0000-0000-00007B240000}"/>
    <cellStyle name="Currency 3 2 3 3" xfId="399" xr:uid="{00000000-0005-0000-0000-00007C240000}"/>
    <cellStyle name="Currency 3 2 3 3 2" xfId="9517" xr:uid="{00000000-0005-0000-0000-00007D240000}"/>
    <cellStyle name="Currency 3 2 3 3 2 2" xfId="9518" xr:uid="{00000000-0005-0000-0000-00007E240000}"/>
    <cellStyle name="Currency 3 2 3 3 2 3" xfId="9519" xr:uid="{00000000-0005-0000-0000-00007F240000}"/>
    <cellStyle name="Currency 3 2 3 3 3" xfId="9520" xr:uid="{00000000-0005-0000-0000-000080240000}"/>
    <cellStyle name="Currency 3 2 3 3 3 2" xfId="25572" xr:uid="{00000000-0005-0000-0000-000081240000}"/>
    <cellStyle name="Currency 3 2 3 3 3 3" xfId="25651" xr:uid="{00000000-0005-0000-0000-000082240000}"/>
    <cellStyle name="Currency 3 2 3 3 4" xfId="9521" xr:uid="{00000000-0005-0000-0000-000083240000}"/>
    <cellStyle name="Currency 3 2 3 4" xfId="9522" xr:uid="{00000000-0005-0000-0000-000084240000}"/>
    <cellStyle name="Currency 3 2 3 4 2" xfId="25570" xr:uid="{00000000-0005-0000-0000-000085240000}"/>
    <cellStyle name="Currency 3 2 3 4 3" xfId="25652" xr:uid="{00000000-0005-0000-0000-000086240000}"/>
    <cellStyle name="Currency 3 2 3 5" xfId="9523" xr:uid="{00000000-0005-0000-0000-000087240000}"/>
    <cellStyle name="Currency 3 2 3 6" xfId="9524" xr:uid="{00000000-0005-0000-0000-000088240000}"/>
    <cellStyle name="Currency 3 2 3 7" xfId="9525" xr:uid="{00000000-0005-0000-0000-000089240000}"/>
    <cellStyle name="Currency 3 2 4" xfId="400" xr:uid="{00000000-0005-0000-0000-00008A240000}"/>
    <cellStyle name="Currency 3 2 4 2" xfId="401" xr:uid="{00000000-0005-0000-0000-00008B240000}"/>
    <cellStyle name="Currency 3 2 4 3" xfId="402" xr:uid="{00000000-0005-0000-0000-00008C240000}"/>
    <cellStyle name="Currency 3 2 4 4" xfId="25573" xr:uid="{00000000-0005-0000-0000-00008D240000}"/>
    <cellStyle name="Currency 3 2 5" xfId="9526" xr:uid="{00000000-0005-0000-0000-00008E240000}"/>
    <cellStyle name="Currency 3 2 5 2" xfId="9527" xr:uid="{00000000-0005-0000-0000-00008F240000}"/>
    <cellStyle name="Currency 3 2 5 3" xfId="9528" xr:uid="{00000000-0005-0000-0000-000090240000}"/>
    <cellStyle name="Currency 3 2 5 4" xfId="9529" xr:uid="{00000000-0005-0000-0000-000091240000}"/>
    <cellStyle name="Currency 3 2 6" xfId="9530" xr:uid="{00000000-0005-0000-0000-000092240000}"/>
    <cellStyle name="Currency 3 2 7" xfId="9531" xr:uid="{00000000-0005-0000-0000-000093240000}"/>
    <cellStyle name="Currency 3 2 8" xfId="9532" xr:uid="{00000000-0005-0000-0000-000094240000}"/>
    <cellStyle name="Currency 3 3" xfId="403" xr:uid="{00000000-0005-0000-0000-000095240000}"/>
    <cellStyle name="Currency 3 3 2" xfId="9533" xr:uid="{00000000-0005-0000-0000-000096240000}"/>
    <cellStyle name="Currency 3 4" xfId="9534" xr:uid="{00000000-0005-0000-0000-000097240000}"/>
    <cellStyle name="Currency 4" xfId="404" xr:uid="{00000000-0005-0000-0000-000098240000}"/>
    <cellStyle name="Currency 4 2" xfId="405" xr:uid="{00000000-0005-0000-0000-000099240000}"/>
    <cellStyle name="Currency 4 2 2" xfId="9535" xr:uid="{00000000-0005-0000-0000-00009A240000}"/>
    <cellStyle name="Currency 4 3" xfId="9536" xr:uid="{00000000-0005-0000-0000-00009B240000}"/>
    <cellStyle name="Currency 5" xfId="406" xr:uid="{00000000-0005-0000-0000-00009C240000}"/>
    <cellStyle name="Currency 5 2" xfId="9537" xr:uid="{00000000-0005-0000-0000-00009D240000}"/>
    <cellStyle name="Currency 6" xfId="407" xr:uid="{00000000-0005-0000-0000-00009E240000}"/>
    <cellStyle name="Currency 6 2" xfId="408" xr:uid="{00000000-0005-0000-0000-00009F240000}"/>
    <cellStyle name="Currency 6 2 2" xfId="9538" xr:uid="{00000000-0005-0000-0000-0000A0240000}"/>
    <cellStyle name="Currency 6 3" xfId="9539" xr:uid="{00000000-0005-0000-0000-0000A1240000}"/>
    <cellStyle name="Currency 7" xfId="409" xr:uid="{00000000-0005-0000-0000-0000A2240000}"/>
    <cellStyle name="Currency 7 2" xfId="410" xr:uid="{00000000-0005-0000-0000-0000A3240000}"/>
    <cellStyle name="Currency 7 2 2" xfId="411" xr:uid="{00000000-0005-0000-0000-0000A4240000}"/>
    <cellStyle name="Currency 7 2 2 2" xfId="9540" xr:uid="{00000000-0005-0000-0000-0000A5240000}"/>
    <cellStyle name="Currency 7 2 2 2 2" xfId="25576" xr:uid="{00000000-0005-0000-0000-0000A6240000}"/>
    <cellStyle name="Currency 7 2 2 2 3" xfId="25653" xr:uid="{00000000-0005-0000-0000-0000A7240000}"/>
    <cellStyle name="Currency 7 2 2 3" xfId="9541" xr:uid="{00000000-0005-0000-0000-0000A8240000}"/>
    <cellStyle name="Currency 7 2 2 4" xfId="9542" xr:uid="{00000000-0005-0000-0000-0000A9240000}"/>
    <cellStyle name="Currency 7 2 3" xfId="9543" xr:uid="{00000000-0005-0000-0000-0000AA240000}"/>
    <cellStyle name="Currency 7 2 3 2" xfId="25575" xr:uid="{00000000-0005-0000-0000-0000AB240000}"/>
    <cellStyle name="Currency 7 2 3 3" xfId="25654" xr:uid="{00000000-0005-0000-0000-0000AC240000}"/>
    <cellStyle name="Currency 7 2 4" xfId="9544" xr:uid="{00000000-0005-0000-0000-0000AD240000}"/>
    <cellStyle name="Currency 7 2 5" xfId="9545" xr:uid="{00000000-0005-0000-0000-0000AE240000}"/>
    <cellStyle name="Currency 7 3" xfId="9546" xr:uid="{00000000-0005-0000-0000-0000AF240000}"/>
    <cellStyle name="Currency 7 3 2" xfId="25574" xr:uid="{00000000-0005-0000-0000-0000B0240000}"/>
    <cellStyle name="Currency 7 3 3" xfId="25655" xr:uid="{00000000-0005-0000-0000-0000B1240000}"/>
    <cellStyle name="Currency 7 4" xfId="9547" xr:uid="{00000000-0005-0000-0000-0000B2240000}"/>
    <cellStyle name="Currency 7 5" xfId="9548" xr:uid="{00000000-0005-0000-0000-0000B3240000}"/>
    <cellStyle name="Currency 8" xfId="412" xr:uid="{00000000-0005-0000-0000-0000B4240000}"/>
    <cellStyle name="Currency 8 2" xfId="413" xr:uid="{00000000-0005-0000-0000-0000B5240000}"/>
    <cellStyle name="Currency 8 2 2" xfId="9549" xr:uid="{00000000-0005-0000-0000-0000B6240000}"/>
    <cellStyle name="Currency 8 3" xfId="9550" xr:uid="{00000000-0005-0000-0000-0000B7240000}"/>
    <cellStyle name="Currency 9" xfId="414" xr:uid="{00000000-0005-0000-0000-0000B8240000}"/>
    <cellStyle name="Currency 9 2" xfId="9551" xr:uid="{00000000-0005-0000-0000-0000B9240000}"/>
    <cellStyle name="Currency 9 2 2" xfId="25577" xr:uid="{00000000-0005-0000-0000-0000BA240000}"/>
    <cellStyle name="Currency 9 2 3" xfId="25656" xr:uid="{00000000-0005-0000-0000-0000BB240000}"/>
    <cellStyle name="Currency 9 3" xfId="9552" xr:uid="{00000000-0005-0000-0000-0000BC240000}"/>
    <cellStyle name="Currency 9 4" xfId="9553" xr:uid="{00000000-0005-0000-0000-0000BD240000}"/>
    <cellStyle name="Explanatory Text" xfId="25672" builtinId="53" customBuiltin="1"/>
    <cellStyle name="Explanatory Text 2" xfId="9554" xr:uid="{00000000-0005-0000-0000-0000BF240000}"/>
    <cellStyle name="Good" xfId="25663" builtinId="26" customBuiltin="1"/>
    <cellStyle name="Good 2" xfId="9555" xr:uid="{00000000-0005-0000-0000-0000C1240000}"/>
    <cellStyle name="Heading 1" xfId="25659" builtinId="16" customBuiltin="1"/>
    <cellStyle name="Heading 2" xfId="25660" builtinId="17" customBuiltin="1"/>
    <cellStyle name="Heading 3" xfId="25661" builtinId="18" customBuiltin="1"/>
    <cellStyle name="Heading 4" xfId="25662" builtinId="19" customBuiltin="1"/>
    <cellStyle name="hl tb" xfId="415" xr:uid="{00000000-0005-0000-0000-0000C6240000}"/>
    <cellStyle name="hl tb 2" xfId="416" xr:uid="{00000000-0005-0000-0000-0000C7240000}"/>
    <cellStyle name="hl tl" xfId="417" xr:uid="{00000000-0005-0000-0000-0000C8240000}"/>
    <cellStyle name="hl tl 2" xfId="418" xr:uid="{00000000-0005-0000-0000-0000C9240000}"/>
    <cellStyle name="Input" xfId="25666" builtinId="20" customBuiltin="1"/>
    <cellStyle name="Input 2" xfId="9556" xr:uid="{00000000-0005-0000-0000-0000CB240000}"/>
    <cellStyle name="Linked Cell" xfId="25669" builtinId="24" customBuiltin="1"/>
    <cellStyle name="Linked Cell 2" xfId="9557" xr:uid="{00000000-0005-0000-0000-0000CD240000}"/>
    <cellStyle name="Milliers 2" xfId="9558" xr:uid="{00000000-0005-0000-0000-0000CE240000}"/>
    <cellStyle name="Milliers 2 2" xfId="9559" xr:uid="{00000000-0005-0000-0000-0000CF240000}"/>
    <cellStyle name="Milliers 2 2 2" xfId="9560" xr:uid="{00000000-0005-0000-0000-0000D0240000}"/>
    <cellStyle name="Milliers 2 3" xfId="9561" xr:uid="{00000000-0005-0000-0000-0000D1240000}"/>
    <cellStyle name="Neutral" xfId="25665" builtinId="28" customBuiltin="1"/>
    <cellStyle name="Neutral 2" xfId="9562" xr:uid="{00000000-0005-0000-0000-0000D3240000}"/>
    <cellStyle name="Normal" xfId="0" builtinId="0"/>
    <cellStyle name="Normal 10" xfId="419" xr:uid="{00000000-0005-0000-0000-0000D5240000}"/>
    <cellStyle name="Normal 10 2" xfId="420" xr:uid="{00000000-0005-0000-0000-0000D6240000}"/>
    <cellStyle name="Normal 10 4" xfId="25657" xr:uid="{00000000-0005-0000-0000-0000D7240000}"/>
    <cellStyle name="Normal 100" xfId="9563" xr:uid="{00000000-0005-0000-0000-0000D8240000}"/>
    <cellStyle name="Normal 100 2" xfId="9564" xr:uid="{00000000-0005-0000-0000-0000D9240000}"/>
    <cellStyle name="Normal 100 2 2" xfId="9565" xr:uid="{00000000-0005-0000-0000-0000DA240000}"/>
    <cellStyle name="Normal 100 3" xfId="9566" xr:uid="{00000000-0005-0000-0000-0000DB240000}"/>
    <cellStyle name="Normal 101" xfId="9567" xr:uid="{00000000-0005-0000-0000-0000DC240000}"/>
    <cellStyle name="Normal 101 2" xfId="9568" xr:uid="{00000000-0005-0000-0000-0000DD240000}"/>
    <cellStyle name="Normal 101 2 2" xfId="9569" xr:uid="{00000000-0005-0000-0000-0000DE240000}"/>
    <cellStyle name="Normal 101 3" xfId="9570" xr:uid="{00000000-0005-0000-0000-0000DF240000}"/>
    <cellStyle name="Normal 102" xfId="9571" xr:uid="{00000000-0005-0000-0000-0000E0240000}"/>
    <cellStyle name="Normal 102 2" xfId="9572" xr:uid="{00000000-0005-0000-0000-0000E1240000}"/>
    <cellStyle name="Normal 103" xfId="9573" xr:uid="{00000000-0005-0000-0000-0000E2240000}"/>
    <cellStyle name="Normal 103 2" xfId="9574" xr:uid="{00000000-0005-0000-0000-0000E3240000}"/>
    <cellStyle name="Normal 104" xfId="9575" xr:uid="{00000000-0005-0000-0000-0000E4240000}"/>
    <cellStyle name="Normal 105" xfId="9576" xr:uid="{00000000-0005-0000-0000-0000E5240000}"/>
    <cellStyle name="Normal 106" xfId="25592" xr:uid="{00000000-0005-0000-0000-0000E6240000}"/>
    <cellStyle name="Normal 107" xfId="25698" xr:uid="{00000000-0005-0000-0000-0000E7240000}"/>
    <cellStyle name="Normal 11" xfId="421" xr:uid="{00000000-0005-0000-0000-0000E8240000}"/>
    <cellStyle name="Normal 11 2" xfId="422" xr:uid="{00000000-0005-0000-0000-0000E9240000}"/>
    <cellStyle name="Normal 12" xfId="423" xr:uid="{00000000-0005-0000-0000-0000EA240000}"/>
    <cellStyle name="Normal 13" xfId="424" xr:uid="{00000000-0005-0000-0000-0000EB240000}"/>
    <cellStyle name="Normal 14" xfId="425" xr:uid="{00000000-0005-0000-0000-0000EC240000}"/>
    <cellStyle name="Normal 15" xfId="426" xr:uid="{00000000-0005-0000-0000-0000ED240000}"/>
    <cellStyle name="Normal 15 10" xfId="9577" xr:uid="{00000000-0005-0000-0000-0000EE240000}"/>
    <cellStyle name="Normal 15 10 2" xfId="9578" xr:uid="{00000000-0005-0000-0000-0000EF240000}"/>
    <cellStyle name="Normal 15 10 2 2" xfId="9579" xr:uid="{00000000-0005-0000-0000-0000F0240000}"/>
    <cellStyle name="Normal 15 10 2 2 2" xfId="9580" xr:uid="{00000000-0005-0000-0000-0000F1240000}"/>
    <cellStyle name="Normal 15 10 2 3" xfId="9581" xr:uid="{00000000-0005-0000-0000-0000F2240000}"/>
    <cellStyle name="Normal 15 10 3" xfId="9582" xr:uid="{00000000-0005-0000-0000-0000F3240000}"/>
    <cellStyle name="Normal 15 10 3 2" xfId="9583" xr:uid="{00000000-0005-0000-0000-0000F4240000}"/>
    <cellStyle name="Normal 15 10 3 2 2" xfId="9584" xr:uid="{00000000-0005-0000-0000-0000F5240000}"/>
    <cellStyle name="Normal 15 10 3 3" xfId="9585" xr:uid="{00000000-0005-0000-0000-0000F6240000}"/>
    <cellStyle name="Normal 15 10 4" xfId="9586" xr:uid="{00000000-0005-0000-0000-0000F7240000}"/>
    <cellStyle name="Normal 15 10 4 2" xfId="9587" xr:uid="{00000000-0005-0000-0000-0000F8240000}"/>
    <cellStyle name="Normal 15 10 4 2 2" xfId="9588" xr:uid="{00000000-0005-0000-0000-0000F9240000}"/>
    <cellStyle name="Normal 15 10 4 3" xfId="9589" xr:uid="{00000000-0005-0000-0000-0000FA240000}"/>
    <cellStyle name="Normal 15 10 5" xfId="9590" xr:uid="{00000000-0005-0000-0000-0000FB240000}"/>
    <cellStyle name="Normal 15 10 5 2" xfId="9591" xr:uid="{00000000-0005-0000-0000-0000FC240000}"/>
    <cellStyle name="Normal 15 10 6" xfId="9592" xr:uid="{00000000-0005-0000-0000-0000FD240000}"/>
    <cellStyle name="Normal 15 10 6 2" xfId="9593" xr:uid="{00000000-0005-0000-0000-0000FE240000}"/>
    <cellStyle name="Normal 15 10 7" xfId="9594" xr:uid="{00000000-0005-0000-0000-0000FF240000}"/>
    <cellStyle name="Normal 15 11" xfId="9595" xr:uid="{00000000-0005-0000-0000-000000250000}"/>
    <cellStyle name="Normal 15 11 2" xfId="9596" xr:uid="{00000000-0005-0000-0000-000001250000}"/>
    <cellStyle name="Normal 15 11 2 2" xfId="9597" xr:uid="{00000000-0005-0000-0000-000002250000}"/>
    <cellStyle name="Normal 15 11 3" xfId="9598" xr:uid="{00000000-0005-0000-0000-000003250000}"/>
    <cellStyle name="Normal 15 12" xfId="9599" xr:uid="{00000000-0005-0000-0000-000004250000}"/>
    <cellStyle name="Normal 15 12 2" xfId="9600" xr:uid="{00000000-0005-0000-0000-000005250000}"/>
    <cellStyle name="Normal 15 12 2 2" xfId="9601" xr:uid="{00000000-0005-0000-0000-000006250000}"/>
    <cellStyle name="Normal 15 12 3" xfId="9602" xr:uid="{00000000-0005-0000-0000-000007250000}"/>
    <cellStyle name="Normal 15 13" xfId="9603" xr:uid="{00000000-0005-0000-0000-000008250000}"/>
    <cellStyle name="Normal 15 13 2" xfId="9604" xr:uid="{00000000-0005-0000-0000-000009250000}"/>
    <cellStyle name="Normal 15 13 2 2" xfId="9605" xr:uid="{00000000-0005-0000-0000-00000A250000}"/>
    <cellStyle name="Normal 15 13 3" xfId="9606" xr:uid="{00000000-0005-0000-0000-00000B250000}"/>
    <cellStyle name="Normal 15 14" xfId="9607" xr:uid="{00000000-0005-0000-0000-00000C250000}"/>
    <cellStyle name="Normal 15 14 2" xfId="9608" xr:uid="{00000000-0005-0000-0000-00000D250000}"/>
    <cellStyle name="Normal 15 15" xfId="9609" xr:uid="{00000000-0005-0000-0000-00000E250000}"/>
    <cellStyle name="Normal 15 15 2" xfId="9610" xr:uid="{00000000-0005-0000-0000-00000F250000}"/>
    <cellStyle name="Normal 15 16" xfId="9611" xr:uid="{00000000-0005-0000-0000-000010250000}"/>
    <cellStyle name="Normal 15 2" xfId="427" xr:uid="{00000000-0005-0000-0000-000011250000}"/>
    <cellStyle name="Normal 15 2 10" xfId="9612" xr:uid="{00000000-0005-0000-0000-000012250000}"/>
    <cellStyle name="Normal 15 2 10 2" xfId="9613" xr:uid="{00000000-0005-0000-0000-000013250000}"/>
    <cellStyle name="Normal 15 2 10 2 2" xfId="9614" xr:uid="{00000000-0005-0000-0000-000014250000}"/>
    <cellStyle name="Normal 15 2 10 3" xfId="9615" xr:uid="{00000000-0005-0000-0000-000015250000}"/>
    <cellStyle name="Normal 15 2 11" xfId="9616" xr:uid="{00000000-0005-0000-0000-000016250000}"/>
    <cellStyle name="Normal 15 2 11 2" xfId="9617" xr:uid="{00000000-0005-0000-0000-000017250000}"/>
    <cellStyle name="Normal 15 2 11 2 2" xfId="9618" xr:uid="{00000000-0005-0000-0000-000018250000}"/>
    <cellStyle name="Normal 15 2 11 3" xfId="9619" xr:uid="{00000000-0005-0000-0000-000019250000}"/>
    <cellStyle name="Normal 15 2 12" xfId="9620" xr:uid="{00000000-0005-0000-0000-00001A250000}"/>
    <cellStyle name="Normal 15 2 12 2" xfId="9621" xr:uid="{00000000-0005-0000-0000-00001B250000}"/>
    <cellStyle name="Normal 15 2 13" xfId="9622" xr:uid="{00000000-0005-0000-0000-00001C250000}"/>
    <cellStyle name="Normal 15 2 13 2" xfId="9623" xr:uid="{00000000-0005-0000-0000-00001D250000}"/>
    <cellStyle name="Normal 15 2 14" xfId="9624" xr:uid="{00000000-0005-0000-0000-00001E250000}"/>
    <cellStyle name="Normal 15 2 2" xfId="428" xr:uid="{00000000-0005-0000-0000-00001F250000}"/>
    <cellStyle name="Normal 15 2 2 10" xfId="9625" xr:uid="{00000000-0005-0000-0000-000020250000}"/>
    <cellStyle name="Normal 15 2 2 10 2" xfId="9626" xr:uid="{00000000-0005-0000-0000-000021250000}"/>
    <cellStyle name="Normal 15 2 2 11" xfId="9627" xr:uid="{00000000-0005-0000-0000-000022250000}"/>
    <cellStyle name="Normal 15 2 2 11 2" xfId="9628" xr:uid="{00000000-0005-0000-0000-000023250000}"/>
    <cellStyle name="Normal 15 2 2 12" xfId="9629" xr:uid="{00000000-0005-0000-0000-000024250000}"/>
    <cellStyle name="Normal 15 2 2 2" xfId="429" xr:uid="{00000000-0005-0000-0000-000025250000}"/>
    <cellStyle name="Normal 15 2 2 2 10" xfId="9630" xr:uid="{00000000-0005-0000-0000-000026250000}"/>
    <cellStyle name="Normal 15 2 2 2 2" xfId="9631" xr:uid="{00000000-0005-0000-0000-000027250000}"/>
    <cellStyle name="Normal 15 2 2 2 2 2" xfId="9632" xr:uid="{00000000-0005-0000-0000-000028250000}"/>
    <cellStyle name="Normal 15 2 2 2 2 2 2" xfId="9633" xr:uid="{00000000-0005-0000-0000-000029250000}"/>
    <cellStyle name="Normal 15 2 2 2 2 2 2 2" xfId="9634" xr:uid="{00000000-0005-0000-0000-00002A250000}"/>
    <cellStyle name="Normal 15 2 2 2 2 2 2 2 2" xfId="9635" xr:uid="{00000000-0005-0000-0000-00002B250000}"/>
    <cellStyle name="Normal 15 2 2 2 2 2 2 3" xfId="9636" xr:uid="{00000000-0005-0000-0000-00002C250000}"/>
    <cellStyle name="Normal 15 2 2 2 2 2 3" xfId="9637" xr:uid="{00000000-0005-0000-0000-00002D250000}"/>
    <cellStyle name="Normal 15 2 2 2 2 2 3 2" xfId="9638" xr:uid="{00000000-0005-0000-0000-00002E250000}"/>
    <cellStyle name="Normal 15 2 2 2 2 2 3 2 2" xfId="9639" xr:uid="{00000000-0005-0000-0000-00002F250000}"/>
    <cellStyle name="Normal 15 2 2 2 2 2 3 3" xfId="9640" xr:uid="{00000000-0005-0000-0000-000030250000}"/>
    <cellStyle name="Normal 15 2 2 2 2 2 4" xfId="9641" xr:uid="{00000000-0005-0000-0000-000031250000}"/>
    <cellStyle name="Normal 15 2 2 2 2 2 4 2" xfId="9642" xr:uid="{00000000-0005-0000-0000-000032250000}"/>
    <cellStyle name="Normal 15 2 2 2 2 2 4 2 2" xfId="9643" xr:uid="{00000000-0005-0000-0000-000033250000}"/>
    <cellStyle name="Normal 15 2 2 2 2 2 4 3" xfId="9644" xr:uid="{00000000-0005-0000-0000-000034250000}"/>
    <cellStyle name="Normal 15 2 2 2 2 2 5" xfId="9645" xr:uid="{00000000-0005-0000-0000-000035250000}"/>
    <cellStyle name="Normal 15 2 2 2 2 2 5 2" xfId="9646" xr:uid="{00000000-0005-0000-0000-000036250000}"/>
    <cellStyle name="Normal 15 2 2 2 2 2 6" xfId="9647" xr:uid="{00000000-0005-0000-0000-000037250000}"/>
    <cellStyle name="Normal 15 2 2 2 2 2 6 2" xfId="9648" xr:uid="{00000000-0005-0000-0000-000038250000}"/>
    <cellStyle name="Normal 15 2 2 2 2 2 7" xfId="9649" xr:uid="{00000000-0005-0000-0000-000039250000}"/>
    <cellStyle name="Normal 15 2 2 2 2 3" xfId="9650" xr:uid="{00000000-0005-0000-0000-00003A250000}"/>
    <cellStyle name="Normal 15 2 2 2 2 3 2" xfId="9651" xr:uid="{00000000-0005-0000-0000-00003B250000}"/>
    <cellStyle name="Normal 15 2 2 2 2 3 2 2" xfId="9652" xr:uid="{00000000-0005-0000-0000-00003C250000}"/>
    <cellStyle name="Normal 15 2 2 2 2 3 2 2 2" xfId="9653" xr:uid="{00000000-0005-0000-0000-00003D250000}"/>
    <cellStyle name="Normal 15 2 2 2 2 3 2 3" xfId="9654" xr:uid="{00000000-0005-0000-0000-00003E250000}"/>
    <cellStyle name="Normal 15 2 2 2 2 3 3" xfId="9655" xr:uid="{00000000-0005-0000-0000-00003F250000}"/>
    <cellStyle name="Normal 15 2 2 2 2 3 3 2" xfId="9656" xr:uid="{00000000-0005-0000-0000-000040250000}"/>
    <cellStyle name="Normal 15 2 2 2 2 3 3 2 2" xfId="9657" xr:uid="{00000000-0005-0000-0000-000041250000}"/>
    <cellStyle name="Normal 15 2 2 2 2 3 3 3" xfId="9658" xr:uid="{00000000-0005-0000-0000-000042250000}"/>
    <cellStyle name="Normal 15 2 2 2 2 3 4" xfId="9659" xr:uid="{00000000-0005-0000-0000-000043250000}"/>
    <cellStyle name="Normal 15 2 2 2 2 3 4 2" xfId="9660" xr:uid="{00000000-0005-0000-0000-000044250000}"/>
    <cellStyle name="Normal 15 2 2 2 2 3 4 2 2" xfId="9661" xr:uid="{00000000-0005-0000-0000-000045250000}"/>
    <cellStyle name="Normal 15 2 2 2 2 3 4 3" xfId="9662" xr:uid="{00000000-0005-0000-0000-000046250000}"/>
    <cellStyle name="Normal 15 2 2 2 2 3 5" xfId="9663" xr:uid="{00000000-0005-0000-0000-000047250000}"/>
    <cellStyle name="Normal 15 2 2 2 2 3 5 2" xfId="9664" xr:uid="{00000000-0005-0000-0000-000048250000}"/>
    <cellStyle name="Normal 15 2 2 2 2 3 6" xfId="9665" xr:uid="{00000000-0005-0000-0000-000049250000}"/>
    <cellStyle name="Normal 15 2 2 2 2 3 6 2" xfId="9666" xr:uid="{00000000-0005-0000-0000-00004A250000}"/>
    <cellStyle name="Normal 15 2 2 2 2 3 7" xfId="9667" xr:uid="{00000000-0005-0000-0000-00004B250000}"/>
    <cellStyle name="Normal 15 2 2 2 2 4" xfId="9668" xr:uid="{00000000-0005-0000-0000-00004C250000}"/>
    <cellStyle name="Normal 15 2 2 2 2 4 2" xfId="9669" xr:uid="{00000000-0005-0000-0000-00004D250000}"/>
    <cellStyle name="Normal 15 2 2 2 2 4 2 2" xfId="9670" xr:uid="{00000000-0005-0000-0000-00004E250000}"/>
    <cellStyle name="Normal 15 2 2 2 2 4 3" xfId="9671" xr:uid="{00000000-0005-0000-0000-00004F250000}"/>
    <cellStyle name="Normal 15 2 2 2 2 5" xfId="9672" xr:uid="{00000000-0005-0000-0000-000050250000}"/>
    <cellStyle name="Normal 15 2 2 2 2 5 2" xfId="9673" xr:uid="{00000000-0005-0000-0000-000051250000}"/>
    <cellStyle name="Normal 15 2 2 2 2 5 2 2" xfId="9674" xr:uid="{00000000-0005-0000-0000-000052250000}"/>
    <cellStyle name="Normal 15 2 2 2 2 5 3" xfId="9675" xr:uid="{00000000-0005-0000-0000-000053250000}"/>
    <cellStyle name="Normal 15 2 2 2 2 6" xfId="9676" xr:uid="{00000000-0005-0000-0000-000054250000}"/>
    <cellStyle name="Normal 15 2 2 2 2 6 2" xfId="9677" xr:uid="{00000000-0005-0000-0000-000055250000}"/>
    <cellStyle name="Normal 15 2 2 2 2 6 2 2" xfId="9678" xr:uid="{00000000-0005-0000-0000-000056250000}"/>
    <cellStyle name="Normal 15 2 2 2 2 6 3" xfId="9679" xr:uid="{00000000-0005-0000-0000-000057250000}"/>
    <cellStyle name="Normal 15 2 2 2 2 7" xfId="9680" xr:uid="{00000000-0005-0000-0000-000058250000}"/>
    <cellStyle name="Normal 15 2 2 2 2 7 2" xfId="9681" xr:uid="{00000000-0005-0000-0000-000059250000}"/>
    <cellStyle name="Normal 15 2 2 2 2 8" xfId="9682" xr:uid="{00000000-0005-0000-0000-00005A250000}"/>
    <cellStyle name="Normal 15 2 2 2 2 8 2" xfId="9683" xr:uid="{00000000-0005-0000-0000-00005B250000}"/>
    <cellStyle name="Normal 15 2 2 2 2 9" xfId="9684" xr:uid="{00000000-0005-0000-0000-00005C250000}"/>
    <cellStyle name="Normal 15 2 2 2 3" xfId="9685" xr:uid="{00000000-0005-0000-0000-00005D250000}"/>
    <cellStyle name="Normal 15 2 2 2 3 2" xfId="9686" xr:uid="{00000000-0005-0000-0000-00005E250000}"/>
    <cellStyle name="Normal 15 2 2 2 3 2 2" xfId="9687" xr:uid="{00000000-0005-0000-0000-00005F250000}"/>
    <cellStyle name="Normal 15 2 2 2 3 2 2 2" xfId="9688" xr:uid="{00000000-0005-0000-0000-000060250000}"/>
    <cellStyle name="Normal 15 2 2 2 3 2 3" xfId="9689" xr:uid="{00000000-0005-0000-0000-000061250000}"/>
    <cellStyle name="Normal 15 2 2 2 3 3" xfId="9690" xr:uid="{00000000-0005-0000-0000-000062250000}"/>
    <cellStyle name="Normal 15 2 2 2 3 3 2" xfId="9691" xr:uid="{00000000-0005-0000-0000-000063250000}"/>
    <cellStyle name="Normal 15 2 2 2 3 3 2 2" xfId="9692" xr:uid="{00000000-0005-0000-0000-000064250000}"/>
    <cellStyle name="Normal 15 2 2 2 3 3 3" xfId="9693" xr:uid="{00000000-0005-0000-0000-000065250000}"/>
    <cellStyle name="Normal 15 2 2 2 3 4" xfId="9694" xr:uid="{00000000-0005-0000-0000-000066250000}"/>
    <cellStyle name="Normal 15 2 2 2 3 4 2" xfId="9695" xr:uid="{00000000-0005-0000-0000-000067250000}"/>
    <cellStyle name="Normal 15 2 2 2 3 4 2 2" xfId="9696" xr:uid="{00000000-0005-0000-0000-000068250000}"/>
    <cellStyle name="Normal 15 2 2 2 3 4 3" xfId="9697" xr:uid="{00000000-0005-0000-0000-000069250000}"/>
    <cellStyle name="Normal 15 2 2 2 3 5" xfId="9698" xr:uid="{00000000-0005-0000-0000-00006A250000}"/>
    <cellStyle name="Normal 15 2 2 2 3 5 2" xfId="9699" xr:uid="{00000000-0005-0000-0000-00006B250000}"/>
    <cellStyle name="Normal 15 2 2 2 3 6" xfId="9700" xr:uid="{00000000-0005-0000-0000-00006C250000}"/>
    <cellStyle name="Normal 15 2 2 2 3 6 2" xfId="9701" xr:uid="{00000000-0005-0000-0000-00006D250000}"/>
    <cellStyle name="Normal 15 2 2 2 3 7" xfId="9702" xr:uid="{00000000-0005-0000-0000-00006E250000}"/>
    <cellStyle name="Normal 15 2 2 2 4" xfId="9703" xr:uid="{00000000-0005-0000-0000-00006F250000}"/>
    <cellStyle name="Normal 15 2 2 2 4 2" xfId="9704" xr:uid="{00000000-0005-0000-0000-000070250000}"/>
    <cellStyle name="Normal 15 2 2 2 4 2 2" xfId="9705" xr:uid="{00000000-0005-0000-0000-000071250000}"/>
    <cellStyle name="Normal 15 2 2 2 4 2 2 2" xfId="9706" xr:uid="{00000000-0005-0000-0000-000072250000}"/>
    <cellStyle name="Normal 15 2 2 2 4 2 3" xfId="9707" xr:uid="{00000000-0005-0000-0000-000073250000}"/>
    <cellStyle name="Normal 15 2 2 2 4 3" xfId="9708" xr:uid="{00000000-0005-0000-0000-000074250000}"/>
    <cellStyle name="Normal 15 2 2 2 4 3 2" xfId="9709" xr:uid="{00000000-0005-0000-0000-000075250000}"/>
    <cellStyle name="Normal 15 2 2 2 4 3 2 2" xfId="9710" xr:uid="{00000000-0005-0000-0000-000076250000}"/>
    <cellStyle name="Normal 15 2 2 2 4 3 3" xfId="9711" xr:uid="{00000000-0005-0000-0000-000077250000}"/>
    <cellStyle name="Normal 15 2 2 2 4 4" xfId="9712" xr:uid="{00000000-0005-0000-0000-000078250000}"/>
    <cellStyle name="Normal 15 2 2 2 4 4 2" xfId="9713" xr:uid="{00000000-0005-0000-0000-000079250000}"/>
    <cellStyle name="Normal 15 2 2 2 4 4 2 2" xfId="9714" xr:uid="{00000000-0005-0000-0000-00007A250000}"/>
    <cellStyle name="Normal 15 2 2 2 4 4 3" xfId="9715" xr:uid="{00000000-0005-0000-0000-00007B250000}"/>
    <cellStyle name="Normal 15 2 2 2 4 5" xfId="9716" xr:uid="{00000000-0005-0000-0000-00007C250000}"/>
    <cellStyle name="Normal 15 2 2 2 4 5 2" xfId="9717" xr:uid="{00000000-0005-0000-0000-00007D250000}"/>
    <cellStyle name="Normal 15 2 2 2 4 6" xfId="9718" xr:uid="{00000000-0005-0000-0000-00007E250000}"/>
    <cellStyle name="Normal 15 2 2 2 4 6 2" xfId="9719" xr:uid="{00000000-0005-0000-0000-00007F250000}"/>
    <cellStyle name="Normal 15 2 2 2 4 7" xfId="9720" xr:uid="{00000000-0005-0000-0000-000080250000}"/>
    <cellStyle name="Normal 15 2 2 2 5" xfId="9721" xr:uid="{00000000-0005-0000-0000-000081250000}"/>
    <cellStyle name="Normal 15 2 2 2 5 2" xfId="9722" xr:uid="{00000000-0005-0000-0000-000082250000}"/>
    <cellStyle name="Normal 15 2 2 2 5 2 2" xfId="9723" xr:uid="{00000000-0005-0000-0000-000083250000}"/>
    <cellStyle name="Normal 15 2 2 2 5 3" xfId="9724" xr:uid="{00000000-0005-0000-0000-000084250000}"/>
    <cellStyle name="Normal 15 2 2 2 6" xfId="9725" xr:uid="{00000000-0005-0000-0000-000085250000}"/>
    <cellStyle name="Normal 15 2 2 2 6 2" xfId="9726" xr:uid="{00000000-0005-0000-0000-000086250000}"/>
    <cellStyle name="Normal 15 2 2 2 6 2 2" xfId="9727" xr:uid="{00000000-0005-0000-0000-000087250000}"/>
    <cellStyle name="Normal 15 2 2 2 6 3" xfId="9728" xr:uid="{00000000-0005-0000-0000-000088250000}"/>
    <cellStyle name="Normal 15 2 2 2 7" xfId="9729" xr:uid="{00000000-0005-0000-0000-000089250000}"/>
    <cellStyle name="Normal 15 2 2 2 7 2" xfId="9730" xr:uid="{00000000-0005-0000-0000-00008A250000}"/>
    <cellStyle name="Normal 15 2 2 2 7 2 2" xfId="9731" xr:uid="{00000000-0005-0000-0000-00008B250000}"/>
    <cellStyle name="Normal 15 2 2 2 7 3" xfId="9732" xr:uid="{00000000-0005-0000-0000-00008C250000}"/>
    <cellStyle name="Normal 15 2 2 2 8" xfId="9733" xr:uid="{00000000-0005-0000-0000-00008D250000}"/>
    <cellStyle name="Normal 15 2 2 2 8 2" xfId="9734" xr:uid="{00000000-0005-0000-0000-00008E250000}"/>
    <cellStyle name="Normal 15 2 2 2 9" xfId="9735" xr:uid="{00000000-0005-0000-0000-00008F250000}"/>
    <cellStyle name="Normal 15 2 2 2 9 2" xfId="9736" xr:uid="{00000000-0005-0000-0000-000090250000}"/>
    <cellStyle name="Normal 15 2 2 3" xfId="430" xr:uid="{00000000-0005-0000-0000-000091250000}"/>
    <cellStyle name="Normal 15 2 2 3 10" xfId="9737" xr:uid="{00000000-0005-0000-0000-000092250000}"/>
    <cellStyle name="Normal 15 2 2 3 10 2" xfId="9738" xr:uid="{00000000-0005-0000-0000-000093250000}"/>
    <cellStyle name="Normal 15 2 2 3 11" xfId="9739" xr:uid="{00000000-0005-0000-0000-000094250000}"/>
    <cellStyle name="Normal 15 2 2 3 2" xfId="9740" xr:uid="{00000000-0005-0000-0000-000095250000}"/>
    <cellStyle name="Normal 15 2 2 3 2 2" xfId="9741" xr:uid="{00000000-0005-0000-0000-000096250000}"/>
    <cellStyle name="Normal 15 2 2 3 2 2 2" xfId="9742" xr:uid="{00000000-0005-0000-0000-000097250000}"/>
    <cellStyle name="Normal 15 2 2 3 2 2 2 2" xfId="9743" xr:uid="{00000000-0005-0000-0000-000098250000}"/>
    <cellStyle name="Normal 15 2 2 3 2 2 2 2 2" xfId="9744" xr:uid="{00000000-0005-0000-0000-000099250000}"/>
    <cellStyle name="Normal 15 2 2 3 2 2 2 3" xfId="9745" xr:uid="{00000000-0005-0000-0000-00009A250000}"/>
    <cellStyle name="Normal 15 2 2 3 2 2 3" xfId="9746" xr:uid="{00000000-0005-0000-0000-00009B250000}"/>
    <cellStyle name="Normal 15 2 2 3 2 2 3 2" xfId="9747" xr:uid="{00000000-0005-0000-0000-00009C250000}"/>
    <cellStyle name="Normal 15 2 2 3 2 2 3 2 2" xfId="9748" xr:uid="{00000000-0005-0000-0000-00009D250000}"/>
    <cellStyle name="Normal 15 2 2 3 2 2 3 3" xfId="9749" xr:uid="{00000000-0005-0000-0000-00009E250000}"/>
    <cellStyle name="Normal 15 2 2 3 2 2 4" xfId="9750" xr:uid="{00000000-0005-0000-0000-00009F250000}"/>
    <cellStyle name="Normal 15 2 2 3 2 2 4 2" xfId="9751" xr:uid="{00000000-0005-0000-0000-0000A0250000}"/>
    <cellStyle name="Normal 15 2 2 3 2 2 4 2 2" xfId="9752" xr:uid="{00000000-0005-0000-0000-0000A1250000}"/>
    <cellStyle name="Normal 15 2 2 3 2 2 4 3" xfId="9753" xr:uid="{00000000-0005-0000-0000-0000A2250000}"/>
    <cellStyle name="Normal 15 2 2 3 2 2 5" xfId="9754" xr:uid="{00000000-0005-0000-0000-0000A3250000}"/>
    <cellStyle name="Normal 15 2 2 3 2 2 5 2" xfId="9755" xr:uid="{00000000-0005-0000-0000-0000A4250000}"/>
    <cellStyle name="Normal 15 2 2 3 2 2 6" xfId="9756" xr:uid="{00000000-0005-0000-0000-0000A5250000}"/>
    <cellStyle name="Normal 15 2 2 3 2 2 6 2" xfId="9757" xr:uid="{00000000-0005-0000-0000-0000A6250000}"/>
    <cellStyle name="Normal 15 2 2 3 2 2 7" xfId="9758" xr:uid="{00000000-0005-0000-0000-0000A7250000}"/>
    <cellStyle name="Normal 15 2 2 3 2 3" xfId="9759" xr:uid="{00000000-0005-0000-0000-0000A8250000}"/>
    <cellStyle name="Normal 15 2 2 3 2 3 2" xfId="9760" xr:uid="{00000000-0005-0000-0000-0000A9250000}"/>
    <cellStyle name="Normal 15 2 2 3 2 3 2 2" xfId="9761" xr:uid="{00000000-0005-0000-0000-0000AA250000}"/>
    <cellStyle name="Normal 15 2 2 3 2 3 2 2 2" xfId="9762" xr:uid="{00000000-0005-0000-0000-0000AB250000}"/>
    <cellStyle name="Normal 15 2 2 3 2 3 2 3" xfId="9763" xr:uid="{00000000-0005-0000-0000-0000AC250000}"/>
    <cellStyle name="Normal 15 2 2 3 2 3 3" xfId="9764" xr:uid="{00000000-0005-0000-0000-0000AD250000}"/>
    <cellStyle name="Normal 15 2 2 3 2 3 3 2" xfId="9765" xr:uid="{00000000-0005-0000-0000-0000AE250000}"/>
    <cellStyle name="Normal 15 2 2 3 2 3 3 2 2" xfId="9766" xr:uid="{00000000-0005-0000-0000-0000AF250000}"/>
    <cellStyle name="Normal 15 2 2 3 2 3 3 3" xfId="9767" xr:uid="{00000000-0005-0000-0000-0000B0250000}"/>
    <cellStyle name="Normal 15 2 2 3 2 3 4" xfId="9768" xr:uid="{00000000-0005-0000-0000-0000B1250000}"/>
    <cellStyle name="Normal 15 2 2 3 2 3 4 2" xfId="9769" xr:uid="{00000000-0005-0000-0000-0000B2250000}"/>
    <cellStyle name="Normal 15 2 2 3 2 3 4 2 2" xfId="9770" xr:uid="{00000000-0005-0000-0000-0000B3250000}"/>
    <cellStyle name="Normal 15 2 2 3 2 3 4 3" xfId="9771" xr:uid="{00000000-0005-0000-0000-0000B4250000}"/>
    <cellStyle name="Normal 15 2 2 3 2 3 5" xfId="9772" xr:uid="{00000000-0005-0000-0000-0000B5250000}"/>
    <cellStyle name="Normal 15 2 2 3 2 3 5 2" xfId="9773" xr:uid="{00000000-0005-0000-0000-0000B6250000}"/>
    <cellStyle name="Normal 15 2 2 3 2 3 6" xfId="9774" xr:uid="{00000000-0005-0000-0000-0000B7250000}"/>
    <cellStyle name="Normal 15 2 2 3 2 3 6 2" xfId="9775" xr:uid="{00000000-0005-0000-0000-0000B8250000}"/>
    <cellStyle name="Normal 15 2 2 3 2 3 7" xfId="9776" xr:uid="{00000000-0005-0000-0000-0000B9250000}"/>
    <cellStyle name="Normal 15 2 2 3 2 4" xfId="9777" xr:uid="{00000000-0005-0000-0000-0000BA250000}"/>
    <cellStyle name="Normal 15 2 2 3 2 4 2" xfId="9778" xr:uid="{00000000-0005-0000-0000-0000BB250000}"/>
    <cellStyle name="Normal 15 2 2 3 2 4 2 2" xfId="9779" xr:uid="{00000000-0005-0000-0000-0000BC250000}"/>
    <cellStyle name="Normal 15 2 2 3 2 4 3" xfId="9780" xr:uid="{00000000-0005-0000-0000-0000BD250000}"/>
    <cellStyle name="Normal 15 2 2 3 2 5" xfId="9781" xr:uid="{00000000-0005-0000-0000-0000BE250000}"/>
    <cellStyle name="Normal 15 2 2 3 2 5 2" xfId="9782" xr:uid="{00000000-0005-0000-0000-0000BF250000}"/>
    <cellStyle name="Normal 15 2 2 3 2 5 2 2" xfId="9783" xr:uid="{00000000-0005-0000-0000-0000C0250000}"/>
    <cellStyle name="Normal 15 2 2 3 2 5 3" xfId="9784" xr:uid="{00000000-0005-0000-0000-0000C1250000}"/>
    <cellStyle name="Normal 15 2 2 3 2 6" xfId="9785" xr:uid="{00000000-0005-0000-0000-0000C2250000}"/>
    <cellStyle name="Normal 15 2 2 3 2 6 2" xfId="9786" xr:uid="{00000000-0005-0000-0000-0000C3250000}"/>
    <cellStyle name="Normal 15 2 2 3 2 6 2 2" xfId="9787" xr:uid="{00000000-0005-0000-0000-0000C4250000}"/>
    <cellStyle name="Normal 15 2 2 3 2 6 3" xfId="9788" xr:uid="{00000000-0005-0000-0000-0000C5250000}"/>
    <cellStyle name="Normal 15 2 2 3 2 7" xfId="9789" xr:uid="{00000000-0005-0000-0000-0000C6250000}"/>
    <cellStyle name="Normal 15 2 2 3 2 7 2" xfId="9790" xr:uid="{00000000-0005-0000-0000-0000C7250000}"/>
    <cellStyle name="Normal 15 2 2 3 2 8" xfId="9791" xr:uid="{00000000-0005-0000-0000-0000C8250000}"/>
    <cellStyle name="Normal 15 2 2 3 2 8 2" xfId="9792" xr:uid="{00000000-0005-0000-0000-0000C9250000}"/>
    <cellStyle name="Normal 15 2 2 3 2 9" xfId="9793" xr:uid="{00000000-0005-0000-0000-0000CA250000}"/>
    <cellStyle name="Normal 15 2 2 3 3" xfId="9794" xr:uid="{00000000-0005-0000-0000-0000CB250000}"/>
    <cellStyle name="Normal 15 2 2 3 3 2" xfId="9795" xr:uid="{00000000-0005-0000-0000-0000CC250000}"/>
    <cellStyle name="Normal 15 2 2 3 3 2 2" xfId="9796" xr:uid="{00000000-0005-0000-0000-0000CD250000}"/>
    <cellStyle name="Normal 15 2 2 3 3 2 2 2" xfId="9797" xr:uid="{00000000-0005-0000-0000-0000CE250000}"/>
    <cellStyle name="Normal 15 2 2 3 3 2 2 2 2" xfId="9798" xr:uid="{00000000-0005-0000-0000-0000CF250000}"/>
    <cellStyle name="Normal 15 2 2 3 3 2 2 3" xfId="9799" xr:uid="{00000000-0005-0000-0000-0000D0250000}"/>
    <cellStyle name="Normal 15 2 2 3 3 2 3" xfId="9800" xr:uid="{00000000-0005-0000-0000-0000D1250000}"/>
    <cellStyle name="Normal 15 2 2 3 3 2 3 2" xfId="9801" xr:uid="{00000000-0005-0000-0000-0000D2250000}"/>
    <cellStyle name="Normal 15 2 2 3 3 2 3 2 2" xfId="9802" xr:uid="{00000000-0005-0000-0000-0000D3250000}"/>
    <cellStyle name="Normal 15 2 2 3 3 2 3 3" xfId="9803" xr:uid="{00000000-0005-0000-0000-0000D4250000}"/>
    <cellStyle name="Normal 15 2 2 3 3 2 4" xfId="9804" xr:uid="{00000000-0005-0000-0000-0000D5250000}"/>
    <cellStyle name="Normal 15 2 2 3 3 2 4 2" xfId="9805" xr:uid="{00000000-0005-0000-0000-0000D6250000}"/>
    <cellStyle name="Normal 15 2 2 3 3 2 4 2 2" xfId="9806" xr:uid="{00000000-0005-0000-0000-0000D7250000}"/>
    <cellStyle name="Normal 15 2 2 3 3 2 4 3" xfId="9807" xr:uid="{00000000-0005-0000-0000-0000D8250000}"/>
    <cellStyle name="Normal 15 2 2 3 3 2 5" xfId="9808" xr:uid="{00000000-0005-0000-0000-0000D9250000}"/>
    <cellStyle name="Normal 15 2 2 3 3 2 5 2" xfId="9809" xr:uid="{00000000-0005-0000-0000-0000DA250000}"/>
    <cellStyle name="Normal 15 2 2 3 3 2 6" xfId="9810" xr:uid="{00000000-0005-0000-0000-0000DB250000}"/>
    <cellStyle name="Normal 15 2 2 3 3 2 6 2" xfId="9811" xr:uid="{00000000-0005-0000-0000-0000DC250000}"/>
    <cellStyle name="Normal 15 2 2 3 3 2 7" xfId="9812" xr:uid="{00000000-0005-0000-0000-0000DD250000}"/>
    <cellStyle name="Normal 15 2 2 3 3 3" xfId="9813" xr:uid="{00000000-0005-0000-0000-0000DE250000}"/>
    <cellStyle name="Normal 15 2 2 3 3 3 2" xfId="9814" xr:uid="{00000000-0005-0000-0000-0000DF250000}"/>
    <cellStyle name="Normal 15 2 2 3 3 3 2 2" xfId="9815" xr:uid="{00000000-0005-0000-0000-0000E0250000}"/>
    <cellStyle name="Normal 15 2 2 3 3 3 3" xfId="9816" xr:uid="{00000000-0005-0000-0000-0000E1250000}"/>
    <cellStyle name="Normal 15 2 2 3 3 4" xfId="9817" xr:uid="{00000000-0005-0000-0000-0000E2250000}"/>
    <cellStyle name="Normal 15 2 2 3 3 4 2" xfId="9818" xr:uid="{00000000-0005-0000-0000-0000E3250000}"/>
    <cellStyle name="Normal 15 2 2 3 3 4 2 2" xfId="9819" xr:uid="{00000000-0005-0000-0000-0000E4250000}"/>
    <cellStyle name="Normal 15 2 2 3 3 4 3" xfId="9820" xr:uid="{00000000-0005-0000-0000-0000E5250000}"/>
    <cellStyle name="Normal 15 2 2 3 3 5" xfId="9821" xr:uid="{00000000-0005-0000-0000-0000E6250000}"/>
    <cellStyle name="Normal 15 2 2 3 3 5 2" xfId="9822" xr:uid="{00000000-0005-0000-0000-0000E7250000}"/>
    <cellStyle name="Normal 15 2 2 3 3 5 2 2" xfId="9823" xr:uid="{00000000-0005-0000-0000-0000E8250000}"/>
    <cellStyle name="Normal 15 2 2 3 3 5 3" xfId="9824" xr:uid="{00000000-0005-0000-0000-0000E9250000}"/>
    <cellStyle name="Normal 15 2 2 3 3 6" xfId="9825" xr:uid="{00000000-0005-0000-0000-0000EA250000}"/>
    <cellStyle name="Normal 15 2 2 3 3 6 2" xfId="9826" xr:uid="{00000000-0005-0000-0000-0000EB250000}"/>
    <cellStyle name="Normal 15 2 2 3 3 7" xfId="9827" xr:uid="{00000000-0005-0000-0000-0000EC250000}"/>
    <cellStyle name="Normal 15 2 2 3 3 7 2" xfId="9828" xr:uid="{00000000-0005-0000-0000-0000ED250000}"/>
    <cellStyle name="Normal 15 2 2 3 3 8" xfId="9829" xr:uid="{00000000-0005-0000-0000-0000EE250000}"/>
    <cellStyle name="Normal 15 2 2 3 4" xfId="9830" xr:uid="{00000000-0005-0000-0000-0000EF250000}"/>
    <cellStyle name="Normal 15 2 2 3 4 2" xfId="9831" xr:uid="{00000000-0005-0000-0000-0000F0250000}"/>
    <cellStyle name="Normal 15 2 2 3 4 2 2" xfId="9832" xr:uid="{00000000-0005-0000-0000-0000F1250000}"/>
    <cellStyle name="Normal 15 2 2 3 4 2 2 2" xfId="9833" xr:uid="{00000000-0005-0000-0000-0000F2250000}"/>
    <cellStyle name="Normal 15 2 2 3 4 2 3" xfId="9834" xr:uid="{00000000-0005-0000-0000-0000F3250000}"/>
    <cellStyle name="Normal 15 2 2 3 4 3" xfId="9835" xr:uid="{00000000-0005-0000-0000-0000F4250000}"/>
    <cellStyle name="Normal 15 2 2 3 4 3 2" xfId="9836" xr:uid="{00000000-0005-0000-0000-0000F5250000}"/>
    <cellStyle name="Normal 15 2 2 3 4 3 2 2" xfId="9837" xr:uid="{00000000-0005-0000-0000-0000F6250000}"/>
    <cellStyle name="Normal 15 2 2 3 4 3 3" xfId="9838" xr:uid="{00000000-0005-0000-0000-0000F7250000}"/>
    <cellStyle name="Normal 15 2 2 3 4 4" xfId="9839" xr:uid="{00000000-0005-0000-0000-0000F8250000}"/>
    <cellStyle name="Normal 15 2 2 3 4 4 2" xfId="9840" xr:uid="{00000000-0005-0000-0000-0000F9250000}"/>
    <cellStyle name="Normal 15 2 2 3 4 4 2 2" xfId="9841" xr:uid="{00000000-0005-0000-0000-0000FA250000}"/>
    <cellStyle name="Normal 15 2 2 3 4 4 3" xfId="9842" xr:uid="{00000000-0005-0000-0000-0000FB250000}"/>
    <cellStyle name="Normal 15 2 2 3 4 5" xfId="9843" xr:uid="{00000000-0005-0000-0000-0000FC250000}"/>
    <cellStyle name="Normal 15 2 2 3 4 5 2" xfId="9844" xr:uid="{00000000-0005-0000-0000-0000FD250000}"/>
    <cellStyle name="Normal 15 2 2 3 4 6" xfId="9845" xr:uid="{00000000-0005-0000-0000-0000FE250000}"/>
    <cellStyle name="Normal 15 2 2 3 4 6 2" xfId="9846" xr:uid="{00000000-0005-0000-0000-0000FF250000}"/>
    <cellStyle name="Normal 15 2 2 3 4 7" xfId="9847" xr:uid="{00000000-0005-0000-0000-000000260000}"/>
    <cellStyle name="Normal 15 2 2 3 5" xfId="9848" xr:uid="{00000000-0005-0000-0000-000001260000}"/>
    <cellStyle name="Normal 15 2 2 3 5 2" xfId="9849" xr:uid="{00000000-0005-0000-0000-000002260000}"/>
    <cellStyle name="Normal 15 2 2 3 5 2 2" xfId="9850" xr:uid="{00000000-0005-0000-0000-000003260000}"/>
    <cellStyle name="Normal 15 2 2 3 5 2 2 2" xfId="9851" xr:uid="{00000000-0005-0000-0000-000004260000}"/>
    <cellStyle name="Normal 15 2 2 3 5 2 3" xfId="9852" xr:uid="{00000000-0005-0000-0000-000005260000}"/>
    <cellStyle name="Normal 15 2 2 3 5 3" xfId="9853" xr:uid="{00000000-0005-0000-0000-000006260000}"/>
    <cellStyle name="Normal 15 2 2 3 5 3 2" xfId="9854" xr:uid="{00000000-0005-0000-0000-000007260000}"/>
    <cellStyle name="Normal 15 2 2 3 5 3 2 2" xfId="9855" xr:uid="{00000000-0005-0000-0000-000008260000}"/>
    <cellStyle name="Normal 15 2 2 3 5 3 3" xfId="9856" xr:uid="{00000000-0005-0000-0000-000009260000}"/>
    <cellStyle name="Normal 15 2 2 3 5 4" xfId="9857" xr:uid="{00000000-0005-0000-0000-00000A260000}"/>
    <cellStyle name="Normal 15 2 2 3 5 4 2" xfId="9858" xr:uid="{00000000-0005-0000-0000-00000B260000}"/>
    <cellStyle name="Normal 15 2 2 3 5 4 2 2" xfId="9859" xr:uid="{00000000-0005-0000-0000-00000C260000}"/>
    <cellStyle name="Normal 15 2 2 3 5 4 3" xfId="9860" xr:uid="{00000000-0005-0000-0000-00000D260000}"/>
    <cellStyle name="Normal 15 2 2 3 5 5" xfId="9861" xr:uid="{00000000-0005-0000-0000-00000E260000}"/>
    <cellStyle name="Normal 15 2 2 3 5 5 2" xfId="9862" xr:uid="{00000000-0005-0000-0000-00000F260000}"/>
    <cellStyle name="Normal 15 2 2 3 5 6" xfId="9863" xr:uid="{00000000-0005-0000-0000-000010260000}"/>
    <cellStyle name="Normal 15 2 2 3 5 6 2" xfId="9864" xr:uid="{00000000-0005-0000-0000-000011260000}"/>
    <cellStyle name="Normal 15 2 2 3 5 7" xfId="9865" xr:uid="{00000000-0005-0000-0000-000012260000}"/>
    <cellStyle name="Normal 15 2 2 3 6" xfId="9866" xr:uid="{00000000-0005-0000-0000-000013260000}"/>
    <cellStyle name="Normal 15 2 2 3 6 2" xfId="9867" xr:uid="{00000000-0005-0000-0000-000014260000}"/>
    <cellStyle name="Normal 15 2 2 3 6 2 2" xfId="9868" xr:uid="{00000000-0005-0000-0000-000015260000}"/>
    <cellStyle name="Normal 15 2 2 3 6 3" xfId="9869" xr:uid="{00000000-0005-0000-0000-000016260000}"/>
    <cellStyle name="Normal 15 2 2 3 7" xfId="9870" xr:uid="{00000000-0005-0000-0000-000017260000}"/>
    <cellStyle name="Normal 15 2 2 3 7 2" xfId="9871" xr:uid="{00000000-0005-0000-0000-000018260000}"/>
    <cellStyle name="Normal 15 2 2 3 7 2 2" xfId="9872" xr:uid="{00000000-0005-0000-0000-000019260000}"/>
    <cellStyle name="Normal 15 2 2 3 7 3" xfId="9873" xr:uid="{00000000-0005-0000-0000-00001A260000}"/>
    <cellStyle name="Normal 15 2 2 3 8" xfId="9874" xr:uid="{00000000-0005-0000-0000-00001B260000}"/>
    <cellStyle name="Normal 15 2 2 3 8 2" xfId="9875" xr:uid="{00000000-0005-0000-0000-00001C260000}"/>
    <cellStyle name="Normal 15 2 2 3 8 2 2" xfId="9876" xr:uid="{00000000-0005-0000-0000-00001D260000}"/>
    <cellStyle name="Normal 15 2 2 3 8 3" xfId="9877" xr:uid="{00000000-0005-0000-0000-00001E260000}"/>
    <cellStyle name="Normal 15 2 2 3 9" xfId="9878" xr:uid="{00000000-0005-0000-0000-00001F260000}"/>
    <cellStyle name="Normal 15 2 2 3 9 2" xfId="9879" xr:uid="{00000000-0005-0000-0000-000020260000}"/>
    <cellStyle name="Normal 15 2 2 4" xfId="9880" xr:uid="{00000000-0005-0000-0000-000021260000}"/>
    <cellStyle name="Normal 15 2 2 4 2" xfId="9881" xr:uid="{00000000-0005-0000-0000-000022260000}"/>
    <cellStyle name="Normal 15 2 2 4 2 2" xfId="9882" xr:uid="{00000000-0005-0000-0000-000023260000}"/>
    <cellStyle name="Normal 15 2 2 4 2 2 2" xfId="9883" xr:uid="{00000000-0005-0000-0000-000024260000}"/>
    <cellStyle name="Normal 15 2 2 4 2 2 2 2" xfId="9884" xr:uid="{00000000-0005-0000-0000-000025260000}"/>
    <cellStyle name="Normal 15 2 2 4 2 2 3" xfId="9885" xr:uid="{00000000-0005-0000-0000-000026260000}"/>
    <cellStyle name="Normal 15 2 2 4 2 3" xfId="9886" xr:uid="{00000000-0005-0000-0000-000027260000}"/>
    <cellStyle name="Normal 15 2 2 4 2 3 2" xfId="9887" xr:uid="{00000000-0005-0000-0000-000028260000}"/>
    <cellStyle name="Normal 15 2 2 4 2 3 2 2" xfId="9888" xr:uid="{00000000-0005-0000-0000-000029260000}"/>
    <cellStyle name="Normal 15 2 2 4 2 3 3" xfId="9889" xr:uid="{00000000-0005-0000-0000-00002A260000}"/>
    <cellStyle name="Normal 15 2 2 4 2 4" xfId="9890" xr:uid="{00000000-0005-0000-0000-00002B260000}"/>
    <cellStyle name="Normal 15 2 2 4 2 4 2" xfId="9891" xr:uid="{00000000-0005-0000-0000-00002C260000}"/>
    <cellStyle name="Normal 15 2 2 4 2 4 2 2" xfId="9892" xr:uid="{00000000-0005-0000-0000-00002D260000}"/>
    <cellStyle name="Normal 15 2 2 4 2 4 3" xfId="9893" xr:uid="{00000000-0005-0000-0000-00002E260000}"/>
    <cellStyle name="Normal 15 2 2 4 2 5" xfId="9894" xr:uid="{00000000-0005-0000-0000-00002F260000}"/>
    <cellStyle name="Normal 15 2 2 4 2 5 2" xfId="9895" xr:uid="{00000000-0005-0000-0000-000030260000}"/>
    <cellStyle name="Normal 15 2 2 4 2 6" xfId="9896" xr:uid="{00000000-0005-0000-0000-000031260000}"/>
    <cellStyle name="Normal 15 2 2 4 2 6 2" xfId="9897" xr:uid="{00000000-0005-0000-0000-000032260000}"/>
    <cellStyle name="Normal 15 2 2 4 2 7" xfId="9898" xr:uid="{00000000-0005-0000-0000-000033260000}"/>
    <cellStyle name="Normal 15 2 2 4 3" xfId="9899" xr:uid="{00000000-0005-0000-0000-000034260000}"/>
    <cellStyle name="Normal 15 2 2 4 3 2" xfId="9900" xr:uid="{00000000-0005-0000-0000-000035260000}"/>
    <cellStyle name="Normal 15 2 2 4 3 2 2" xfId="9901" xr:uid="{00000000-0005-0000-0000-000036260000}"/>
    <cellStyle name="Normal 15 2 2 4 3 2 2 2" xfId="9902" xr:uid="{00000000-0005-0000-0000-000037260000}"/>
    <cellStyle name="Normal 15 2 2 4 3 2 3" xfId="9903" xr:uid="{00000000-0005-0000-0000-000038260000}"/>
    <cellStyle name="Normal 15 2 2 4 3 3" xfId="9904" xr:uid="{00000000-0005-0000-0000-000039260000}"/>
    <cellStyle name="Normal 15 2 2 4 3 3 2" xfId="9905" xr:uid="{00000000-0005-0000-0000-00003A260000}"/>
    <cellStyle name="Normal 15 2 2 4 3 3 2 2" xfId="9906" xr:uid="{00000000-0005-0000-0000-00003B260000}"/>
    <cellStyle name="Normal 15 2 2 4 3 3 3" xfId="9907" xr:uid="{00000000-0005-0000-0000-00003C260000}"/>
    <cellStyle name="Normal 15 2 2 4 3 4" xfId="9908" xr:uid="{00000000-0005-0000-0000-00003D260000}"/>
    <cellStyle name="Normal 15 2 2 4 3 4 2" xfId="9909" xr:uid="{00000000-0005-0000-0000-00003E260000}"/>
    <cellStyle name="Normal 15 2 2 4 3 4 2 2" xfId="9910" xr:uid="{00000000-0005-0000-0000-00003F260000}"/>
    <cellStyle name="Normal 15 2 2 4 3 4 3" xfId="9911" xr:uid="{00000000-0005-0000-0000-000040260000}"/>
    <cellStyle name="Normal 15 2 2 4 3 5" xfId="9912" xr:uid="{00000000-0005-0000-0000-000041260000}"/>
    <cellStyle name="Normal 15 2 2 4 3 5 2" xfId="9913" xr:uid="{00000000-0005-0000-0000-000042260000}"/>
    <cellStyle name="Normal 15 2 2 4 3 6" xfId="9914" xr:uid="{00000000-0005-0000-0000-000043260000}"/>
    <cellStyle name="Normal 15 2 2 4 3 6 2" xfId="9915" xr:uid="{00000000-0005-0000-0000-000044260000}"/>
    <cellStyle name="Normal 15 2 2 4 3 7" xfId="9916" xr:uid="{00000000-0005-0000-0000-000045260000}"/>
    <cellStyle name="Normal 15 2 2 4 4" xfId="9917" xr:uid="{00000000-0005-0000-0000-000046260000}"/>
    <cellStyle name="Normal 15 2 2 4 4 2" xfId="9918" xr:uid="{00000000-0005-0000-0000-000047260000}"/>
    <cellStyle name="Normal 15 2 2 4 4 2 2" xfId="9919" xr:uid="{00000000-0005-0000-0000-000048260000}"/>
    <cellStyle name="Normal 15 2 2 4 4 3" xfId="9920" xr:uid="{00000000-0005-0000-0000-000049260000}"/>
    <cellStyle name="Normal 15 2 2 4 5" xfId="9921" xr:uid="{00000000-0005-0000-0000-00004A260000}"/>
    <cellStyle name="Normal 15 2 2 4 5 2" xfId="9922" xr:uid="{00000000-0005-0000-0000-00004B260000}"/>
    <cellStyle name="Normal 15 2 2 4 5 2 2" xfId="9923" xr:uid="{00000000-0005-0000-0000-00004C260000}"/>
    <cellStyle name="Normal 15 2 2 4 5 3" xfId="9924" xr:uid="{00000000-0005-0000-0000-00004D260000}"/>
    <cellStyle name="Normal 15 2 2 4 6" xfId="9925" xr:uid="{00000000-0005-0000-0000-00004E260000}"/>
    <cellStyle name="Normal 15 2 2 4 6 2" xfId="9926" xr:uid="{00000000-0005-0000-0000-00004F260000}"/>
    <cellStyle name="Normal 15 2 2 4 6 2 2" xfId="9927" xr:uid="{00000000-0005-0000-0000-000050260000}"/>
    <cellStyle name="Normal 15 2 2 4 6 3" xfId="9928" xr:uid="{00000000-0005-0000-0000-000051260000}"/>
    <cellStyle name="Normal 15 2 2 4 7" xfId="9929" xr:uid="{00000000-0005-0000-0000-000052260000}"/>
    <cellStyle name="Normal 15 2 2 4 7 2" xfId="9930" xr:uid="{00000000-0005-0000-0000-000053260000}"/>
    <cellStyle name="Normal 15 2 2 4 8" xfId="9931" xr:uid="{00000000-0005-0000-0000-000054260000}"/>
    <cellStyle name="Normal 15 2 2 4 8 2" xfId="9932" xr:uid="{00000000-0005-0000-0000-000055260000}"/>
    <cellStyle name="Normal 15 2 2 4 9" xfId="9933" xr:uid="{00000000-0005-0000-0000-000056260000}"/>
    <cellStyle name="Normal 15 2 2 5" xfId="9934" xr:uid="{00000000-0005-0000-0000-000057260000}"/>
    <cellStyle name="Normal 15 2 2 5 2" xfId="9935" xr:uid="{00000000-0005-0000-0000-000058260000}"/>
    <cellStyle name="Normal 15 2 2 5 2 2" xfId="9936" xr:uid="{00000000-0005-0000-0000-000059260000}"/>
    <cellStyle name="Normal 15 2 2 5 2 2 2" xfId="9937" xr:uid="{00000000-0005-0000-0000-00005A260000}"/>
    <cellStyle name="Normal 15 2 2 5 2 3" xfId="9938" xr:uid="{00000000-0005-0000-0000-00005B260000}"/>
    <cellStyle name="Normal 15 2 2 5 3" xfId="9939" xr:uid="{00000000-0005-0000-0000-00005C260000}"/>
    <cellStyle name="Normal 15 2 2 5 3 2" xfId="9940" xr:uid="{00000000-0005-0000-0000-00005D260000}"/>
    <cellStyle name="Normal 15 2 2 5 3 2 2" xfId="9941" xr:uid="{00000000-0005-0000-0000-00005E260000}"/>
    <cellStyle name="Normal 15 2 2 5 3 3" xfId="9942" xr:uid="{00000000-0005-0000-0000-00005F260000}"/>
    <cellStyle name="Normal 15 2 2 5 4" xfId="9943" xr:uid="{00000000-0005-0000-0000-000060260000}"/>
    <cellStyle name="Normal 15 2 2 5 4 2" xfId="9944" xr:uid="{00000000-0005-0000-0000-000061260000}"/>
    <cellStyle name="Normal 15 2 2 5 4 2 2" xfId="9945" xr:uid="{00000000-0005-0000-0000-000062260000}"/>
    <cellStyle name="Normal 15 2 2 5 4 3" xfId="9946" xr:uid="{00000000-0005-0000-0000-000063260000}"/>
    <cellStyle name="Normal 15 2 2 5 5" xfId="9947" xr:uid="{00000000-0005-0000-0000-000064260000}"/>
    <cellStyle name="Normal 15 2 2 5 5 2" xfId="9948" xr:uid="{00000000-0005-0000-0000-000065260000}"/>
    <cellStyle name="Normal 15 2 2 5 6" xfId="9949" xr:uid="{00000000-0005-0000-0000-000066260000}"/>
    <cellStyle name="Normal 15 2 2 5 6 2" xfId="9950" xr:uid="{00000000-0005-0000-0000-000067260000}"/>
    <cellStyle name="Normal 15 2 2 5 7" xfId="9951" xr:uid="{00000000-0005-0000-0000-000068260000}"/>
    <cellStyle name="Normal 15 2 2 6" xfId="9952" xr:uid="{00000000-0005-0000-0000-000069260000}"/>
    <cellStyle name="Normal 15 2 2 6 2" xfId="9953" xr:uid="{00000000-0005-0000-0000-00006A260000}"/>
    <cellStyle name="Normal 15 2 2 6 2 2" xfId="9954" xr:uid="{00000000-0005-0000-0000-00006B260000}"/>
    <cellStyle name="Normal 15 2 2 6 2 2 2" xfId="9955" xr:uid="{00000000-0005-0000-0000-00006C260000}"/>
    <cellStyle name="Normal 15 2 2 6 2 3" xfId="9956" xr:uid="{00000000-0005-0000-0000-00006D260000}"/>
    <cellStyle name="Normal 15 2 2 6 3" xfId="9957" xr:uid="{00000000-0005-0000-0000-00006E260000}"/>
    <cellStyle name="Normal 15 2 2 6 3 2" xfId="9958" xr:uid="{00000000-0005-0000-0000-00006F260000}"/>
    <cellStyle name="Normal 15 2 2 6 3 2 2" xfId="9959" xr:uid="{00000000-0005-0000-0000-000070260000}"/>
    <cellStyle name="Normal 15 2 2 6 3 3" xfId="9960" xr:uid="{00000000-0005-0000-0000-000071260000}"/>
    <cellStyle name="Normal 15 2 2 6 4" xfId="9961" xr:uid="{00000000-0005-0000-0000-000072260000}"/>
    <cellStyle name="Normal 15 2 2 6 4 2" xfId="9962" xr:uid="{00000000-0005-0000-0000-000073260000}"/>
    <cellStyle name="Normal 15 2 2 6 4 2 2" xfId="9963" xr:uid="{00000000-0005-0000-0000-000074260000}"/>
    <cellStyle name="Normal 15 2 2 6 4 3" xfId="9964" xr:uid="{00000000-0005-0000-0000-000075260000}"/>
    <cellStyle name="Normal 15 2 2 6 5" xfId="9965" xr:uid="{00000000-0005-0000-0000-000076260000}"/>
    <cellStyle name="Normal 15 2 2 6 5 2" xfId="9966" xr:uid="{00000000-0005-0000-0000-000077260000}"/>
    <cellStyle name="Normal 15 2 2 6 6" xfId="9967" xr:uid="{00000000-0005-0000-0000-000078260000}"/>
    <cellStyle name="Normal 15 2 2 6 6 2" xfId="9968" xr:uid="{00000000-0005-0000-0000-000079260000}"/>
    <cellStyle name="Normal 15 2 2 6 7" xfId="9969" xr:uid="{00000000-0005-0000-0000-00007A260000}"/>
    <cellStyle name="Normal 15 2 2 7" xfId="9970" xr:uid="{00000000-0005-0000-0000-00007B260000}"/>
    <cellStyle name="Normal 15 2 2 7 2" xfId="9971" xr:uid="{00000000-0005-0000-0000-00007C260000}"/>
    <cellStyle name="Normal 15 2 2 7 2 2" xfId="9972" xr:uid="{00000000-0005-0000-0000-00007D260000}"/>
    <cellStyle name="Normal 15 2 2 7 3" xfId="9973" xr:uid="{00000000-0005-0000-0000-00007E260000}"/>
    <cellStyle name="Normal 15 2 2 8" xfId="9974" xr:uid="{00000000-0005-0000-0000-00007F260000}"/>
    <cellStyle name="Normal 15 2 2 8 2" xfId="9975" xr:uid="{00000000-0005-0000-0000-000080260000}"/>
    <cellStyle name="Normal 15 2 2 8 2 2" xfId="9976" xr:uid="{00000000-0005-0000-0000-000081260000}"/>
    <cellStyle name="Normal 15 2 2 8 3" xfId="9977" xr:uid="{00000000-0005-0000-0000-000082260000}"/>
    <cellStyle name="Normal 15 2 2 9" xfId="9978" xr:uid="{00000000-0005-0000-0000-000083260000}"/>
    <cellStyle name="Normal 15 2 2 9 2" xfId="9979" xr:uid="{00000000-0005-0000-0000-000084260000}"/>
    <cellStyle name="Normal 15 2 2 9 2 2" xfId="9980" xr:uid="{00000000-0005-0000-0000-000085260000}"/>
    <cellStyle name="Normal 15 2 2 9 3" xfId="9981" xr:uid="{00000000-0005-0000-0000-000086260000}"/>
    <cellStyle name="Normal 15 2 2_Confidential Information" xfId="9982" xr:uid="{00000000-0005-0000-0000-000087260000}"/>
    <cellStyle name="Normal 15 2 3" xfId="431" xr:uid="{00000000-0005-0000-0000-000088260000}"/>
    <cellStyle name="Normal 15 2 3 10" xfId="9983" xr:uid="{00000000-0005-0000-0000-000089260000}"/>
    <cellStyle name="Normal 15 2 3 10 2" xfId="9984" xr:uid="{00000000-0005-0000-0000-00008A260000}"/>
    <cellStyle name="Normal 15 2 3 10 2 2" xfId="9985" xr:uid="{00000000-0005-0000-0000-00008B260000}"/>
    <cellStyle name="Normal 15 2 3 10 3" xfId="9986" xr:uid="{00000000-0005-0000-0000-00008C260000}"/>
    <cellStyle name="Normal 15 2 3 11" xfId="9987" xr:uid="{00000000-0005-0000-0000-00008D260000}"/>
    <cellStyle name="Normal 15 2 3 11 2" xfId="9988" xr:uid="{00000000-0005-0000-0000-00008E260000}"/>
    <cellStyle name="Normal 15 2 3 12" xfId="9989" xr:uid="{00000000-0005-0000-0000-00008F260000}"/>
    <cellStyle name="Normal 15 2 3 12 2" xfId="9990" xr:uid="{00000000-0005-0000-0000-000090260000}"/>
    <cellStyle name="Normal 15 2 3 13" xfId="9991" xr:uid="{00000000-0005-0000-0000-000091260000}"/>
    <cellStyle name="Normal 15 2 3 2" xfId="432" xr:uid="{00000000-0005-0000-0000-000092260000}"/>
    <cellStyle name="Normal 15 2 3 2 10" xfId="9992" xr:uid="{00000000-0005-0000-0000-000093260000}"/>
    <cellStyle name="Normal 15 2 3 2 10 2" xfId="9993" xr:uid="{00000000-0005-0000-0000-000094260000}"/>
    <cellStyle name="Normal 15 2 3 2 11" xfId="9994" xr:uid="{00000000-0005-0000-0000-000095260000}"/>
    <cellStyle name="Normal 15 2 3 2 2" xfId="9995" xr:uid="{00000000-0005-0000-0000-000096260000}"/>
    <cellStyle name="Normal 15 2 3 2 2 2" xfId="9996" xr:uid="{00000000-0005-0000-0000-000097260000}"/>
    <cellStyle name="Normal 15 2 3 2 2 2 2" xfId="9997" xr:uid="{00000000-0005-0000-0000-000098260000}"/>
    <cellStyle name="Normal 15 2 3 2 2 2 2 2" xfId="9998" xr:uid="{00000000-0005-0000-0000-000099260000}"/>
    <cellStyle name="Normal 15 2 3 2 2 2 2 2 2" xfId="9999" xr:uid="{00000000-0005-0000-0000-00009A260000}"/>
    <cellStyle name="Normal 15 2 3 2 2 2 2 3" xfId="10000" xr:uid="{00000000-0005-0000-0000-00009B260000}"/>
    <cellStyle name="Normal 15 2 3 2 2 2 3" xfId="10001" xr:uid="{00000000-0005-0000-0000-00009C260000}"/>
    <cellStyle name="Normal 15 2 3 2 2 2 3 2" xfId="10002" xr:uid="{00000000-0005-0000-0000-00009D260000}"/>
    <cellStyle name="Normal 15 2 3 2 2 2 3 2 2" xfId="10003" xr:uid="{00000000-0005-0000-0000-00009E260000}"/>
    <cellStyle name="Normal 15 2 3 2 2 2 3 3" xfId="10004" xr:uid="{00000000-0005-0000-0000-00009F260000}"/>
    <cellStyle name="Normal 15 2 3 2 2 2 4" xfId="10005" xr:uid="{00000000-0005-0000-0000-0000A0260000}"/>
    <cellStyle name="Normal 15 2 3 2 2 2 4 2" xfId="10006" xr:uid="{00000000-0005-0000-0000-0000A1260000}"/>
    <cellStyle name="Normal 15 2 3 2 2 2 4 2 2" xfId="10007" xr:uid="{00000000-0005-0000-0000-0000A2260000}"/>
    <cellStyle name="Normal 15 2 3 2 2 2 4 3" xfId="10008" xr:uid="{00000000-0005-0000-0000-0000A3260000}"/>
    <cellStyle name="Normal 15 2 3 2 2 2 5" xfId="10009" xr:uid="{00000000-0005-0000-0000-0000A4260000}"/>
    <cellStyle name="Normal 15 2 3 2 2 2 5 2" xfId="10010" xr:uid="{00000000-0005-0000-0000-0000A5260000}"/>
    <cellStyle name="Normal 15 2 3 2 2 2 6" xfId="10011" xr:uid="{00000000-0005-0000-0000-0000A6260000}"/>
    <cellStyle name="Normal 15 2 3 2 2 2 6 2" xfId="10012" xr:uid="{00000000-0005-0000-0000-0000A7260000}"/>
    <cellStyle name="Normal 15 2 3 2 2 2 7" xfId="10013" xr:uid="{00000000-0005-0000-0000-0000A8260000}"/>
    <cellStyle name="Normal 15 2 3 2 2 3" xfId="10014" xr:uid="{00000000-0005-0000-0000-0000A9260000}"/>
    <cellStyle name="Normal 15 2 3 2 2 3 2" xfId="10015" xr:uid="{00000000-0005-0000-0000-0000AA260000}"/>
    <cellStyle name="Normal 15 2 3 2 2 3 2 2" xfId="10016" xr:uid="{00000000-0005-0000-0000-0000AB260000}"/>
    <cellStyle name="Normal 15 2 3 2 2 3 2 2 2" xfId="10017" xr:uid="{00000000-0005-0000-0000-0000AC260000}"/>
    <cellStyle name="Normal 15 2 3 2 2 3 2 3" xfId="10018" xr:uid="{00000000-0005-0000-0000-0000AD260000}"/>
    <cellStyle name="Normal 15 2 3 2 2 3 3" xfId="10019" xr:uid="{00000000-0005-0000-0000-0000AE260000}"/>
    <cellStyle name="Normal 15 2 3 2 2 3 3 2" xfId="10020" xr:uid="{00000000-0005-0000-0000-0000AF260000}"/>
    <cellStyle name="Normal 15 2 3 2 2 3 3 2 2" xfId="10021" xr:uid="{00000000-0005-0000-0000-0000B0260000}"/>
    <cellStyle name="Normal 15 2 3 2 2 3 3 3" xfId="10022" xr:uid="{00000000-0005-0000-0000-0000B1260000}"/>
    <cellStyle name="Normal 15 2 3 2 2 3 4" xfId="10023" xr:uid="{00000000-0005-0000-0000-0000B2260000}"/>
    <cellStyle name="Normal 15 2 3 2 2 3 4 2" xfId="10024" xr:uid="{00000000-0005-0000-0000-0000B3260000}"/>
    <cellStyle name="Normal 15 2 3 2 2 3 4 2 2" xfId="10025" xr:uid="{00000000-0005-0000-0000-0000B4260000}"/>
    <cellStyle name="Normal 15 2 3 2 2 3 4 3" xfId="10026" xr:uid="{00000000-0005-0000-0000-0000B5260000}"/>
    <cellStyle name="Normal 15 2 3 2 2 3 5" xfId="10027" xr:uid="{00000000-0005-0000-0000-0000B6260000}"/>
    <cellStyle name="Normal 15 2 3 2 2 3 5 2" xfId="10028" xr:uid="{00000000-0005-0000-0000-0000B7260000}"/>
    <cellStyle name="Normal 15 2 3 2 2 3 6" xfId="10029" xr:uid="{00000000-0005-0000-0000-0000B8260000}"/>
    <cellStyle name="Normal 15 2 3 2 2 3 6 2" xfId="10030" xr:uid="{00000000-0005-0000-0000-0000B9260000}"/>
    <cellStyle name="Normal 15 2 3 2 2 3 7" xfId="10031" xr:uid="{00000000-0005-0000-0000-0000BA260000}"/>
    <cellStyle name="Normal 15 2 3 2 2 4" xfId="10032" xr:uid="{00000000-0005-0000-0000-0000BB260000}"/>
    <cellStyle name="Normal 15 2 3 2 2 4 2" xfId="10033" xr:uid="{00000000-0005-0000-0000-0000BC260000}"/>
    <cellStyle name="Normal 15 2 3 2 2 4 2 2" xfId="10034" xr:uid="{00000000-0005-0000-0000-0000BD260000}"/>
    <cellStyle name="Normal 15 2 3 2 2 4 3" xfId="10035" xr:uid="{00000000-0005-0000-0000-0000BE260000}"/>
    <cellStyle name="Normal 15 2 3 2 2 5" xfId="10036" xr:uid="{00000000-0005-0000-0000-0000BF260000}"/>
    <cellStyle name="Normal 15 2 3 2 2 5 2" xfId="10037" xr:uid="{00000000-0005-0000-0000-0000C0260000}"/>
    <cellStyle name="Normal 15 2 3 2 2 5 2 2" xfId="10038" xr:uid="{00000000-0005-0000-0000-0000C1260000}"/>
    <cellStyle name="Normal 15 2 3 2 2 5 3" xfId="10039" xr:uid="{00000000-0005-0000-0000-0000C2260000}"/>
    <cellStyle name="Normal 15 2 3 2 2 6" xfId="10040" xr:uid="{00000000-0005-0000-0000-0000C3260000}"/>
    <cellStyle name="Normal 15 2 3 2 2 6 2" xfId="10041" xr:uid="{00000000-0005-0000-0000-0000C4260000}"/>
    <cellStyle name="Normal 15 2 3 2 2 6 2 2" xfId="10042" xr:uid="{00000000-0005-0000-0000-0000C5260000}"/>
    <cellStyle name="Normal 15 2 3 2 2 6 3" xfId="10043" xr:uid="{00000000-0005-0000-0000-0000C6260000}"/>
    <cellStyle name="Normal 15 2 3 2 2 7" xfId="10044" xr:uid="{00000000-0005-0000-0000-0000C7260000}"/>
    <cellStyle name="Normal 15 2 3 2 2 7 2" xfId="10045" xr:uid="{00000000-0005-0000-0000-0000C8260000}"/>
    <cellStyle name="Normal 15 2 3 2 2 8" xfId="10046" xr:uid="{00000000-0005-0000-0000-0000C9260000}"/>
    <cellStyle name="Normal 15 2 3 2 2 8 2" xfId="10047" xr:uid="{00000000-0005-0000-0000-0000CA260000}"/>
    <cellStyle name="Normal 15 2 3 2 2 9" xfId="10048" xr:uid="{00000000-0005-0000-0000-0000CB260000}"/>
    <cellStyle name="Normal 15 2 3 2 3" xfId="10049" xr:uid="{00000000-0005-0000-0000-0000CC260000}"/>
    <cellStyle name="Normal 15 2 3 2 3 2" xfId="10050" xr:uid="{00000000-0005-0000-0000-0000CD260000}"/>
    <cellStyle name="Normal 15 2 3 2 3 2 2" xfId="10051" xr:uid="{00000000-0005-0000-0000-0000CE260000}"/>
    <cellStyle name="Normal 15 2 3 2 3 2 2 2" xfId="10052" xr:uid="{00000000-0005-0000-0000-0000CF260000}"/>
    <cellStyle name="Normal 15 2 3 2 3 2 2 2 2" xfId="10053" xr:uid="{00000000-0005-0000-0000-0000D0260000}"/>
    <cellStyle name="Normal 15 2 3 2 3 2 2 3" xfId="10054" xr:uid="{00000000-0005-0000-0000-0000D1260000}"/>
    <cellStyle name="Normal 15 2 3 2 3 2 3" xfId="10055" xr:uid="{00000000-0005-0000-0000-0000D2260000}"/>
    <cellStyle name="Normal 15 2 3 2 3 2 3 2" xfId="10056" xr:uid="{00000000-0005-0000-0000-0000D3260000}"/>
    <cellStyle name="Normal 15 2 3 2 3 2 3 2 2" xfId="10057" xr:uid="{00000000-0005-0000-0000-0000D4260000}"/>
    <cellStyle name="Normal 15 2 3 2 3 2 3 3" xfId="10058" xr:uid="{00000000-0005-0000-0000-0000D5260000}"/>
    <cellStyle name="Normal 15 2 3 2 3 2 4" xfId="10059" xr:uid="{00000000-0005-0000-0000-0000D6260000}"/>
    <cellStyle name="Normal 15 2 3 2 3 2 4 2" xfId="10060" xr:uid="{00000000-0005-0000-0000-0000D7260000}"/>
    <cellStyle name="Normal 15 2 3 2 3 2 4 2 2" xfId="10061" xr:uid="{00000000-0005-0000-0000-0000D8260000}"/>
    <cellStyle name="Normal 15 2 3 2 3 2 4 3" xfId="10062" xr:uid="{00000000-0005-0000-0000-0000D9260000}"/>
    <cellStyle name="Normal 15 2 3 2 3 2 5" xfId="10063" xr:uid="{00000000-0005-0000-0000-0000DA260000}"/>
    <cellStyle name="Normal 15 2 3 2 3 2 5 2" xfId="10064" xr:uid="{00000000-0005-0000-0000-0000DB260000}"/>
    <cellStyle name="Normal 15 2 3 2 3 2 6" xfId="10065" xr:uid="{00000000-0005-0000-0000-0000DC260000}"/>
    <cellStyle name="Normal 15 2 3 2 3 2 6 2" xfId="10066" xr:uid="{00000000-0005-0000-0000-0000DD260000}"/>
    <cellStyle name="Normal 15 2 3 2 3 2 7" xfId="10067" xr:uid="{00000000-0005-0000-0000-0000DE260000}"/>
    <cellStyle name="Normal 15 2 3 2 3 3" xfId="10068" xr:uid="{00000000-0005-0000-0000-0000DF260000}"/>
    <cellStyle name="Normal 15 2 3 2 3 3 2" xfId="10069" xr:uid="{00000000-0005-0000-0000-0000E0260000}"/>
    <cellStyle name="Normal 15 2 3 2 3 3 2 2" xfId="10070" xr:uid="{00000000-0005-0000-0000-0000E1260000}"/>
    <cellStyle name="Normal 15 2 3 2 3 3 3" xfId="10071" xr:uid="{00000000-0005-0000-0000-0000E2260000}"/>
    <cellStyle name="Normal 15 2 3 2 3 4" xfId="10072" xr:uid="{00000000-0005-0000-0000-0000E3260000}"/>
    <cellStyle name="Normal 15 2 3 2 3 4 2" xfId="10073" xr:uid="{00000000-0005-0000-0000-0000E4260000}"/>
    <cellStyle name="Normal 15 2 3 2 3 4 2 2" xfId="10074" xr:uid="{00000000-0005-0000-0000-0000E5260000}"/>
    <cellStyle name="Normal 15 2 3 2 3 4 3" xfId="10075" xr:uid="{00000000-0005-0000-0000-0000E6260000}"/>
    <cellStyle name="Normal 15 2 3 2 3 5" xfId="10076" xr:uid="{00000000-0005-0000-0000-0000E7260000}"/>
    <cellStyle name="Normal 15 2 3 2 3 5 2" xfId="10077" xr:uid="{00000000-0005-0000-0000-0000E8260000}"/>
    <cellStyle name="Normal 15 2 3 2 3 5 2 2" xfId="10078" xr:uid="{00000000-0005-0000-0000-0000E9260000}"/>
    <cellStyle name="Normal 15 2 3 2 3 5 3" xfId="10079" xr:uid="{00000000-0005-0000-0000-0000EA260000}"/>
    <cellStyle name="Normal 15 2 3 2 3 6" xfId="10080" xr:uid="{00000000-0005-0000-0000-0000EB260000}"/>
    <cellStyle name="Normal 15 2 3 2 3 6 2" xfId="10081" xr:uid="{00000000-0005-0000-0000-0000EC260000}"/>
    <cellStyle name="Normal 15 2 3 2 3 7" xfId="10082" xr:uid="{00000000-0005-0000-0000-0000ED260000}"/>
    <cellStyle name="Normal 15 2 3 2 3 7 2" xfId="10083" xr:uid="{00000000-0005-0000-0000-0000EE260000}"/>
    <cellStyle name="Normal 15 2 3 2 3 8" xfId="10084" xr:uid="{00000000-0005-0000-0000-0000EF260000}"/>
    <cellStyle name="Normal 15 2 3 2 4" xfId="10085" xr:uid="{00000000-0005-0000-0000-0000F0260000}"/>
    <cellStyle name="Normal 15 2 3 2 4 2" xfId="10086" xr:uid="{00000000-0005-0000-0000-0000F1260000}"/>
    <cellStyle name="Normal 15 2 3 2 4 2 2" xfId="10087" xr:uid="{00000000-0005-0000-0000-0000F2260000}"/>
    <cellStyle name="Normal 15 2 3 2 4 2 2 2" xfId="10088" xr:uid="{00000000-0005-0000-0000-0000F3260000}"/>
    <cellStyle name="Normal 15 2 3 2 4 2 3" xfId="10089" xr:uid="{00000000-0005-0000-0000-0000F4260000}"/>
    <cellStyle name="Normal 15 2 3 2 4 3" xfId="10090" xr:uid="{00000000-0005-0000-0000-0000F5260000}"/>
    <cellStyle name="Normal 15 2 3 2 4 3 2" xfId="10091" xr:uid="{00000000-0005-0000-0000-0000F6260000}"/>
    <cellStyle name="Normal 15 2 3 2 4 3 2 2" xfId="10092" xr:uid="{00000000-0005-0000-0000-0000F7260000}"/>
    <cellStyle name="Normal 15 2 3 2 4 3 3" xfId="10093" xr:uid="{00000000-0005-0000-0000-0000F8260000}"/>
    <cellStyle name="Normal 15 2 3 2 4 4" xfId="10094" xr:uid="{00000000-0005-0000-0000-0000F9260000}"/>
    <cellStyle name="Normal 15 2 3 2 4 4 2" xfId="10095" xr:uid="{00000000-0005-0000-0000-0000FA260000}"/>
    <cellStyle name="Normal 15 2 3 2 4 4 2 2" xfId="10096" xr:uid="{00000000-0005-0000-0000-0000FB260000}"/>
    <cellStyle name="Normal 15 2 3 2 4 4 3" xfId="10097" xr:uid="{00000000-0005-0000-0000-0000FC260000}"/>
    <cellStyle name="Normal 15 2 3 2 4 5" xfId="10098" xr:uid="{00000000-0005-0000-0000-0000FD260000}"/>
    <cellStyle name="Normal 15 2 3 2 4 5 2" xfId="10099" xr:uid="{00000000-0005-0000-0000-0000FE260000}"/>
    <cellStyle name="Normal 15 2 3 2 4 6" xfId="10100" xr:uid="{00000000-0005-0000-0000-0000FF260000}"/>
    <cellStyle name="Normal 15 2 3 2 4 6 2" xfId="10101" xr:uid="{00000000-0005-0000-0000-000000270000}"/>
    <cellStyle name="Normal 15 2 3 2 4 7" xfId="10102" xr:uid="{00000000-0005-0000-0000-000001270000}"/>
    <cellStyle name="Normal 15 2 3 2 5" xfId="10103" xr:uid="{00000000-0005-0000-0000-000002270000}"/>
    <cellStyle name="Normal 15 2 3 2 5 2" xfId="10104" xr:uid="{00000000-0005-0000-0000-000003270000}"/>
    <cellStyle name="Normal 15 2 3 2 5 2 2" xfId="10105" xr:uid="{00000000-0005-0000-0000-000004270000}"/>
    <cellStyle name="Normal 15 2 3 2 5 2 2 2" xfId="10106" xr:uid="{00000000-0005-0000-0000-000005270000}"/>
    <cellStyle name="Normal 15 2 3 2 5 2 3" xfId="10107" xr:uid="{00000000-0005-0000-0000-000006270000}"/>
    <cellStyle name="Normal 15 2 3 2 5 3" xfId="10108" xr:uid="{00000000-0005-0000-0000-000007270000}"/>
    <cellStyle name="Normal 15 2 3 2 5 3 2" xfId="10109" xr:uid="{00000000-0005-0000-0000-000008270000}"/>
    <cellStyle name="Normal 15 2 3 2 5 3 2 2" xfId="10110" xr:uid="{00000000-0005-0000-0000-000009270000}"/>
    <cellStyle name="Normal 15 2 3 2 5 3 3" xfId="10111" xr:uid="{00000000-0005-0000-0000-00000A270000}"/>
    <cellStyle name="Normal 15 2 3 2 5 4" xfId="10112" xr:uid="{00000000-0005-0000-0000-00000B270000}"/>
    <cellStyle name="Normal 15 2 3 2 5 4 2" xfId="10113" xr:uid="{00000000-0005-0000-0000-00000C270000}"/>
    <cellStyle name="Normal 15 2 3 2 5 4 2 2" xfId="10114" xr:uid="{00000000-0005-0000-0000-00000D270000}"/>
    <cellStyle name="Normal 15 2 3 2 5 4 3" xfId="10115" xr:uid="{00000000-0005-0000-0000-00000E270000}"/>
    <cellStyle name="Normal 15 2 3 2 5 5" xfId="10116" xr:uid="{00000000-0005-0000-0000-00000F270000}"/>
    <cellStyle name="Normal 15 2 3 2 5 5 2" xfId="10117" xr:uid="{00000000-0005-0000-0000-000010270000}"/>
    <cellStyle name="Normal 15 2 3 2 5 6" xfId="10118" xr:uid="{00000000-0005-0000-0000-000011270000}"/>
    <cellStyle name="Normal 15 2 3 2 5 6 2" xfId="10119" xr:uid="{00000000-0005-0000-0000-000012270000}"/>
    <cellStyle name="Normal 15 2 3 2 5 7" xfId="10120" xr:uid="{00000000-0005-0000-0000-000013270000}"/>
    <cellStyle name="Normal 15 2 3 2 6" xfId="10121" xr:uid="{00000000-0005-0000-0000-000014270000}"/>
    <cellStyle name="Normal 15 2 3 2 6 2" xfId="10122" xr:uid="{00000000-0005-0000-0000-000015270000}"/>
    <cellStyle name="Normal 15 2 3 2 6 2 2" xfId="10123" xr:uid="{00000000-0005-0000-0000-000016270000}"/>
    <cellStyle name="Normal 15 2 3 2 6 3" xfId="10124" xr:uid="{00000000-0005-0000-0000-000017270000}"/>
    <cellStyle name="Normal 15 2 3 2 7" xfId="10125" xr:uid="{00000000-0005-0000-0000-000018270000}"/>
    <cellStyle name="Normal 15 2 3 2 7 2" xfId="10126" xr:uid="{00000000-0005-0000-0000-000019270000}"/>
    <cellStyle name="Normal 15 2 3 2 7 2 2" xfId="10127" xr:uid="{00000000-0005-0000-0000-00001A270000}"/>
    <cellStyle name="Normal 15 2 3 2 7 3" xfId="10128" xr:uid="{00000000-0005-0000-0000-00001B270000}"/>
    <cellStyle name="Normal 15 2 3 2 8" xfId="10129" xr:uid="{00000000-0005-0000-0000-00001C270000}"/>
    <cellStyle name="Normal 15 2 3 2 8 2" xfId="10130" xr:uid="{00000000-0005-0000-0000-00001D270000}"/>
    <cellStyle name="Normal 15 2 3 2 8 2 2" xfId="10131" xr:uid="{00000000-0005-0000-0000-00001E270000}"/>
    <cellStyle name="Normal 15 2 3 2 8 3" xfId="10132" xr:uid="{00000000-0005-0000-0000-00001F270000}"/>
    <cellStyle name="Normal 15 2 3 2 9" xfId="10133" xr:uid="{00000000-0005-0000-0000-000020270000}"/>
    <cellStyle name="Normal 15 2 3 2 9 2" xfId="10134" xr:uid="{00000000-0005-0000-0000-000021270000}"/>
    <cellStyle name="Normal 15 2 3 3" xfId="433" xr:uid="{00000000-0005-0000-0000-000022270000}"/>
    <cellStyle name="Normal 15 2 3 3 10" xfId="10135" xr:uid="{00000000-0005-0000-0000-000023270000}"/>
    <cellStyle name="Normal 15 2 3 3 10 2" xfId="10136" xr:uid="{00000000-0005-0000-0000-000024270000}"/>
    <cellStyle name="Normal 15 2 3 3 11" xfId="10137" xr:uid="{00000000-0005-0000-0000-000025270000}"/>
    <cellStyle name="Normal 15 2 3 3 2" xfId="10138" xr:uid="{00000000-0005-0000-0000-000026270000}"/>
    <cellStyle name="Normal 15 2 3 3 2 2" xfId="10139" xr:uid="{00000000-0005-0000-0000-000027270000}"/>
    <cellStyle name="Normal 15 2 3 3 2 2 2" xfId="10140" xr:uid="{00000000-0005-0000-0000-000028270000}"/>
    <cellStyle name="Normal 15 2 3 3 2 2 2 2" xfId="10141" xr:uid="{00000000-0005-0000-0000-000029270000}"/>
    <cellStyle name="Normal 15 2 3 3 2 2 2 2 2" xfId="10142" xr:uid="{00000000-0005-0000-0000-00002A270000}"/>
    <cellStyle name="Normal 15 2 3 3 2 2 2 3" xfId="10143" xr:uid="{00000000-0005-0000-0000-00002B270000}"/>
    <cellStyle name="Normal 15 2 3 3 2 2 3" xfId="10144" xr:uid="{00000000-0005-0000-0000-00002C270000}"/>
    <cellStyle name="Normal 15 2 3 3 2 2 3 2" xfId="10145" xr:uid="{00000000-0005-0000-0000-00002D270000}"/>
    <cellStyle name="Normal 15 2 3 3 2 2 3 2 2" xfId="10146" xr:uid="{00000000-0005-0000-0000-00002E270000}"/>
    <cellStyle name="Normal 15 2 3 3 2 2 3 3" xfId="10147" xr:uid="{00000000-0005-0000-0000-00002F270000}"/>
    <cellStyle name="Normal 15 2 3 3 2 2 4" xfId="10148" xr:uid="{00000000-0005-0000-0000-000030270000}"/>
    <cellStyle name="Normal 15 2 3 3 2 2 4 2" xfId="10149" xr:uid="{00000000-0005-0000-0000-000031270000}"/>
    <cellStyle name="Normal 15 2 3 3 2 2 4 2 2" xfId="10150" xr:uid="{00000000-0005-0000-0000-000032270000}"/>
    <cellStyle name="Normal 15 2 3 3 2 2 4 3" xfId="10151" xr:uid="{00000000-0005-0000-0000-000033270000}"/>
    <cellStyle name="Normal 15 2 3 3 2 2 5" xfId="10152" xr:uid="{00000000-0005-0000-0000-000034270000}"/>
    <cellStyle name="Normal 15 2 3 3 2 2 5 2" xfId="10153" xr:uid="{00000000-0005-0000-0000-000035270000}"/>
    <cellStyle name="Normal 15 2 3 3 2 2 6" xfId="10154" xr:uid="{00000000-0005-0000-0000-000036270000}"/>
    <cellStyle name="Normal 15 2 3 3 2 2 6 2" xfId="10155" xr:uid="{00000000-0005-0000-0000-000037270000}"/>
    <cellStyle name="Normal 15 2 3 3 2 2 7" xfId="10156" xr:uid="{00000000-0005-0000-0000-000038270000}"/>
    <cellStyle name="Normal 15 2 3 3 2 3" xfId="10157" xr:uid="{00000000-0005-0000-0000-000039270000}"/>
    <cellStyle name="Normal 15 2 3 3 2 3 2" xfId="10158" xr:uid="{00000000-0005-0000-0000-00003A270000}"/>
    <cellStyle name="Normal 15 2 3 3 2 3 2 2" xfId="10159" xr:uid="{00000000-0005-0000-0000-00003B270000}"/>
    <cellStyle name="Normal 15 2 3 3 2 3 2 2 2" xfId="10160" xr:uid="{00000000-0005-0000-0000-00003C270000}"/>
    <cellStyle name="Normal 15 2 3 3 2 3 2 3" xfId="10161" xr:uid="{00000000-0005-0000-0000-00003D270000}"/>
    <cellStyle name="Normal 15 2 3 3 2 3 3" xfId="10162" xr:uid="{00000000-0005-0000-0000-00003E270000}"/>
    <cellStyle name="Normal 15 2 3 3 2 3 3 2" xfId="10163" xr:uid="{00000000-0005-0000-0000-00003F270000}"/>
    <cellStyle name="Normal 15 2 3 3 2 3 3 2 2" xfId="10164" xr:uid="{00000000-0005-0000-0000-000040270000}"/>
    <cellStyle name="Normal 15 2 3 3 2 3 3 3" xfId="10165" xr:uid="{00000000-0005-0000-0000-000041270000}"/>
    <cellStyle name="Normal 15 2 3 3 2 3 4" xfId="10166" xr:uid="{00000000-0005-0000-0000-000042270000}"/>
    <cellStyle name="Normal 15 2 3 3 2 3 4 2" xfId="10167" xr:uid="{00000000-0005-0000-0000-000043270000}"/>
    <cellStyle name="Normal 15 2 3 3 2 3 4 2 2" xfId="10168" xr:uid="{00000000-0005-0000-0000-000044270000}"/>
    <cellStyle name="Normal 15 2 3 3 2 3 4 3" xfId="10169" xr:uid="{00000000-0005-0000-0000-000045270000}"/>
    <cellStyle name="Normal 15 2 3 3 2 3 5" xfId="10170" xr:uid="{00000000-0005-0000-0000-000046270000}"/>
    <cellStyle name="Normal 15 2 3 3 2 3 5 2" xfId="10171" xr:uid="{00000000-0005-0000-0000-000047270000}"/>
    <cellStyle name="Normal 15 2 3 3 2 3 6" xfId="10172" xr:uid="{00000000-0005-0000-0000-000048270000}"/>
    <cellStyle name="Normal 15 2 3 3 2 3 6 2" xfId="10173" xr:uid="{00000000-0005-0000-0000-000049270000}"/>
    <cellStyle name="Normal 15 2 3 3 2 3 7" xfId="10174" xr:uid="{00000000-0005-0000-0000-00004A270000}"/>
    <cellStyle name="Normal 15 2 3 3 2 4" xfId="10175" xr:uid="{00000000-0005-0000-0000-00004B270000}"/>
    <cellStyle name="Normal 15 2 3 3 2 4 2" xfId="10176" xr:uid="{00000000-0005-0000-0000-00004C270000}"/>
    <cellStyle name="Normal 15 2 3 3 2 4 2 2" xfId="10177" xr:uid="{00000000-0005-0000-0000-00004D270000}"/>
    <cellStyle name="Normal 15 2 3 3 2 4 3" xfId="10178" xr:uid="{00000000-0005-0000-0000-00004E270000}"/>
    <cellStyle name="Normal 15 2 3 3 2 5" xfId="10179" xr:uid="{00000000-0005-0000-0000-00004F270000}"/>
    <cellStyle name="Normal 15 2 3 3 2 5 2" xfId="10180" xr:uid="{00000000-0005-0000-0000-000050270000}"/>
    <cellStyle name="Normal 15 2 3 3 2 5 2 2" xfId="10181" xr:uid="{00000000-0005-0000-0000-000051270000}"/>
    <cellStyle name="Normal 15 2 3 3 2 5 3" xfId="10182" xr:uid="{00000000-0005-0000-0000-000052270000}"/>
    <cellStyle name="Normal 15 2 3 3 2 6" xfId="10183" xr:uid="{00000000-0005-0000-0000-000053270000}"/>
    <cellStyle name="Normal 15 2 3 3 2 6 2" xfId="10184" xr:uid="{00000000-0005-0000-0000-000054270000}"/>
    <cellStyle name="Normal 15 2 3 3 2 6 2 2" xfId="10185" xr:uid="{00000000-0005-0000-0000-000055270000}"/>
    <cellStyle name="Normal 15 2 3 3 2 6 3" xfId="10186" xr:uid="{00000000-0005-0000-0000-000056270000}"/>
    <cellStyle name="Normal 15 2 3 3 2 7" xfId="10187" xr:uid="{00000000-0005-0000-0000-000057270000}"/>
    <cellStyle name="Normal 15 2 3 3 2 7 2" xfId="10188" xr:uid="{00000000-0005-0000-0000-000058270000}"/>
    <cellStyle name="Normal 15 2 3 3 2 8" xfId="10189" xr:uid="{00000000-0005-0000-0000-000059270000}"/>
    <cellStyle name="Normal 15 2 3 3 2 8 2" xfId="10190" xr:uid="{00000000-0005-0000-0000-00005A270000}"/>
    <cellStyle name="Normal 15 2 3 3 2 9" xfId="10191" xr:uid="{00000000-0005-0000-0000-00005B270000}"/>
    <cellStyle name="Normal 15 2 3 3 3" xfId="10192" xr:uid="{00000000-0005-0000-0000-00005C270000}"/>
    <cellStyle name="Normal 15 2 3 3 3 2" xfId="10193" xr:uid="{00000000-0005-0000-0000-00005D270000}"/>
    <cellStyle name="Normal 15 2 3 3 3 2 2" xfId="10194" xr:uid="{00000000-0005-0000-0000-00005E270000}"/>
    <cellStyle name="Normal 15 2 3 3 3 2 2 2" xfId="10195" xr:uid="{00000000-0005-0000-0000-00005F270000}"/>
    <cellStyle name="Normal 15 2 3 3 3 2 2 2 2" xfId="10196" xr:uid="{00000000-0005-0000-0000-000060270000}"/>
    <cellStyle name="Normal 15 2 3 3 3 2 2 3" xfId="10197" xr:uid="{00000000-0005-0000-0000-000061270000}"/>
    <cellStyle name="Normal 15 2 3 3 3 2 3" xfId="10198" xr:uid="{00000000-0005-0000-0000-000062270000}"/>
    <cellStyle name="Normal 15 2 3 3 3 2 3 2" xfId="10199" xr:uid="{00000000-0005-0000-0000-000063270000}"/>
    <cellStyle name="Normal 15 2 3 3 3 2 3 2 2" xfId="10200" xr:uid="{00000000-0005-0000-0000-000064270000}"/>
    <cellStyle name="Normal 15 2 3 3 3 2 3 3" xfId="10201" xr:uid="{00000000-0005-0000-0000-000065270000}"/>
    <cellStyle name="Normal 15 2 3 3 3 2 4" xfId="10202" xr:uid="{00000000-0005-0000-0000-000066270000}"/>
    <cellStyle name="Normal 15 2 3 3 3 2 4 2" xfId="10203" xr:uid="{00000000-0005-0000-0000-000067270000}"/>
    <cellStyle name="Normal 15 2 3 3 3 2 4 2 2" xfId="10204" xr:uid="{00000000-0005-0000-0000-000068270000}"/>
    <cellStyle name="Normal 15 2 3 3 3 2 4 3" xfId="10205" xr:uid="{00000000-0005-0000-0000-000069270000}"/>
    <cellStyle name="Normal 15 2 3 3 3 2 5" xfId="10206" xr:uid="{00000000-0005-0000-0000-00006A270000}"/>
    <cellStyle name="Normal 15 2 3 3 3 2 5 2" xfId="10207" xr:uid="{00000000-0005-0000-0000-00006B270000}"/>
    <cellStyle name="Normal 15 2 3 3 3 2 6" xfId="10208" xr:uid="{00000000-0005-0000-0000-00006C270000}"/>
    <cellStyle name="Normal 15 2 3 3 3 2 6 2" xfId="10209" xr:uid="{00000000-0005-0000-0000-00006D270000}"/>
    <cellStyle name="Normal 15 2 3 3 3 2 7" xfId="10210" xr:uid="{00000000-0005-0000-0000-00006E270000}"/>
    <cellStyle name="Normal 15 2 3 3 3 3" xfId="10211" xr:uid="{00000000-0005-0000-0000-00006F270000}"/>
    <cellStyle name="Normal 15 2 3 3 3 3 2" xfId="10212" xr:uid="{00000000-0005-0000-0000-000070270000}"/>
    <cellStyle name="Normal 15 2 3 3 3 3 2 2" xfId="10213" xr:uid="{00000000-0005-0000-0000-000071270000}"/>
    <cellStyle name="Normal 15 2 3 3 3 3 3" xfId="10214" xr:uid="{00000000-0005-0000-0000-000072270000}"/>
    <cellStyle name="Normal 15 2 3 3 3 4" xfId="10215" xr:uid="{00000000-0005-0000-0000-000073270000}"/>
    <cellStyle name="Normal 15 2 3 3 3 4 2" xfId="10216" xr:uid="{00000000-0005-0000-0000-000074270000}"/>
    <cellStyle name="Normal 15 2 3 3 3 4 2 2" xfId="10217" xr:uid="{00000000-0005-0000-0000-000075270000}"/>
    <cellStyle name="Normal 15 2 3 3 3 4 3" xfId="10218" xr:uid="{00000000-0005-0000-0000-000076270000}"/>
    <cellStyle name="Normal 15 2 3 3 3 5" xfId="10219" xr:uid="{00000000-0005-0000-0000-000077270000}"/>
    <cellStyle name="Normal 15 2 3 3 3 5 2" xfId="10220" xr:uid="{00000000-0005-0000-0000-000078270000}"/>
    <cellStyle name="Normal 15 2 3 3 3 5 2 2" xfId="10221" xr:uid="{00000000-0005-0000-0000-000079270000}"/>
    <cellStyle name="Normal 15 2 3 3 3 5 3" xfId="10222" xr:uid="{00000000-0005-0000-0000-00007A270000}"/>
    <cellStyle name="Normal 15 2 3 3 3 6" xfId="10223" xr:uid="{00000000-0005-0000-0000-00007B270000}"/>
    <cellStyle name="Normal 15 2 3 3 3 6 2" xfId="10224" xr:uid="{00000000-0005-0000-0000-00007C270000}"/>
    <cellStyle name="Normal 15 2 3 3 3 7" xfId="10225" xr:uid="{00000000-0005-0000-0000-00007D270000}"/>
    <cellStyle name="Normal 15 2 3 3 3 7 2" xfId="10226" xr:uid="{00000000-0005-0000-0000-00007E270000}"/>
    <cellStyle name="Normal 15 2 3 3 3 8" xfId="10227" xr:uid="{00000000-0005-0000-0000-00007F270000}"/>
    <cellStyle name="Normal 15 2 3 3 4" xfId="10228" xr:uid="{00000000-0005-0000-0000-000080270000}"/>
    <cellStyle name="Normal 15 2 3 3 4 2" xfId="10229" xr:uid="{00000000-0005-0000-0000-000081270000}"/>
    <cellStyle name="Normal 15 2 3 3 4 2 2" xfId="10230" xr:uid="{00000000-0005-0000-0000-000082270000}"/>
    <cellStyle name="Normal 15 2 3 3 4 2 2 2" xfId="10231" xr:uid="{00000000-0005-0000-0000-000083270000}"/>
    <cellStyle name="Normal 15 2 3 3 4 2 3" xfId="10232" xr:uid="{00000000-0005-0000-0000-000084270000}"/>
    <cellStyle name="Normal 15 2 3 3 4 3" xfId="10233" xr:uid="{00000000-0005-0000-0000-000085270000}"/>
    <cellStyle name="Normal 15 2 3 3 4 3 2" xfId="10234" xr:uid="{00000000-0005-0000-0000-000086270000}"/>
    <cellStyle name="Normal 15 2 3 3 4 3 2 2" xfId="10235" xr:uid="{00000000-0005-0000-0000-000087270000}"/>
    <cellStyle name="Normal 15 2 3 3 4 3 3" xfId="10236" xr:uid="{00000000-0005-0000-0000-000088270000}"/>
    <cellStyle name="Normal 15 2 3 3 4 4" xfId="10237" xr:uid="{00000000-0005-0000-0000-000089270000}"/>
    <cellStyle name="Normal 15 2 3 3 4 4 2" xfId="10238" xr:uid="{00000000-0005-0000-0000-00008A270000}"/>
    <cellStyle name="Normal 15 2 3 3 4 4 2 2" xfId="10239" xr:uid="{00000000-0005-0000-0000-00008B270000}"/>
    <cellStyle name="Normal 15 2 3 3 4 4 3" xfId="10240" xr:uid="{00000000-0005-0000-0000-00008C270000}"/>
    <cellStyle name="Normal 15 2 3 3 4 5" xfId="10241" xr:uid="{00000000-0005-0000-0000-00008D270000}"/>
    <cellStyle name="Normal 15 2 3 3 4 5 2" xfId="10242" xr:uid="{00000000-0005-0000-0000-00008E270000}"/>
    <cellStyle name="Normal 15 2 3 3 4 6" xfId="10243" xr:uid="{00000000-0005-0000-0000-00008F270000}"/>
    <cellStyle name="Normal 15 2 3 3 4 6 2" xfId="10244" xr:uid="{00000000-0005-0000-0000-000090270000}"/>
    <cellStyle name="Normal 15 2 3 3 4 7" xfId="10245" xr:uid="{00000000-0005-0000-0000-000091270000}"/>
    <cellStyle name="Normal 15 2 3 3 5" xfId="10246" xr:uid="{00000000-0005-0000-0000-000092270000}"/>
    <cellStyle name="Normal 15 2 3 3 5 2" xfId="10247" xr:uid="{00000000-0005-0000-0000-000093270000}"/>
    <cellStyle name="Normal 15 2 3 3 5 2 2" xfId="10248" xr:uid="{00000000-0005-0000-0000-000094270000}"/>
    <cellStyle name="Normal 15 2 3 3 5 2 2 2" xfId="10249" xr:uid="{00000000-0005-0000-0000-000095270000}"/>
    <cellStyle name="Normal 15 2 3 3 5 2 3" xfId="10250" xr:uid="{00000000-0005-0000-0000-000096270000}"/>
    <cellStyle name="Normal 15 2 3 3 5 3" xfId="10251" xr:uid="{00000000-0005-0000-0000-000097270000}"/>
    <cellStyle name="Normal 15 2 3 3 5 3 2" xfId="10252" xr:uid="{00000000-0005-0000-0000-000098270000}"/>
    <cellStyle name="Normal 15 2 3 3 5 3 2 2" xfId="10253" xr:uid="{00000000-0005-0000-0000-000099270000}"/>
    <cellStyle name="Normal 15 2 3 3 5 3 3" xfId="10254" xr:uid="{00000000-0005-0000-0000-00009A270000}"/>
    <cellStyle name="Normal 15 2 3 3 5 4" xfId="10255" xr:uid="{00000000-0005-0000-0000-00009B270000}"/>
    <cellStyle name="Normal 15 2 3 3 5 4 2" xfId="10256" xr:uid="{00000000-0005-0000-0000-00009C270000}"/>
    <cellStyle name="Normal 15 2 3 3 5 4 2 2" xfId="10257" xr:uid="{00000000-0005-0000-0000-00009D270000}"/>
    <cellStyle name="Normal 15 2 3 3 5 4 3" xfId="10258" xr:uid="{00000000-0005-0000-0000-00009E270000}"/>
    <cellStyle name="Normal 15 2 3 3 5 5" xfId="10259" xr:uid="{00000000-0005-0000-0000-00009F270000}"/>
    <cellStyle name="Normal 15 2 3 3 5 5 2" xfId="10260" xr:uid="{00000000-0005-0000-0000-0000A0270000}"/>
    <cellStyle name="Normal 15 2 3 3 5 6" xfId="10261" xr:uid="{00000000-0005-0000-0000-0000A1270000}"/>
    <cellStyle name="Normal 15 2 3 3 5 6 2" xfId="10262" xr:uid="{00000000-0005-0000-0000-0000A2270000}"/>
    <cellStyle name="Normal 15 2 3 3 5 7" xfId="10263" xr:uid="{00000000-0005-0000-0000-0000A3270000}"/>
    <cellStyle name="Normal 15 2 3 3 6" xfId="10264" xr:uid="{00000000-0005-0000-0000-0000A4270000}"/>
    <cellStyle name="Normal 15 2 3 3 6 2" xfId="10265" xr:uid="{00000000-0005-0000-0000-0000A5270000}"/>
    <cellStyle name="Normal 15 2 3 3 6 2 2" xfId="10266" xr:uid="{00000000-0005-0000-0000-0000A6270000}"/>
    <cellStyle name="Normal 15 2 3 3 6 3" xfId="10267" xr:uid="{00000000-0005-0000-0000-0000A7270000}"/>
    <cellStyle name="Normal 15 2 3 3 7" xfId="10268" xr:uid="{00000000-0005-0000-0000-0000A8270000}"/>
    <cellStyle name="Normal 15 2 3 3 7 2" xfId="10269" xr:uid="{00000000-0005-0000-0000-0000A9270000}"/>
    <cellStyle name="Normal 15 2 3 3 7 2 2" xfId="10270" xr:uid="{00000000-0005-0000-0000-0000AA270000}"/>
    <cellStyle name="Normal 15 2 3 3 7 3" xfId="10271" xr:uid="{00000000-0005-0000-0000-0000AB270000}"/>
    <cellStyle name="Normal 15 2 3 3 8" xfId="10272" xr:uid="{00000000-0005-0000-0000-0000AC270000}"/>
    <cellStyle name="Normal 15 2 3 3 8 2" xfId="10273" xr:uid="{00000000-0005-0000-0000-0000AD270000}"/>
    <cellStyle name="Normal 15 2 3 3 8 2 2" xfId="10274" xr:uid="{00000000-0005-0000-0000-0000AE270000}"/>
    <cellStyle name="Normal 15 2 3 3 8 3" xfId="10275" xr:uid="{00000000-0005-0000-0000-0000AF270000}"/>
    <cellStyle name="Normal 15 2 3 3 9" xfId="10276" xr:uid="{00000000-0005-0000-0000-0000B0270000}"/>
    <cellStyle name="Normal 15 2 3 3 9 2" xfId="10277" xr:uid="{00000000-0005-0000-0000-0000B1270000}"/>
    <cellStyle name="Normal 15 2 3 4" xfId="10278" xr:uid="{00000000-0005-0000-0000-0000B2270000}"/>
    <cellStyle name="Normal 15 2 3 4 2" xfId="10279" xr:uid="{00000000-0005-0000-0000-0000B3270000}"/>
    <cellStyle name="Normal 15 2 3 4 2 2" xfId="10280" xr:uid="{00000000-0005-0000-0000-0000B4270000}"/>
    <cellStyle name="Normal 15 2 3 4 2 2 2" xfId="10281" xr:uid="{00000000-0005-0000-0000-0000B5270000}"/>
    <cellStyle name="Normal 15 2 3 4 2 2 2 2" xfId="10282" xr:uid="{00000000-0005-0000-0000-0000B6270000}"/>
    <cellStyle name="Normal 15 2 3 4 2 2 3" xfId="10283" xr:uid="{00000000-0005-0000-0000-0000B7270000}"/>
    <cellStyle name="Normal 15 2 3 4 2 3" xfId="10284" xr:uid="{00000000-0005-0000-0000-0000B8270000}"/>
    <cellStyle name="Normal 15 2 3 4 2 3 2" xfId="10285" xr:uid="{00000000-0005-0000-0000-0000B9270000}"/>
    <cellStyle name="Normal 15 2 3 4 2 3 2 2" xfId="10286" xr:uid="{00000000-0005-0000-0000-0000BA270000}"/>
    <cellStyle name="Normal 15 2 3 4 2 3 3" xfId="10287" xr:uid="{00000000-0005-0000-0000-0000BB270000}"/>
    <cellStyle name="Normal 15 2 3 4 2 4" xfId="10288" xr:uid="{00000000-0005-0000-0000-0000BC270000}"/>
    <cellStyle name="Normal 15 2 3 4 2 4 2" xfId="10289" xr:uid="{00000000-0005-0000-0000-0000BD270000}"/>
    <cellStyle name="Normal 15 2 3 4 2 4 2 2" xfId="10290" xr:uid="{00000000-0005-0000-0000-0000BE270000}"/>
    <cellStyle name="Normal 15 2 3 4 2 4 3" xfId="10291" xr:uid="{00000000-0005-0000-0000-0000BF270000}"/>
    <cellStyle name="Normal 15 2 3 4 2 5" xfId="10292" xr:uid="{00000000-0005-0000-0000-0000C0270000}"/>
    <cellStyle name="Normal 15 2 3 4 2 5 2" xfId="10293" xr:uid="{00000000-0005-0000-0000-0000C1270000}"/>
    <cellStyle name="Normal 15 2 3 4 2 6" xfId="10294" xr:uid="{00000000-0005-0000-0000-0000C2270000}"/>
    <cellStyle name="Normal 15 2 3 4 2 6 2" xfId="10295" xr:uid="{00000000-0005-0000-0000-0000C3270000}"/>
    <cellStyle name="Normal 15 2 3 4 2 7" xfId="10296" xr:uid="{00000000-0005-0000-0000-0000C4270000}"/>
    <cellStyle name="Normal 15 2 3 4 3" xfId="10297" xr:uid="{00000000-0005-0000-0000-0000C5270000}"/>
    <cellStyle name="Normal 15 2 3 4 3 2" xfId="10298" xr:uid="{00000000-0005-0000-0000-0000C6270000}"/>
    <cellStyle name="Normal 15 2 3 4 3 2 2" xfId="10299" xr:uid="{00000000-0005-0000-0000-0000C7270000}"/>
    <cellStyle name="Normal 15 2 3 4 3 2 2 2" xfId="10300" xr:uid="{00000000-0005-0000-0000-0000C8270000}"/>
    <cellStyle name="Normal 15 2 3 4 3 2 3" xfId="10301" xr:uid="{00000000-0005-0000-0000-0000C9270000}"/>
    <cellStyle name="Normal 15 2 3 4 3 3" xfId="10302" xr:uid="{00000000-0005-0000-0000-0000CA270000}"/>
    <cellStyle name="Normal 15 2 3 4 3 3 2" xfId="10303" xr:uid="{00000000-0005-0000-0000-0000CB270000}"/>
    <cellStyle name="Normal 15 2 3 4 3 3 2 2" xfId="10304" xr:uid="{00000000-0005-0000-0000-0000CC270000}"/>
    <cellStyle name="Normal 15 2 3 4 3 3 3" xfId="10305" xr:uid="{00000000-0005-0000-0000-0000CD270000}"/>
    <cellStyle name="Normal 15 2 3 4 3 4" xfId="10306" xr:uid="{00000000-0005-0000-0000-0000CE270000}"/>
    <cellStyle name="Normal 15 2 3 4 3 4 2" xfId="10307" xr:uid="{00000000-0005-0000-0000-0000CF270000}"/>
    <cellStyle name="Normal 15 2 3 4 3 4 2 2" xfId="10308" xr:uid="{00000000-0005-0000-0000-0000D0270000}"/>
    <cellStyle name="Normal 15 2 3 4 3 4 3" xfId="10309" xr:uid="{00000000-0005-0000-0000-0000D1270000}"/>
    <cellStyle name="Normal 15 2 3 4 3 5" xfId="10310" xr:uid="{00000000-0005-0000-0000-0000D2270000}"/>
    <cellStyle name="Normal 15 2 3 4 3 5 2" xfId="10311" xr:uid="{00000000-0005-0000-0000-0000D3270000}"/>
    <cellStyle name="Normal 15 2 3 4 3 6" xfId="10312" xr:uid="{00000000-0005-0000-0000-0000D4270000}"/>
    <cellStyle name="Normal 15 2 3 4 3 6 2" xfId="10313" xr:uid="{00000000-0005-0000-0000-0000D5270000}"/>
    <cellStyle name="Normal 15 2 3 4 3 7" xfId="10314" xr:uid="{00000000-0005-0000-0000-0000D6270000}"/>
    <cellStyle name="Normal 15 2 3 4 4" xfId="10315" xr:uid="{00000000-0005-0000-0000-0000D7270000}"/>
    <cellStyle name="Normal 15 2 3 4 4 2" xfId="10316" xr:uid="{00000000-0005-0000-0000-0000D8270000}"/>
    <cellStyle name="Normal 15 2 3 4 4 2 2" xfId="10317" xr:uid="{00000000-0005-0000-0000-0000D9270000}"/>
    <cellStyle name="Normal 15 2 3 4 4 3" xfId="10318" xr:uid="{00000000-0005-0000-0000-0000DA270000}"/>
    <cellStyle name="Normal 15 2 3 4 5" xfId="10319" xr:uid="{00000000-0005-0000-0000-0000DB270000}"/>
    <cellStyle name="Normal 15 2 3 4 5 2" xfId="10320" xr:uid="{00000000-0005-0000-0000-0000DC270000}"/>
    <cellStyle name="Normal 15 2 3 4 5 2 2" xfId="10321" xr:uid="{00000000-0005-0000-0000-0000DD270000}"/>
    <cellStyle name="Normal 15 2 3 4 5 3" xfId="10322" xr:uid="{00000000-0005-0000-0000-0000DE270000}"/>
    <cellStyle name="Normal 15 2 3 4 6" xfId="10323" xr:uid="{00000000-0005-0000-0000-0000DF270000}"/>
    <cellStyle name="Normal 15 2 3 4 6 2" xfId="10324" xr:uid="{00000000-0005-0000-0000-0000E0270000}"/>
    <cellStyle name="Normal 15 2 3 4 6 2 2" xfId="10325" xr:uid="{00000000-0005-0000-0000-0000E1270000}"/>
    <cellStyle name="Normal 15 2 3 4 6 3" xfId="10326" xr:uid="{00000000-0005-0000-0000-0000E2270000}"/>
    <cellStyle name="Normal 15 2 3 4 7" xfId="10327" xr:uid="{00000000-0005-0000-0000-0000E3270000}"/>
    <cellStyle name="Normal 15 2 3 4 7 2" xfId="10328" xr:uid="{00000000-0005-0000-0000-0000E4270000}"/>
    <cellStyle name="Normal 15 2 3 4 8" xfId="10329" xr:uid="{00000000-0005-0000-0000-0000E5270000}"/>
    <cellStyle name="Normal 15 2 3 4 8 2" xfId="10330" xr:uid="{00000000-0005-0000-0000-0000E6270000}"/>
    <cellStyle name="Normal 15 2 3 4 9" xfId="10331" xr:uid="{00000000-0005-0000-0000-0000E7270000}"/>
    <cellStyle name="Normal 15 2 3 5" xfId="10332" xr:uid="{00000000-0005-0000-0000-0000E8270000}"/>
    <cellStyle name="Normal 15 2 3 5 2" xfId="10333" xr:uid="{00000000-0005-0000-0000-0000E9270000}"/>
    <cellStyle name="Normal 15 2 3 5 2 2" xfId="10334" xr:uid="{00000000-0005-0000-0000-0000EA270000}"/>
    <cellStyle name="Normal 15 2 3 5 2 2 2" xfId="10335" xr:uid="{00000000-0005-0000-0000-0000EB270000}"/>
    <cellStyle name="Normal 15 2 3 5 2 2 2 2" xfId="10336" xr:uid="{00000000-0005-0000-0000-0000EC270000}"/>
    <cellStyle name="Normal 15 2 3 5 2 2 3" xfId="10337" xr:uid="{00000000-0005-0000-0000-0000ED270000}"/>
    <cellStyle name="Normal 15 2 3 5 2 3" xfId="10338" xr:uid="{00000000-0005-0000-0000-0000EE270000}"/>
    <cellStyle name="Normal 15 2 3 5 2 3 2" xfId="10339" xr:uid="{00000000-0005-0000-0000-0000EF270000}"/>
    <cellStyle name="Normal 15 2 3 5 2 3 2 2" xfId="10340" xr:uid="{00000000-0005-0000-0000-0000F0270000}"/>
    <cellStyle name="Normal 15 2 3 5 2 3 3" xfId="10341" xr:uid="{00000000-0005-0000-0000-0000F1270000}"/>
    <cellStyle name="Normal 15 2 3 5 2 4" xfId="10342" xr:uid="{00000000-0005-0000-0000-0000F2270000}"/>
    <cellStyle name="Normal 15 2 3 5 2 4 2" xfId="10343" xr:uid="{00000000-0005-0000-0000-0000F3270000}"/>
    <cellStyle name="Normal 15 2 3 5 2 4 2 2" xfId="10344" xr:uid="{00000000-0005-0000-0000-0000F4270000}"/>
    <cellStyle name="Normal 15 2 3 5 2 4 3" xfId="10345" xr:uid="{00000000-0005-0000-0000-0000F5270000}"/>
    <cellStyle name="Normal 15 2 3 5 2 5" xfId="10346" xr:uid="{00000000-0005-0000-0000-0000F6270000}"/>
    <cellStyle name="Normal 15 2 3 5 2 5 2" xfId="10347" xr:uid="{00000000-0005-0000-0000-0000F7270000}"/>
    <cellStyle name="Normal 15 2 3 5 2 6" xfId="10348" xr:uid="{00000000-0005-0000-0000-0000F8270000}"/>
    <cellStyle name="Normal 15 2 3 5 2 6 2" xfId="10349" xr:uid="{00000000-0005-0000-0000-0000F9270000}"/>
    <cellStyle name="Normal 15 2 3 5 2 7" xfId="10350" xr:uid="{00000000-0005-0000-0000-0000FA270000}"/>
    <cellStyle name="Normal 15 2 3 5 3" xfId="10351" xr:uid="{00000000-0005-0000-0000-0000FB270000}"/>
    <cellStyle name="Normal 15 2 3 5 3 2" xfId="10352" xr:uid="{00000000-0005-0000-0000-0000FC270000}"/>
    <cellStyle name="Normal 15 2 3 5 3 2 2" xfId="10353" xr:uid="{00000000-0005-0000-0000-0000FD270000}"/>
    <cellStyle name="Normal 15 2 3 5 3 3" xfId="10354" xr:uid="{00000000-0005-0000-0000-0000FE270000}"/>
    <cellStyle name="Normal 15 2 3 5 4" xfId="10355" xr:uid="{00000000-0005-0000-0000-0000FF270000}"/>
    <cellStyle name="Normal 15 2 3 5 4 2" xfId="10356" xr:uid="{00000000-0005-0000-0000-000000280000}"/>
    <cellStyle name="Normal 15 2 3 5 4 2 2" xfId="10357" xr:uid="{00000000-0005-0000-0000-000001280000}"/>
    <cellStyle name="Normal 15 2 3 5 4 3" xfId="10358" xr:uid="{00000000-0005-0000-0000-000002280000}"/>
    <cellStyle name="Normal 15 2 3 5 5" xfId="10359" xr:uid="{00000000-0005-0000-0000-000003280000}"/>
    <cellStyle name="Normal 15 2 3 5 5 2" xfId="10360" xr:uid="{00000000-0005-0000-0000-000004280000}"/>
    <cellStyle name="Normal 15 2 3 5 5 2 2" xfId="10361" xr:uid="{00000000-0005-0000-0000-000005280000}"/>
    <cellStyle name="Normal 15 2 3 5 5 3" xfId="10362" xr:uid="{00000000-0005-0000-0000-000006280000}"/>
    <cellStyle name="Normal 15 2 3 5 6" xfId="10363" xr:uid="{00000000-0005-0000-0000-000007280000}"/>
    <cellStyle name="Normal 15 2 3 5 6 2" xfId="10364" xr:uid="{00000000-0005-0000-0000-000008280000}"/>
    <cellStyle name="Normal 15 2 3 5 7" xfId="10365" xr:uid="{00000000-0005-0000-0000-000009280000}"/>
    <cellStyle name="Normal 15 2 3 5 7 2" xfId="10366" xr:uid="{00000000-0005-0000-0000-00000A280000}"/>
    <cellStyle name="Normal 15 2 3 5 8" xfId="10367" xr:uid="{00000000-0005-0000-0000-00000B280000}"/>
    <cellStyle name="Normal 15 2 3 6" xfId="10368" xr:uid="{00000000-0005-0000-0000-00000C280000}"/>
    <cellStyle name="Normal 15 2 3 6 2" xfId="10369" xr:uid="{00000000-0005-0000-0000-00000D280000}"/>
    <cellStyle name="Normal 15 2 3 6 2 2" xfId="10370" xr:uid="{00000000-0005-0000-0000-00000E280000}"/>
    <cellStyle name="Normal 15 2 3 6 2 2 2" xfId="10371" xr:uid="{00000000-0005-0000-0000-00000F280000}"/>
    <cellStyle name="Normal 15 2 3 6 2 3" xfId="10372" xr:uid="{00000000-0005-0000-0000-000010280000}"/>
    <cellStyle name="Normal 15 2 3 6 3" xfId="10373" xr:uid="{00000000-0005-0000-0000-000011280000}"/>
    <cellStyle name="Normal 15 2 3 6 3 2" xfId="10374" xr:uid="{00000000-0005-0000-0000-000012280000}"/>
    <cellStyle name="Normal 15 2 3 6 3 2 2" xfId="10375" xr:uid="{00000000-0005-0000-0000-000013280000}"/>
    <cellStyle name="Normal 15 2 3 6 3 3" xfId="10376" xr:uid="{00000000-0005-0000-0000-000014280000}"/>
    <cellStyle name="Normal 15 2 3 6 4" xfId="10377" xr:uid="{00000000-0005-0000-0000-000015280000}"/>
    <cellStyle name="Normal 15 2 3 6 4 2" xfId="10378" xr:uid="{00000000-0005-0000-0000-000016280000}"/>
    <cellStyle name="Normal 15 2 3 6 4 2 2" xfId="10379" xr:uid="{00000000-0005-0000-0000-000017280000}"/>
    <cellStyle name="Normal 15 2 3 6 4 3" xfId="10380" xr:uid="{00000000-0005-0000-0000-000018280000}"/>
    <cellStyle name="Normal 15 2 3 6 5" xfId="10381" xr:uid="{00000000-0005-0000-0000-000019280000}"/>
    <cellStyle name="Normal 15 2 3 6 5 2" xfId="10382" xr:uid="{00000000-0005-0000-0000-00001A280000}"/>
    <cellStyle name="Normal 15 2 3 6 6" xfId="10383" xr:uid="{00000000-0005-0000-0000-00001B280000}"/>
    <cellStyle name="Normal 15 2 3 6 6 2" xfId="10384" xr:uid="{00000000-0005-0000-0000-00001C280000}"/>
    <cellStyle name="Normal 15 2 3 6 7" xfId="10385" xr:uid="{00000000-0005-0000-0000-00001D280000}"/>
    <cellStyle name="Normal 15 2 3 7" xfId="10386" xr:uid="{00000000-0005-0000-0000-00001E280000}"/>
    <cellStyle name="Normal 15 2 3 7 2" xfId="10387" xr:uid="{00000000-0005-0000-0000-00001F280000}"/>
    <cellStyle name="Normal 15 2 3 7 2 2" xfId="10388" xr:uid="{00000000-0005-0000-0000-000020280000}"/>
    <cellStyle name="Normal 15 2 3 7 2 2 2" xfId="10389" xr:uid="{00000000-0005-0000-0000-000021280000}"/>
    <cellStyle name="Normal 15 2 3 7 2 3" xfId="10390" xr:uid="{00000000-0005-0000-0000-000022280000}"/>
    <cellStyle name="Normal 15 2 3 7 3" xfId="10391" xr:uid="{00000000-0005-0000-0000-000023280000}"/>
    <cellStyle name="Normal 15 2 3 7 3 2" xfId="10392" xr:uid="{00000000-0005-0000-0000-000024280000}"/>
    <cellStyle name="Normal 15 2 3 7 3 2 2" xfId="10393" xr:uid="{00000000-0005-0000-0000-000025280000}"/>
    <cellStyle name="Normal 15 2 3 7 3 3" xfId="10394" xr:uid="{00000000-0005-0000-0000-000026280000}"/>
    <cellStyle name="Normal 15 2 3 7 4" xfId="10395" xr:uid="{00000000-0005-0000-0000-000027280000}"/>
    <cellStyle name="Normal 15 2 3 7 4 2" xfId="10396" xr:uid="{00000000-0005-0000-0000-000028280000}"/>
    <cellStyle name="Normal 15 2 3 7 4 2 2" xfId="10397" xr:uid="{00000000-0005-0000-0000-000029280000}"/>
    <cellStyle name="Normal 15 2 3 7 4 3" xfId="10398" xr:uid="{00000000-0005-0000-0000-00002A280000}"/>
    <cellStyle name="Normal 15 2 3 7 5" xfId="10399" xr:uid="{00000000-0005-0000-0000-00002B280000}"/>
    <cellStyle name="Normal 15 2 3 7 5 2" xfId="10400" xr:uid="{00000000-0005-0000-0000-00002C280000}"/>
    <cellStyle name="Normal 15 2 3 7 6" xfId="10401" xr:uid="{00000000-0005-0000-0000-00002D280000}"/>
    <cellStyle name="Normal 15 2 3 7 6 2" xfId="10402" xr:uid="{00000000-0005-0000-0000-00002E280000}"/>
    <cellStyle name="Normal 15 2 3 7 7" xfId="10403" xr:uid="{00000000-0005-0000-0000-00002F280000}"/>
    <cellStyle name="Normal 15 2 3 8" xfId="10404" xr:uid="{00000000-0005-0000-0000-000030280000}"/>
    <cellStyle name="Normal 15 2 3 8 2" xfId="10405" xr:uid="{00000000-0005-0000-0000-000031280000}"/>
    <cellStyle name="Normal 15 2 3 8 2 2" xfId="10406" xr:uid="{00000000-0005-0000-0000-000032280000}"/>
    <cellStyle name="Normal 15 2 3 8 3" xfId="10407" xr:uid="{00000000-0005-0000-0000-000033280000}"/>
    <cellStyle name="Normal 15 2 3 9" xfId="10408" xr:uid="{00000000-0005-0000-0000-000034280000}"/>
    <cellStyle name="Normal 15 2 3 9 2" xfId="10409" xr:uid="{00000000-0005-0000-0000-000035280000}"/>
    <cellStyle name="Normal 15 2 3 9 2 2" xfId="10410" xr:uid="{00000000-0005-0000-0000-000036280000}"/>
    <cellStyle name="Normal 15 2 3 9 3" xfId="10411" xr:uid="{00000000-0005-0000-0000-000037280000}"/>
    <cellStyle name="Normal 15 2 3_Confidential Information" xfId="10412" xr:uid="{00000000-0005-0000-0000-000038280000}"/>
    <cellStyle name="Normal 15 2 4" xfId="434" xr:uid="{00000000-0005-0000-0000-000039280000}"/>
    <cellStyle name="Normal 15 2 4 10" xfId="10413" xr:uid="{00000000-0005-0000-0000-00003A280000}"/>
    <cellStyle name="Normal 15 2 4 10 2" xfId="10414" xr:uid="{00000000-0005-0000-0000-00003B280000}"/>
    <cellStyle name="Normal 15 2 4 11" xfId="10415" xr:uid="{00000000-0005-0000-0000-00003C280000}"/>
    <cellStyle name="Normal 15 2 4 2" xfId="10416" xr:uid="{00000000-0005-0000-0000-00003D280000}"/>
    <cellStyle name="Normal 15 2 4 2 2" xfId="10417" xr:uid="{00000000-0005-0000-0000-00003E280000}"/>
    <cellStyle name="Normal 15 2 4 2 2 2" xfId="10418" xr:uid="{00000000-0005-0000-0000-00003F280000}"/>
    <cellStyle name="Normal 15 2 4 2 2 2 2" xfId="10419" xr:uid="{00000000-0005-0000-0000-000040280000}"/>
    <cellStyle name="Normal 15 2 4 2 2 2 2 2" xfId="10420" xr:uid="{00000000-0005-0000-0000-000041280000}"/>
    <cellStyle name="Normal 15 2 4 2 2 2 3" xfId="10421" xr:uid="{00000000-0005-0000-0000-000042280000}"/>
    <cellStyle name="Normal 15 2 4 2 2 3" xfId="10422" xr:uid="{00000000-0005-0000-0000-000043280000}"/>
    <cellStyle name="Normal 15 2 4 2 2 3 2" xfId="10423" xr:uid="{00000000-0005-0000-0000-000044280000}"/>
    <cellStyle name="Normal 15 2 4 2 2 3 2 2" xfId="10424" xr:uid="{00000000-0005-0000-0000-000045280000}"/>
    <cellStyle name="Normal 15 2 4 2 2 3 3" xfId="10425" xr:uid="{00000000-0005-0000-0000-000046280000}"/>
    <cellStyle name="Normal 15 2 4 2 2 4" xfId="10426" xr:uid="{00000000-0005-0000-0000-000047280000}"/>
    <cellStyle name="Normal 15 2 4 2 2 4 2" xfId="10427" xr:uid="{00000000-0005-0000-0000-000048280000}"/>
    <cellStyle name="Normal 15 2 4 2 2 4 2 2" xfId="10428" xr:uid="{00000000-0005-0000-0000-000049280000}"/>
    <cellStyle name="Normal 15 2 4 2 2 4 3" xfId="10429" xr:uid="{00000000-0005-0000-0000-00004A280000}"/>
    <cellStyle name="Normal 15 2 4 2 2 5" xfId="10430" xr:uid="{00000000-0005-0000-0000-00004B280000}"/>
    <cellStyle name="Normal 15 2 4 2 2 5 2" xfId="10431" xr:uid="{00000000-0005-0000-0000-00004C280000}"/>
    <cellStyle name="Normal 15 2 4 2 2 6" xfId="10432" xr:uid="{00000000-0005-0000-0000-00004D280000}"/>
    <cellStyle name="Normal 15 2 4 2 2 6 2" xfId="10433" xr:uid="{00000000-0005-0000-0000-00004E280000}"/>
    <cellStyle name="Normal 15 2 4 2 2 7" xfId="10434" xr:uid="{00000000-0005-0000-0000-00004F280000}"/>
    <cellStyle name="Normal 15 2 4 2 3" xfId="10435" xr:uid="{00000000-0005-0000-0000-000050280000}"/>
    <cellStyle name="Normal 15 2 4 2 3 2" xfId="10436" xr:uid="{00000000-0005-0000-0000-000051280000}"/>
    <cellStyle name="Normal 15 2 4 2 3 2 2" xfId="10437" xr:uid="{00000000-0005-0000-0000-000052280000}"/>
    <cellStyle name="Normal 15 2 4 2 3 2 2 2" xfId="10438" xr:uid="{00000000-0005-0000-0000-000053280000}"/>
    <cellStyle name="Normal 15 2 4 2 3 2 3" xfId="10439" xr:uid="{00000000-0005-0000-0000-000054280000}"/>
    <cellStyle name="Normal 15 2 4 2 3 3" xfId="10440" xr:uid="{00000000-0005-0000-0000-000055280000}"/>
    <cellStyle name="Normal 15 2 4 2 3 3 2" xfId="10441" xr:uid="{00000000-0005-0000-0000-000056280000}"/>
    <cellStyle name="Normal 15 2 4 2 3 3 2 2" xfId="10442" xr:uid="{00000000-0005-0000-0000-000057280000}"/>
    <cellStyle name="Normal 15 2 4 2 3 3 3" xfId="10443" xr:uid="{00000000-0005-0000-0000-000058280000}"/>
    <cellStyle name="Normal 15 2 4 2 3 4" xfId="10444" xr:uid="{00000000-0005-0000-0000-000059280000}"/>
    <cellStyle name="Normal 15 2 4 2 3 4 2" xfId="10445" xr:uid="{00000000-0005-0000-0000-00005A280000}"/>
    <cellStyle name="Normal 15 2 4 2 3 4 2 2" xfId="10446" xr:uid="{00000000-0005-0000-0000-00005B280000}"/>
    <cellStyle name="Normal 15 2 4 2 3 4 3" xfId="10447" xr:uid="{00000000-0005-0000-0000-00005C280000}"/>
    <cellStyle name="Normal 15 2 4 2 3 5" xfId="10448" xr:uid="{00000000-0005-0000-0000-00005D280000}"/>
    <cellStyle name="Normal 15 2 4 2 3 5 2" xfId="10449" xr:uid="{00000000-0005-0000-0000-00005E280000}"/>
    <cellStyle name="Normal 15 2 4 2 3 6" xfId="10450" xr:uid="{00000000-0005-0000-0000-00005F280000}"/>
    <cellStyle name="Normal 15 2 4 2 3 6 2" xfId="10451" xr:uid="{00000000-0005-0000-0000-000060280000}"/>
    <cellStyle name="Normal 15 2 4 2 3 7" xfId="10452" xr:uid="{00000000-0005-0000-0000-000061280000}"/>
    <cellStyle name="Normal 15 2 4 2 4" xfId="10453" xr:uid="{00000000-0005-0000-0000-000062280000}"/>
    <cellStyle name="Normal 15 2 4 2 4 2" xfId="10454" xr:uid="{00000000-0005-0000-0000-000063280000}"/>
    <cellStyle name="Normal 15 2 4 2 4 2 2" xfId="10455" xr:uid="{00000000-0005-0000-0000-000064280000}"/>
    <cellStyle name="Normal 15 2 4 2 4 3" xfId="10456" xr:uid="{00000000-0005-0000-0000-000065280000}"/>
    <cellStyle name="Normal 15 2 4 2 5" xfId="10457" xr:uid="{00000000-0005-0000-0000-000066280000}"/>
    <cellStyle name="Normal 15 2 4 2 5 2" xfId="10458" xr:uid="{00000000-0005-0000-0000-000067280000}"/>
    <cellStyle name="Normal 15 2 4 2 5 2 2" xfId="10459" xr:uid="{00000000-0005-0000-0000-000068280000}"/>
    <cellStyle name="Normal 15 2 4 2 5 3" xfId="10460" xr:uid="{00000000-0005-0000-0000-000069280000}"/>
    <cellStyle name="Normal 15 2 4 2 6" xfId="10461" xr:uid="{00000000-0005-0000-0000-00006A280000}"/>
    <cellStyle name="Normal 15 2 4 2 6 2" xfId="10462" xr:uid="{00000000-0005-0000-0000-00006B280000}"/>
    <cellStyle name="Normal 15 2 4 2 6 2 2" xfId="10463" xr:uid="{00000000-0005-0000-0000-00006C280000}"/>
    <cellStyle name="Normal 15 2 4 2 6 3" xfId="10464" xr:uid="{00000000-0005-0000-0000-00006D280000}"/>
    <cellStyle name="Normal 15 2 4 2 7" xfId="10465" xr:uid="{00000000-0005-0000-0000-00006E280000}"/>
    <cellStyle name="Normal 15 2 4 2 7 2" xfId="10466" xr:uid="{00000000-0005-0000-0000-00006F280000}"/>
    <cellStyle name="Normal 15 2 4 2 8" xfId="10467" xr:uid="{00000000-0005-0000-0000-000070280000}"/>
    <cellStyle name="Normal 15 2 4 2 8 2" xfId="10468" xr:uid="{00000000-0005-0000-0000-000071280000}"/>
    <cellStyle name="Normal 15 2 4 2 9" xfId="10469" xr:uid="{00000000-0005-0000-0000-000072280000}"/>
    <cellStyle name="Normal 15 2 4 3" xfId="10470" xr:uid="{00000000-0005-0000-0000-000073280000}"/>
    <cellStyle name="Normal 15 2 4 3 2" xfId="10471" xr:uid="{00000000-0005-0000-0000-000074280000}"/>
    <cellStyle name="Normal 15 2 4 3 2 2" xfId="10472" xr:uid="{00000000-0005-0000-0000-000075280000}"/>
    <cellStyle name="Normal 15 2 4 3 2 2 2" xfId="10473" xr:uid="{00000000-0005-0000-0000-000076280000}"/>
    <cellStyle name="Normal 15 2 4 3 2 2 2 2" xfId="10474" xr:uid="{00000000-0005-0000-0000-000077280000}"/>
    <cellStyle name="Normal 15 2 4 3 2 2 3" xfId="10475" xr:uid="{00000000-0005-0000-0000-000078280000}"/>
    <cellStyle name="Normal 15 2 4 3 2 3" xfId="10476" xr:uid="{00000000-0005-0000-0000-000079280000}"/>
    <cellStyle name="Normal 15 2 4 3 2 3 2" xfId="10477" xr:uid="{00000000-0005-0000-0000-00007A280000}"/>
    <cellStyle name="Normal 15 2 4 3 2 3 2 2" xfId="10478" xr:uid="{00000000-0005-0000-0000-00007B280000}"/>
    <cellStyle name="Normal 15 2 4 3 2 3 3" xfId="10479" xr:uid="{00000000-0005-0000-0000-00007C280000}"/>
    <cellStyle name="Normal 15 2 4 3 2 4" xfId="10480" xr:uid="{00000000-0005-0000-0000-00007D280000}"/>
    <cellStyle name="Normal 15 2 4 3 2 4 2" xfId="10481" xr:uid="{00000000-0005-0000-0000-00007E280000}"/>
    <cellStyle name="Normal 15 2 4 3 2 4 2 2" xfId="10482" xr:uid="{00000000-0005-0000-0000-00007F280000}"/>
    <cellStyle name="Normal 15 2 4 3 2 4 3" xfId="10483" xr:uid="{00000000-0005-0000-0000-000080280000}"/>
    <cellStyle name="Normal 15 2 4 3 2 5" xfId="10484" xr:uid="{00000000-0005-0000-0000-000081280000}"/>
    <cellStyle name="Normal 15 2 4 3 2 5 2" xfId="10485" xr:uid="{00000000-0005-0000-0000-000082280000}"/>
    <cellStyle name="Normal 15 2 4 3 2 6" xfId="10486" xr:uid="{00000000-0005-0000-0000-000083280000}"/>
    <cellStyle name="Normal 15 2 4 3 2 6 2" xfId="10487" xr:uid="{00000000-0005-0000-0000-000084280000}"/>
    <cellStyle name="Normal 15 2 4 3 2 7" xfId="10488" xr:uid="{00000000-0005-0000-0000-000085280000}"/>
    <cellStyle name="Normal 15 2 4 3 3" xfId="10489" xr:uid="{00000000-0005-0000-0000-000086280000}"/>
    <cellStyle name="Normal 15 2 4 3 3 2" xfId="10490" xr:uid="{00000000-0005-0000-0000-000087280000}"/>
    <cellStyle name="Normal 15 2 4 3 3 2 2" xfId="10491" xr:uid="{00000000-0005-0000-0000-000088280000}"/>
    <cellStyle name="Normal 15 2 4 3 3 3" xfId="10492" xr:uid="{00000000-0005-0000-0000-000089280000}"/>
    <cellStyle name="Normal 15 2 4 3 4" xfId="10493" xr:uid="{00000000-0005-0000-0000-00008A280000}"/>
    <cellStyle name="Normal 15 2 4 3 4 2" xfId="10494" xr:uid="{00000000-0005-0000-0000-00008B280000}"/>
    <cellStyle name="Normal 15 2 4 3 4 2 2" xfId="10495" xr:uid="{00000000-0005-0000-0000-00008C280000}"/>
    <cellStyle name="Normal 15 2 4 3 4 3" xfId="10496" xr:uid="{00000000-0005-0000-0000-00008D280000}"/>
    <cellStyle name="Normal 15 2 4 3 5" xfId="10497" xr:uid="{00000000-0005-0000-0000-00008E280000}"/>
    <cellStyle name="Normal 15 2 4 3 5 2" xfId="10498" xr:uid="{00000000-0005-0000-0000-00008F280000}"/>
    <cellStyle name="Normal 15 2 4 3 5 2 2" xfId="10499" xr:uid="{00000000-0005-0000-0000-000090280000}"/>
    <cellStyle name="Normal 15 2 4 3 5 3" xfId="10500" xr:uid="{00000000-0005-0000-0000-000091280000}"/>
    <cellStyle name="Normal 15 2 4 3 6" xfId="10501" xr:uid="{00000000-0005-0000-0000-000092280000}"/>
    <cellStyle name="Normal 15 2 4 3 6 2" xfId="10502" xr:uid="{00000000-0005-0000-0000-000093280000}"/>
    <cellStyle name="Normal 15 2 4 3 7" xfId="10503" xr:uid="{00000000-0005-0000-0000-000094280000}"/>
    <cellStyle name="Normal 15 2 4 3 7 2" xfId="10504" xr:uid="{00000000-0005-0000-0000-000095280000}"/>
    <cellStyle name="Normal 15 2 4 3 8" xfId="10505" xr:uid="{00000000-0005-0000-0000-000096280000}"/>
    <cellStyle name="Normal 15 2 4 4" xfId="10506" xr:uid="{00000000-0005-0000-0000-000097280000}"/>
    <cellStyle name="Normal 15 2 4 4 2" xfId="10507" xr:uid="{00000000-0005-0000-0000-000098280000}"/>
    <cellStyle name="Normal 15 2 4 4 2 2" xfId="10508" xr:uid="{00000000-0005-0000-0000-000099280000}"/>
    <cellStyle name="Normal 15 2 4 4 2 2 2" xfId="10509" xr:uid="{00000000-0005-0000-0000-00009A280000}"/>
    <cellStyle name="Normal 15 2 4 4 2 3" xfId="10510" xr:uid="{00000000-0005-0000-0000-00009B280000}"/>
    <cellStyle name="Normal 15 2 4 4 3" xfId="10511" xr:uid="{00000000-0005-0000-0000-00009C280000}"/>
    <cellStyle name="Normal 15 2 4 4 3 2" xfId="10512" xr:uid="{00000000-0005-0000-0000-00009D280000}"/>
    <cellStyle name="Normal 15 2 4 4 3 2 2" xfId="10513" xr:uid="{00000000-0005-0000-0000-00009E280000}"/>
    <cellStyle name="Normal 15 2 4 4 3 3" xfId="10514" xr:uid="{00000000-0005-0000-0000-00009F280000}"/>
    <cellStyle name="Normal 15 2 4 4 4" xfId="10515" xr:uid="{00000000-0005-0000-0000-0000A0280000}"/>
    <cellStyle name="Normal 15 2 4 4 4 2" xfId="10516" xr:uid="{00000000-0005-0000-0000-0000A1280000}"/>
    <cellStyle name="Normal 15 2 4 4 4 2 2" xfId="10517" xr:uid="{00000000-0005-0000-0000-0000A2280000}"/>
    <cellStyle name="Normal 15 2 4 4 4 3" xfId="10518" xr:uid="{00000000-0005-0000-0000-0000A3280000}"/>
    <cellStyle name="Normal 15 2 4 4 5" xfId="10519" xr:uid="{00000000-0005-0000-0000-0000A4280000}"/>
    <cellStyle name="Normal 15 2 4 4 5 2" xfId="10520" xr:uid="{00000000-0005-0000-0000-0000A5280000}"/>
    <cellStyle name="Normal 15 2 4 4 6" xfId="10521" xr:uid="{00000000-0005-0000-0000-0000A6280000}"/>
    <cellStyle name="Normal 15 2 4 4 6 2" xfId="10522" xr:uid="{00000000-0005-0000-0000-0000A7280000}"/>
    <cellStyle name="Normal 15 2 4 4 7" xfId="10523" xr:uid="{00000000-0005-0000-0000-0000A8280000}"/>
    <cellStyle name="Normal 15 2 4 5" xfId="10524" xr:uid="{00000000-0005-0000-0000-0000A9280000}"/>
    <cellStyle name="Normal 15 2 4 5 2" xfId="10525" xr:uid="{00000000-0005-0000-0000-0000AA280000}"/>
    <cellStyle name="Normal 15 2 4 5 2 2" xfId="10526" xr:uid="{00000000-0005-0000-0000-0000AB280000}"/>
    <cellStyle name="Normal 15 2 4 5 2 2 2" xfId="10527" xr:uid="{00000000-0005-0000-0000-0000AC280000}"/>
    <cellStyle name="Normal 15 2 4 5 2 3" xfId="10528" xr:uid="{00000000-0005-0000-0000-0000AD280000}"/>
    <cellStyle name="Normal 15 2 4 5 3" xfId="10529" xr:uid="{00000000-0005-0000-0000-0000AE280000}"/>
    <cellStyle name="Normal 15 2 4 5 3 2" xfId="10530" xr:uid="{00000000-0005-0000-0000-0000AF280000}"/>
    <cellStyle name="Normal 15 2 4 5 3 2 2" xfId="10531" xr:uid="{00000000-0005-0000-0000-0000B0280000}"/>
    <cellStyle name="Normal 15 2 4 5 3 3" xfId="10532" xr:uid="{00000000-0005-0000-0000-0000B1280000}"/>
    <cellStyle name="Normal 15 2 4 5 4" xfId="10533" xr:uid="{00000000-0005-0000-0000-0000B2280000}"/>
    <cellStyle name="Normal 15 2 4 5 4 2" xfId="10534" xr:uid="{00000000-0005-0000-0000-0000B3280000}"/>
    <cellStyle name="Normal 15 2 4 5 4 2 2" xfId="10535" xr:uid="{00000000-0005-0000-0000-0000B4280000}"/>
    <cellStyle name="Normal 15 2 4 5 4 3" xfId="10536" xr:uid="{00000000-0005-0000-0000-0000B5280000}"/>
    <cellStyle name="Normal 15 2 4 5 5" xfId="10537" xr:uid="{00000000-0005-0000-0000-0000B6280000}"/>
    <cellStyle name="Normal 15 2 4 5 5 2" xfId="10538" xr:uid="{00000000-0005-0000-0000-0000B7280000}"/>
    <cellStyle name="Normal 15 2 4 5 6" xfId="10539" xr:uid="{00000000-0005-0000-0000-0000B8280000}"/>
    <cellStyle name="Normal 15 2 4 5 6 2" xfId="10540" xr:uid="{00000000-0005-0000-0000-0000B9280000}"/>
    <cellStyle name="Normal 15 2 4 5 7" xfId="10541" xr:uid="{00000000-0005-0000-0000-0000BA280000}"/>
    <cellStyle name="Normal 15 2 4 6" xfId="10542" xr:uid="{00000000-0005-0000-0000-0000BB280000}"/>
    <cellStyle name="Normal 15 2 4 6 2" xfId="10543" xr:uid="{00000000-0005-0000-0000-0000BC280000}"/>
    <cellStyle name="Normal 15 2 4 6 2 2" xfId="10544" xr:uid="{00000000-0005-0000-0000-0000BD280000}"/>
    <cellStyle name="Normal 15 2 4 6 3" xfId="10545" xr:uid="{00000000-0005-0000-0000-0000BE280000}"/>
    <cellStyle name="Normal 15 2 4 7" xfId="10546" xr:uid="{00000000-0005-0000-0000-0000BF280000}"/>
    <cellStyle name="Normal 15 2 4 7 2" xfId="10547" xr:uid="{00000000-0005-0000-0000-0000C0280000}"/>
    <cellStyle name="Normal 15 2 4 7 2 2" xfId="10548" xr:uid="{00000000-0005-0000-0000-0000C1280000}"/>
    <cellStyle name="Normal 15 2 4 7 3" xfId="10549" xr:uid="{00000000-0005-0000-0000-0000C2280000}"/>
    <cellStyle name="Normal 15 2 4 8" xfId="10550" xr:uid="{00000000-0005-0000-0000-0000C3280000}"/>
    <cellStyle name="Normal 15 2 4 8 2" xfId="10551" xr:uid="{00000000-0005-0000-0000-0000C4280000}"/>
    <cellStyle name="Normal 15 2 4 8 2 2" xfId="10552" xr:uid="{00000000-0005-0000-0000-0000C5280000}"/>
    <cellStyle name="Normal 15 2 4 8 3" xfId="10553" xr:uid="{00000000-0005-0000-0000-0000C6280000}"/>
    <cellStyle name="Normal 15 2 4 9" xfId="10554" xr:uid="{00000000-0005-0000-0000-0000C7280000}"/>
    <cellStyle name="Normal 15 2 4 9 2" xfId="10555" xr:uid="{00000000-0005-0000-0000-0000C8280000}"/>
    <cellStyle name="Normal 15 2 5" xfId="435" xr:uid="{00000000-0005-0000-0000-0000C9280000}"/>
    <cellStyle name="Normal 15 2 5 10" xfId="10556" xr:uid="{00000000-0005-0000-0000-0000CA280000}"/>
    <cellStyle name="Normal 15 2 5 10 2" xfId="10557" xr:uid="{00000000-0005-0000-0000-0000CB280000}"/>
    <cellStyle name="Normal 15 2 5 11" xfId="10558" xr:uid="{00000000-0005-0000-0000-0000CC280000}"/>
    <cellStyle name="Normal 15 2 5 2" xfId="10559" xr:uid="{00000000-0005-0000-0000-0000CD280000}"/>
    <cellStyle name="Normal 15 2 5 2 2" xfId="10560" xr:uid="{00000000-0005-0000-0000-0000CE280000}"/>
    <cellStyle name="Normal 15 2 5 2 2 2" xfId="10561" xr:uid="{00000000-0005-0000-0000-0000CF280000}"/>
    <cellStyle name="Normal 15 2 5 2 2 2 2" xfId="10562" xr:uid="{00000000-0005-0000-0000-0000D0280000}"/>
    <cellStyle name="Normal 15 2 5 2 2 2 2 2" xfId="10563" xr:uid="{00000000-0005-0000-0000-0000D1280000}"/>
    <cellStyle name="Normal 15 2 5 2 2 2 3" xfId="10564" xr:uid="{00000000-0005-0000-0000-0000D2280000}"/>
    <cellStyle name="Normal 15 2 5 2 2 3" xfId="10565" xr:uid="{00000000-0005-0000-0000-0000D3280000}"/>
    <cellStyle name="Normal 15 2 5 2 2 3 2" xfId="10566" xr:uid="{00000000-0005-0000-0000-0000D4280000}"/>
    <cellStyle name="Normal 15 2 5 2 2 3 2 2" xfId="10567" xr:uid="{00000000-0005-0000-0000-0000D5280000}"/>
    <cellStyle name="Normal 15 2 5 2 2 3 3" xfId="10568" xr:uid="{00000000-0005-0000-0000-0000D6280000}"/>
    <cellStyle name="Normal 15 2 5 2 2 4" xfId="10569" xr:uid="{00000000-0005-0000-0000-0000D7280000}"/>
    <cellStyle name="Normal 15 2 5 2 2 4 2" xfId="10570" xr:uid="{00000000-0005-0000-0000-0000D8280000}"/>
    <cellStyle name="Normal 15 2 5 2 2 4 2 2" xfId="10571" xr:uid="{00000000-0005-0000-0000-0000D9280000}"/>
    <cellStyle name="Normal 15 2 5 2 2 4 3" xfId="10572" xr:uid="{00000000-0005-0000-0000-0000DA280000}"/>
    <cellStyle name="Normal 15 2 5 2 2 5" xfId="10573" xr:uid="{00000000-0005-0000-0000-0000DB280000}"/>
    <cellStyle name="Normal 15 2 5 2 2 5 2" xfId="10574" xr:uid="{00000000-0005-0000-0000-0000DC280000}"/>
    <cellStyle name="Normal 15 2 5 2 2 6" xfId="10575" xr:uid="{00000000-0005-0000-0000-0000DD280000}"/>
    <cellStyle name="Normal 15 2 5 2 2 6 2" xfId="10576" xr:uid="{00000000-0005-0000-0000-0000DE280000}"/>
    <cellStyle name="Normal 15 2 5 2 2 7" xfId="10577" xr:uid="{00000000-0005-0000-0000-0000DF280000}"/>
    <cellStyle name="Normal 15 2 5 2 3" xfId="10578" xr:uid="{00000000-0005-0000-0000-0000E0280000}"/>
    <cellStyle name="Normal 15 2 5 2 3 2" xfId="10579" xr:uid="{00000000-0005-0000-0000-0000E1280000}"/>
    <cellStyle name="Normal 15 2 5 2 3 2 2" xfId="10580" xr:uid="{00000000-0005-0000-0000-0000E2280000}"/>
    <cellStyle name="Normal 15 2 5 2 3 2 2 2" xfId="10581" xr:uid="{00000000-0005-0000-0000-0000E3280000}"/>
    <cellStyle name="Normal 15 2 5 2 3 2 3" xfId="10582" xr:uid="{00000000-0005-0000-0000-0000E4280000}"/>
    <cellStyle name="Normal 15 2 5 2 3 3" xfId="10583" xr:uid="{00000000-0005-0000-0000-0000E5280000}"/>
    <cellStyle name="Normal 15 2 5 2 3 3 2" xfId="10584" xr:uid="{00000000-0005-0000-0000-0000E6280000}"/>
    <cellStyle name="Normal 15 2 5 2 3 3 2 2" xfId="10585" xr:uid="{00000000-0005-0000-0000-0000E7280000}"/>
    <cellStyle name="Normal 15 2 5 2 3 3 3" xfId="10586" xr:uid="{00000000-0005-0000-0000-0000E8280000}"/>
    <cellStyle name="Normal 15 2 5 2 3 4" xfId="10587" xr:uid="{00000000-0005-0000-0000-0000E9280000}"/>
    <cellStyle name="Normal 15 2 5 2 3 4 2" xfId="10588" xr:uid="{00000000-0005-0000-0000-0000EA280000}"/>
    <cellStyle name="Normal 15 2 5 2 3 4 2 2" xfId="10589" xr:uid="{00000000-0005-0000-0000-0000EB280000}"/>
    <cellStyle name="Normal 15 2 5 2 3 4 3" xfId="10590" xr:uid="{00000000-0005-0000-0000-0000EC280000}"/>
    <cellStyle name="Normal 15 2 5 2 3 5" xfId="10591" xr:uid="{00000000-0005-0000-0000-0000ED280000}"/>
    <cellStyle name="Normal 15 2 5 2 3 5 2" xfId="10592" xr:uid="{00000000-0005-0000-0000-0000EE280000}"/>
    <cellStyle name="Normal 15 2 5 2 3 6" xfId="10593" xr:uid="{00000000-0005-0000-0000-0000EF280000}"/>
    <cellStyle name="Normal 15 2 5 2 3 6 2" xfId="10594" xr:uid="{00000000-0005-0000-0000-0000F0280000}"/>
    <cellStyle name="Normal 15 2 5 2 3 7" xfId="10595" xr:uid="{00000000-0005-0000-0000-0000F1280000}"/>
    <cellStyle name="Normal 15 2 5 2 4" xfId="10596" xr:uid="{00000000-0005-0000-0000-0000F2280000}"/>
    <cellStyle name="Normal 15 2 5 2 4 2" xfId="10597" xr:uid="{00000000-0005-0000-0000-0000F3280000}"/>
    <cellStyle name="Normal 15 2 5 2 4 2 2" xfId="10598" xr:uid="{00000000-0005-0000-0000-0000F4280000}"/>
    <cellStyle name="Normal 15 2 5 2 4 3" xfId="10599" xr:uid="{00000000-0005-0000-0000-0000F5280000}"/>
    <cellStyle name="Normal 15 2 5 2 5" xfId="10600" xr:uid="{00000000-0005-0000-0000-0000F6280000}"/>
    <cellStyle name="Normal 15 2 5 2 5 2" xfId="10601" xr:uid="{00000000-0005-0000-0000-0000F7280000}"/>
    <cellStyle name="Normal 15 2 5 2 5 2 2" xfId="10602" xr:uid="{00000000-0005-0000-0000-0000F8280000}"/>
    <cellStyle name="Normal 15 2 5 2 5 3" xfId="10603" xr:uid="{00000000-0005-0000-0000-0000F9280000}"/>
    <cellStyle name="Normal 15 2 5 2 6" xfId="10604" xr:uid="{00000000-0005-0000-0000-0000FA280000}"/>
    <cellStyle name="Normal 15 2 5 2 6 2" xfId="10605" xr:uid="{00000000-0005-0000-0000-0000FB280000}"/>
    <cellStyle name="Normal 15 2 5 2 6 2 2" xfId="10606" xr:uid="{00000000-0005-0000-0000-0000FC280000}"/>
    <cellStyle name="Normal 15 2 5 2 6 3" xfId="10607" xr:uid="{00000000-0005-0000-0000-0000FD280000}"/>
    <cellStyle name="Normal 15 2 5 2 7" xfId="10608" xr:uid="{00000000-0005-0000-0000-0000FE280000}"/>
    <cellStyle name="Normal 15 2 5 2 7 2" xfId="10609" xr:uid="{00000000-0005-0000-0000-0000FF280000}"/>
    <cellStyle name="Normal 15 2 5 2 8" xfId="10610" xr:uid="{00000000-0005-0000-0000-000000290000}"/>
    <cellStyle name="Normal 15 2 5 2 8 2" xfId="10611" xr:uid="{00000000-0005-0000-0000-000001290000}"/>
    <cellStyle name="Normal 15 2 5 2 9" xfId="10612" xr:uid="{00000000-0005-0000-0000-000002290000}"/>
    <cellStyle name="Normal 15 2 5 3" xfId="10613" xr:uid="{00000000-0005-0000-0000-000003290000}"/>
    <cellStyle name="Normal 15 2 5 3 2" xfId="10614" xr:uid="{00000000-0005-0000-0000-000004290000}"/>
    <cellStyle name="Normal 15 2 5 3 2 2" xfId="10615" xr:uid="{00000000-0005-0000-0000-000005290000}"/>
    <cellStyle name="Normal 15 2 5 3 2 2 2" xfId="10616" xr:uid="{00000000-0005-0000-0000-000006290000}"/>
    <cellStyle name="Normal 15 2 5 3 2 2 2 2" xfId="10617" xr:uid="{00000000-0005-0000-0000-000007290000}"/>
    <cellStyle name="Normal 15 2 5 3 2 2 3" xfId="10618" xr:uid="{00000000-0005-0000-0000-000008290000}"/>
    <cellStyle name="Normal 15 2 5 3 2 3" xfId="10619" xr:uid="{00000000-0005-0000-0000-000009290000}"/>
    <cellStyle name="Normal 15 2 5 3 2 3 2" xfId="10620" xr:uid="{00000000-0005-0000-0000-00000A290000}"/>
    <cellStyle name="Normal 15 2 5 3 2 3 2 2" xfId="10621" xr:uid="{00000000-0005-0000-0000-00000B290000}"/>
    <cellStyle name="Normal 15 2 5 3 2 3 3" xfId="10622" xr:uid="{00000000-0005-0000-0000-00000C290000}"/>
    <cellStyle name="Normal 15 2 5 3 2 4" xfId="10623" xr:uid="{00000000-0005-0000-0000-00000D290000}"/>
    <cellStyle name="Normal 15 2 5 3 2 4 2" xfId="10624" xr:uid="{00000000-0005-0000-0000-00000E290000}"/>
    <cellStyle name="Normal 15 2 5 3 2 4 2 2" xfId="10625" xr:uid="{00000000-0005-0000-0000-00000F290000}"/>
    <cellStyle name="Normal 15 2 5 3 2 4 3" xfId="10626" xr:uid="{00000000-0005-0000-0000-000010290000}"/>
    <cellStyle name="Normal 15 2 5 3 2 5" xfId="10627" xr:uid="{00000000-0005-0000-0000-000011290000}"/>
    <cellStyle name="Normal 15 2 5 3 2 5 2" xfId="10628" xr:uid="{00000000-0005-0000-0000-000012290000}"/>
    <cellStyle name="Normal 15 2 5 3 2 6" xfId="10629" xr:uid="{00000000-0005-0000-0000-000013290000}"/>
    <cellStyle name="Normal 15 2 5 3 2 6 2" xfId="10630" xr:uid="{00000000-0005-0000-0000-000014290000}"/>
    <cellStyle name="Normal 15 2 5 3 2 7" xfId="10631" xr:uid="{00000000-0005-0000-0000-000015290000}"/>
    <cellStyle name="Normal 15 2 5 3 3" xfId="10632" xr:uid="{00000000-0005-0000-0000-000016290000}"/>
    <cellStyle name="Normal 15 2 5 3 3 2" xfId="10633" xr:uid="{00000000-0005-0000-0000-000017290000}"/>
    <cellStyle name="Normal 15 2 5 3 3 2 2" xfId="10634" xr:uid="{00000000-0005-0000-0000-000018290000}"/>
    <cellStyle name="Normal 15 2 5 3 3 3" xfId="10635" xr:uid="{00000000-0005-0000-0000-000019290000}"/>
    <cellStyle name="Normal 15 2 5 3 4" xfId="10636" xr:uid="{00000000-0005-0000-0000-00001A290000}"/>
    <cellStyle name="Normal 15 2 5 3 4 2" xfId="10637" xr:uid="{00000000-0005-0000-0000-00001B290000}"/>
    <cellStyle name="Normal 15 2 5 3 4 2 2" xfId="10638" xr:uid="{00000000-0005-0000-0000-00001C290000}"/>
    <cellStyle name="Normal 15 2 5 3 4 3" xfId="10639" xr:uid="{00000000-0005-0000-0000-00001D290000}"/>
    <cellStyle name="Normal 15 2 5 3 5" xfId="10640" xr:uid="{00000000-0005-0000-0000-00001E290000}"/>
    <cellStyle name="Normal 15 2 5 3 5 2" xfId="10641" xr:uid="{00000000-0005-0000-0000-00001F290000}"/>
    <cellStyle name="Normal 15 2 5 3 5 2 2" xfId="10642" xr:uid="{00000000-0005-0000-0000-000020290000}"/>
    <cellStyle name="Normal 15 2 5 3 5 3" xfId="10643" xr:uid="{00000000-0005-0000-0000-000021290000}"/>
    <cellStyle name="Normal 15 2 5 3 6" xfId="10644" xr:uid="{00000000-0005-0000-0000-000022290000}"/>
    <cellStyle name="Normal 15 2 5 3 6 2" xfId="10645" xr:uid="{00000000-0005-0000-0000-000023290000}"/>
    <cellStyle name="Normal 15 2 5 3 7" xfId="10646" xr:uid="{00000000-0005-0000-0000-000024290000}"/>
    <cellStyle name="Normal 15 2 5 3 7 2" xfId="10647" xr:uid="{00000000-0005-0000-0000-000025290000}"/>
    <cellStyle name="Normal 15 2 5 3 8" xfId="10648" xr:uid="{00000000-0005-0000-0000-000026290000}"/>
    <cellStyle name="Normal 15 2 5 4" xfId="10649" xr:uid="{00000000-0005-0000-0000-000027290000}"/>
    <cellStyle name="Normal 15 2 5 4 2" xfId="10650" xr:uid="{00000000-0005-0000-0000-000028290000}"/>
    <cellStyle name="Normal 15 2 5 4 2 2" xfId="10651" xr:uid="{00000000-0005-0000-0000-000029290000}"/>
    <cellStyle name="Normal 15 2 5 4 2 2 2" xfId="10652" xr:uid="{00000000-0005-0000-0000-00002A290000}"/>
    <cellStyle name="Normal 15 2 5 4 2 3" xfId="10653" xr:uid="{00000000-0005-0000-0000-00002B290000}"/>
    <cellStyle name="Normal 15 2 5 4 3" xfId="10654" xr:uid="{00000000-0005-0000-0000-00002C290000}"/>
    <cellStyle name="Normal 15 2 5 4 3 2" xfId="10655" xr:uid="{00000000-0005-0000-0000-00002D290000}"/>
    <cellStyle name="Normal 15 2 5 4 3 2 2" xfId="10656" xr:uid="{00000000-0005-0000-0000-00002E290000}"/>
    <cellStyle name="Normal 15 2 5 4 3 3" xfId="10657" xr:uid="{00000000-0005-0000-0000-00002F290000}"/>
    <cellStyle name="Normal 15 2 5 4 4" xfId="10658" xr:uid="{00000000-0005-0000-0000-000030290000}"/>
    <cellStyle name="Normal 15 2 5 4 4 2" xfId="10659" xr:uid="{00000000-0005-0000-0000-000031290000}"/>
    <cellStyle name="Normal 15 2 5 4 4 2 2" xfId="10660" xr:uid="{00000000-0005-0000-0000-000032290000}"/>
    <cellStyle name="Normal 15 2 5 4 4 3" xfId="10661" xr:uid="{00000000-0005-0000-0000-000033290000}"/>
    <cellStyle name="Normal 15 2 5 4 5" xfId="10662" xr:uid="{00000000-0005-0000-0000-000034290000}"/>
    <cellStyle name="Normal 15 2 5 4 5 2" xfId="10663" xr:uid="{00000000-0005-0000-0000-000035290000}"/>
    <cellStyle name="Normal 15 2 5 4 6" xfId="10664" xr:uid="{00000000-0005-0000-0000-000036290000}"/>
    <cellStyle name="Normal 15 2 5 4 6 2" xfId="10665" xr:uid="{00000000-0005-0000-0000-000037290000}"/>
    <cellStyle name="Normal 15 2 5 4 7" xfId="10666" xr:uid="{00000000-0005-0000-0000-000038290000}"/>
    <cellStyle name="Normal 15 2 5 5" xfId="10667" xr:uid="{00000000-0005-0000-0000-000039290000}"/>
    <cellStyle name="Normal 15 2 5 5 2" xfId="10668" xr:uid="{00000000-0005-0000-0000-00003A290000}"/>
    <cellStyle name="Normal 15 2 5 5 2 2" xfId="10669" xr:uid="{00000000-0005-0000-0000-00003B290000}"/>
    <cellStyle name="Normal 15 2 5 5 2 2 2" xfId="10670" xr:uid="{00000000-0005-0000-0000-00003C290000}"/>
    <cellStyle name="Normal 15 2 5 5 2 3" xfId="10671" xr:uid="{00000000-0005-0000-0000-00003D290000}"/>
    <cellStyle name="Normal 15 2 5 5 3" xfId="10672" xr:uid="{00000000-0005-0000-0000-00003E290000}"/>
    <cellStyle name="Normal 15 2 5 5 3 2" xfId="10673" xr:uid="{00000000-0005-0000-0000-00003F290000}"/>
    <cellStyle name="Normal 15 2 5 5 3 2 2" xfId="10674" xr:uid="{00000000-0005-0000-0000-000040290000}"/>
    <cellStyle name="Normal 15 2 5 5 3 3" xfId="10675" xr:uid="{00000000-0005-0000-0000-000041290000}"/>
    <cellStyle name="Normal 15 2 5 5 4" xfId="10676" xr:uid="{00000000-0005-0000-0000-000042290000}"/>
    <cellStyle name="Normal 15 2 5 5 4 2" xfId="10677" xr:uid="{00000000-0005-0000-0000-000043290000}"/>
    <cellStyle name="Normal 15 2 5 5 4 2 2" xfId="10678" xr:uid="{00000000-0005-0000-0000-000044290000}"/>
    <cellStyle name="Normal 15 2 5 5 4 3" xfId="10679" xr:uid="{00000000-0005-0000-0000-000045290000}"/>
    <cellStyle name="Normal 15 2 5 5 5" xfId="10680" xr:uid="{00000000-0005-0000-0000-000046290000}"/>
    <cellStyle name="Normal 15 2 5 5 5 2" xfId="10681" xr:uid="{00000000-0005-0000-0000-000047290000}"/>
    <cellStyle name="Normal 15 2 5 5 6" xfId="10682" xr:uid="{00000000-0005-0000-0000-000048290000}"/>
    <cellStyle name="Normal 15 2 5 5 6 2" xfId="10683" xr:uid="{00000000-0005-0000-0000-000049290000}"/>
    <cellStyle name="Normal 15 2 5 5 7" xfId="10684" xr:uid="{00000000-0005-0000-0000-00004A290000}"/>
    <cellStyle name="Normal 15 2 5 6" xfId="10685" xr:uid="{00000000-0005-0000-0000-00004B290000}"/>
    <cellStyle name="Normal 15 2 5 6 2" xfId="10686" xr:uid="{00000000-0005-0000-0000-00004C290000}"/>
    <cellStyle name="Normal 15 2 5 6 2 2" xfId="10687" xr:uid="{00000000-0005-0000-0000-00004D290000}"/>
    <cellStyle name="Normal 15 2 5 6 3" xfId="10688" xr:uid="{00000000-0005-0000-0000-00004E290000}"/>
    <cellStyle name="Normal 15 2 5 7" xfId="10689" xr:uid="{00000000-0005-0000-0000-00004F290000}"/>
    <cellStyle name="Normal 15 2 5 7 2" xfId="10690" xr:uid="{00000000-0005-0000-0000-000050290000}"/>
    <cellStyle name="Normal 15 2 5 7 2 2" xfId="10691" xr:uid="{00000000-0005-0000-0000-000051290000}"/>
    <cellStyle name="Normal 15 2 5 7 3" xfId="10692" xr:uid="{00000000-0005-0000-0000-000052290000}"/>
    <cellStyle name="Normal 15 2 5 8" xfId="10693" xr:uid="{00000000-0005-0000-0000-000053290000}"/>
    <cellStyle name="Normal 15 2 5 8 2" xfId="10694" xr:uid="{00000000-0005-0000-0000-000054290000}"/>
    <cellStyle name="Normal 15 2 5 8 2 2" xfId="10695" xr:uid="{00000000-0005-0000-0000-000055290000}"/>
    <cellStyle name="Normal 15 2 5 8 3" xfId="10696" xr:uid="{00000000-0005-0000-0000-000056290000}"/>
    <cellStyle name="Normal 15 2 5 9" xfId="10697" xr:uid="{00000000-0005-0000-0000-000057290000}"/>
    <cellStyle name="Normal 15 2 5 9 2" xfId="10698" xr:uid="{00000000-0005-0000-0000-000058290000}"/>
    <cellStyle name="Normal 15 2 6" xfId="10699" xr:uid="{00000000-0005-0000-0000-000059290000}"/>
    <cellStyle name="Normal 15 2 6 2" xfId="10700" xr:uid="{00000000-0005-0000-0000-00005A290000}"/>
    <cellStyle name="Normal 15 2 6 2 2" xfId="10701" xr:uid="{00000000-0005-0000-0000-00005B290000}"/>
    <cellStyle name="Normal 15 2 6 2 2 2" xfId="10702" xr:uid="{00000000-0005-0000-0000-00005C290000}"/>
    <cellStyle name="Normal 15 2 6 2 2 2 2" xfId="10703" xr:uid="{00000000-0005-0000-0000-00005D290000}"/>
    <cellStyle name="Normal 15 2 6 2 2 3" xfId="10704" xr:uid="{00000000-0005-0000-0000-00005E290000}"/>
    <cellStyle name="Normal 15 2 6 2 3" xfId="10705" xr:uid="{00000000-0005-0000-0000-00005F290000}"/>
    <cellStyle name="Normal 15 2 6 2 3 2" xfId="10706" xr:uid="{00000000-0005-0000-0000-000060290000}"/>
    <cellStyle name="Normal 15 2 6 2 3 2 2" xfId="10707" xr:uid="{00000000-0005-0000-0000-000061290000}"/>
    <cellStyle name="Normal 15 2 6 2 3 3" xfId="10708" xr:uid="{00000000-0005-0000-0000-000062290000}"/>
    <cellStyle name="Normal 15 2 6 2 4" xfId="10709" xr:uid="{00000000-0005-0000-0000-000063290000}"/>
    <cellStyle name="Normal 15 2 6 2 4 2" xfId="10710" xr:uid="{00000000-0005-0000-0000-000064290000}"/>
    <cellStyle name="Normal 15 2 6 2 4 2 2" xfId="10711" xr:uid="{00000000-0005-0000-0000-000065290000}"/>
    <cellStyle name="Normal 15 2 6 2 4 3" xfId="10712" xr:uid="{00000000-0005-0000-0000-000066290000}"/>
    <cellStyle name="Normal 15 2 6 2 5" xfId="10713" xr:uid="{00000000-0005-0000-0000-000067290000}"/>
    <cellStyle name="Normal 15 2 6 2 5 2" xfId="10714" xr:uid="{00000000-0005-0000-0000-000068290000}"/>
    <cellStyle name="Normal 15 2 6 2 6" xfId="10715" xr:uid="{00000000-0005-0000-0000-000069290000}"/>
    <cellStyle name="Normal 15 2 6 2 6 2" xfId="10716" xr:uid="{00000000-0005-0000-0000-00006A290000}"/>
    <cellStyle name="Normal 15 2 6 2 7" xfId="10717" xr:uid="{00000000-0005-0000-0000-00006B290000}"/>
    <cellStyle name="Normal 15 2 6 3" xfId="10718" xr:uid="{00000000-0005-0000-0000-00006C290000}"/>
    <cellStyle name="Normal 15 2 6 3 2" xfId="10719" xr:uid="{00000000-0005-0000-0000-00006D290000}"/>
    <cellStyle name="Normal 15 2 6 3 2 2" xfId="10720" xr:uid="{00000000-0005-0000-0000-00006E290000}"/>
    <cellStyle name="Normal 15 2 6 3 2 2 2" xfId="10721" xr:uid="{00000000-0005-0000-0000-00006F290000}"/>
    <cellStyle name="Normal 15 2 6 3 2 3" xfId="10722" xr:uid="{00000000-0005-0000-0000-000070290000}"/>
    <cellStyle name="Normal 15 2 6 3 3" xfId="10723" xr:uid="{00000000-0005-0000-0000-000071290000}"/>
    <cellStyle name="Normal 15 2 6 3 3 2" xfId="10724" xr:uid="{00000000-0005-0000-0000-000072290000}"/>
    <cellStyle name="Normal 15 2 6 3 3 2 2" xfId="10725" xr:uid="{00000000-0005-0000-0000-000073290000}"/>
    <cellStyle name="Normal 15 2 6 3 3 3" xfId="10726" xr:uid="{00000000-0005-0000-0000-000074290000}"/>
    <cellStyle name="Normal 15 2 6 3 4" xfId="10727" xr:uid="{00000000-0005-0000-0000-000075290000}"/>
    <cellStyle name="Normal 15 2 6 3 4 2" xfId="10728" xr:uid="{00000000-0005-0000-0000-000076290000}"/>
    <cellStyle name="Normal 15 2 6 3 4 2 2" xfId="10729" xr:uid="{00000000-0005-0000-0000-000077290000}"/>
    <cellStyle name="Normal 15 2 6 3 4 3" xfId="10730" xr:uid="{00000000-0005-0000-0000-000078290000}"/>
    <cellStyle name="Normal 15 2 6 3 5" xfId="10731" xr:uid="{00000000-0005-0000-0000-000079290000}"/>
    <cellStyle name="Normal 15 2 6 3 5 2" xfId="10732" xr:uid="{00000000-0005-0000-0000-00007A290000}"/>
    <cellStyle name="Normal 15 2 6 3 6" xfId="10733" xr:uid="{00000000-0005-0000-0000-00007B290000}"/>
    <cellStyle name="Normal 15 2 6 3 6 2" xfId="10734" xr:uid="{00000000-0005-0000-0000-00007C290000}"/>
    <cellStyle name="Normal 15 2 6 3 7" xfId="10735" xr:uid="{00000000-0005-0000-0000-00007D290000}"/>
    <cellStyle name="Normal 15 2 6 4" xfId="10736" xr:uid="{00000000-0005-0000-0000-00007E290000}"/>
    <cellStyle name="Normal 15 2 6 4 2" xfId="10737" xr:uid="{00000000-0005-0000-0000-00007F290000}"/>
    <cellStyle name="Normal 15 2 6 4 2 2" xfId="10738" xr:uid="{00000000-0005-0000-0000-000080290000}"/>
    <cellStyle name="Normal 15 2 6 4 3" xfId="10739" xr:uid="{00000000-0005-0000-0000-000081290000}"/>
    <cellStyle name="Normal 15 2 6 5" xfId="10740" xr:uid="{00000000-0005-0000-0000-000082290000}"/>
    <cellStyle name="Normal 15 2 6 5 2" xfId="10741" xr:uid="{00000000-0005-0000-0000-000083290000}"/>
    <cellStyle name="Normal 15 2 6 5 2 2" xfId="10742" xr:uid="{00000000-0005-0000-0000-000084290000}"/>
    <cellStyle name="Normal 15 2 6 5 3" xfId="10743" xr:uid="{00000000-0005-0000-0000-000085290000}"/>
    <cellStyle name="Normal 15 2 6 6" xfId="10744" xr:uid="{00000000-0005-0000-0000-000086290000}"/>
    <cellStyle name="Normal 15 2 6 6 2" xfId="10745" xr:uid="{00000000-0005-0000-0000-000087290000}"/>
    <cellStyle name="Normal 15 2 6 6 2 2" xfId="10746" xr:uid="{00000000-0005-0000-0000-000088290000}"/>
    <cellStyle name="Normal 15 2 6 6 3" xfId="10747" xr:uid="{00000000-0005-0000-0000-000089290000}"/>
    <cellStyle name="Normal 15 2 6 7" xfId="10748" xr:uid="{00000000-0005-0000-0000-00008A290000}"/>
    <cellStyle name="Normal 15 2 6 7 2" xfId="10749" xr:uid="{00000000-0005-0000-0000-00008B290000}"/>
    <cellStyle name="Normal 15 2 6 8" xfId="10750" xr:uid="{00000000-0005-0000-0000-00008C290000}"/>
    <cellStyle name="Normal 15 2 6 8 2" xfId="10751" xr:uid="{00000000-0005-0000-0000-00008D290000}"/>
    <cellStyle name="Normal 15 2 6 9" xfId="10752" xr:uid="{00000000-0005-0000-0000-00008E290000}"/>
    <cellStyle name="Normal 15 2 7" xfId="10753" xr:uid="{00000000-0005-0000-0000-00008F290000}"/>
    <cellStyle name="Normal 15 2 7 2" xfId="10754" xr:uid="{00000000-0005-0000-0000-000090290000}"/>
    <cellStyle name="Normal 15 2 7 2 2" xfId="10755" xr:uid="{00000000-0005-0000-0000-000091290000}"/>
    <cellStyle name="Normal 15 2 7 2 2 2" xfId="10756" xr:uid="{00000000-0005-0000-0000-000092290000}"/>
    <cellStyle name="Normal 15 2 7 2 3" xfId="10757" xr:uid="{00000000-0005-0000-0000-000093290000}"/>
    <cellStyle name="Normal 15 2 7 3" xfId="10758" xr:uid="{00000000-0005-0000-0000-000094290000}"/>
    <cellStyle name="Normal 15 2 7 3 2" xfId="10759" xr:uid="{00000000-0005-0000-0000-000095290000}"/>
    <cellStyle name="Normal 15 2 7 3 2 2" xfId="10760" xr:uid="{00000000-0005-0000-0000-000096290000}"/>
    <cellStyle name="Normal 15 2 7 3 3" xfId="10761" xr:uid="{00000000-0005-0000-0000-000097290000}"/>
    <cellStyle name="Normal 15 2 7 4" xfId="10762" xr:uid="{00000000-0005-0000-0000-000098290000}"/>
    <cellStyle name="Normal 15 2 7 4 2" xfId="10763" xr:uid="{00000000-0005-0000-0000-000099290000}"/>
    <cellStyle name="Normal 15 2 7 4 2 2" xfId="10764" xr:uid="{00000000-0005-0000-0000-00009A290000}"/>
    <cellStyle name="Normal 15 2 7 4 3" xfId="10765" xr:uid="{00000000-0005-0000-0000-00009B290000}"/>
    <cellStyle name="Normal 15 2 7 5" xfId="10766" xr:uid="{00000000-0005-0000-0000-00009C290000}"/>
    <cellStyle name="Normal 15 2 7 5 2" xfId="10767" xr:uid="{00000000-0005-0000-0000-00009D290000}"/>
    <cellStyle name="Normal 15 2 7 6" xfId="10768" xr:uid="{00000000-0005-0000-0000-00009E290000}"/>
    <cellStyle name="Normal 15 2 7 6 2" xfId="10769" xr:uid="{00000000-0005-0000-0000-00009F290000}"/>
    <cellStyle name="Normal 15 2 7 7" xfId="10770" xr:uid="{00000000-0005-0000-0000-0000A0290000}"/>
    <cellStyle name="Normal 15 2 8" xfId="10771" xr:uid="{00000000-0005-0000-0000-0000A1290000}"/>
    <cellStyle name="Normal 15 2 8 2" xfId="10772" xr:uid="{00000000-0005-0000-0000-0000A2290000}"/>
    <cellStyle name="Normal 15 2 8 2 2" xfId="10773" xr:uid="{00000000-0005-0000-0000-0000A3290000}"/>
    <cellStyle name="Normal 15 2 8 2 2 2" xfId="10774" xr:uid="{00000000-0005-0000-0000-0000A4290000}"/>
    <cellStyle name="Normal 15 2 8 2 3" xfId="10775" xr:uid="{00000000-0005-0000-0000-0000A5290000}"/>
    <cellStyle name="Normal 15 2 8 3" xfId="10776" xr:uid="{00000000-0005-0000-0000-0000A6290000}"/>
    <cellStyle name="Normal 15 2 8 3 2" xfId="10777" xr:uid="{00000000-0005-0000-0000-0000A7290000}"/>
    <cellStyle name="Normal 15 2 8 3 2 2" xfId="10778" xr:uid="{00000000-0005-0000-0000-0000A8290000}"/>
    <cellStyle name="Normal 15 2 8 3 3" xfId="10779" xr:uid="{00000000-0005-0000-0000-0000A9290000}"/>
    <cellStyle name="Normal 15 2 8 4" xfId="10780" xr:uid="{00000000-0005-0000-0000-0000AA290000}"/>
    <cellStyle name="Normal 15 2 8 4 2" xfId="10781" xr:uid="{00000000-0005-0000-0000-0000AB290000}"/>
    <cellStyle name="Normal 15 2 8 4 2 2" xfId="10782" xr:uid="{00000000-0005-0000-0000-0000AC290000}"/>
    <cellStyle name="Normal 15 2 8 4 3" xfId="10783" xr:uid="{00000000-0005-0000-0000-0000AD290000}"/>
    <cellStyle name="Normal 15 2 8 5" xfId="10784" xr:uid="{00000000-0005-0000-0000-0000AE290000}"/>
    <cellStyle name="Normal 15 2 8 5 2" xfId="10785" xr:uid="{00000000-0005-0000-0000-0000AF290000}"/>
    <cellStyle name="Normal 15 2 8 6" xfId="10786" xr:uid="{00000000-0005-0000-0000-0000B0290000}"/>
    <cellStyle name="Normal 15 2 8 6 2" xfId="10787" xr:uid="{00000000-0005-0000-0000-0000B1290000}"/>
    <cellStyle name="Normal 15 2 8 7" xfId="10788" xr:uid="{00000000-0005-0000-0000-0000B2290000}"/>
    <cellStyle name="Normal 15 2 9" xfId="10789" xr:uid="{00000000-0005-0000-0000-0000B3290000}"/>
    <cellStyle name="Normal 15 2 9 2" xfId="10790" xr:uid="{00000000-0005-0000-0000-0000B4290000}"/>
    <cellStyle name="Normal 15 2 9 2 2" xfId="10791" xr:uid="{00000000-0005-0000-0000-0000B5290000}"/>
    <cellStyle name="Normal 15 2 9 3" xfId="10792" xr:uid="{00000000-0005-0000-0000-0000B6290000}"/>
    <cellStyle name="Normal 15 2_Confidential Information" xfId="10793" xr:uid="{00000000-0005-0000-0000-0000B7290000}"/>
    <cellStyle name="Normal 15 3" xfId="436" xr:uid="{00000000-0005-0000-0000-0000B8290000}"/>
    <cellStyle name="Normal 15 3 10" xfId="10794" xr:uid="{00000000-0005-0000-0000-0000B9290000}"/>
    <cellStyle name="Normal 15 3 10 2" xfId="10795" xr:uid="{00000000-0005-0000-0000-0000BA290000}"/>
    <cellStyle name="Normal 15 3 10 2 2" xfId="10796" xr:uid="{00000000-0005-0000-0000-0000BB290000}"/>
    <cellStyle name="Normal 15 3 10 3" xfId="10797" xr:uid="{00000000-0005-0000-0000-0000BC290000}"/>
    <cellStyle name="Normal 15 3 11" xfId="10798" xr:uid="{00000000-0005-0000-0000-0000BD290000}"/>
    <cellStyle name="Normal 15 3 11 2" xfId="10799" xr:uid="{00000000-0005-0000-0000-0000BE290000}"/>
    <cellStyle name="Normal 15 3 12" xfId="10800" xr:uid="{00000000-0005-0000-0000-0000BF290000}"/>
    <cellStyle name="Normal 15 3 12 2" xfId="10801" xr:uid="{00000000-0005-0000-0000-0000C0290000}"/>
    <cellStyle name="Normal 15 3 13" xfId="10802" xr:uid="{00000000-0005-0000-0000-0000C1290000}"/>
    <cellStyle name="Normal 15 3 2" xfId="437" xr:uid="{00000000-0005-0000-0000-0000C2290000}"/>
    <cellStyle name="Normal 15 3 2 10" xfId="10803" xr:uid="{00000000-0005-0000-0000-0000C3290000}"/>
    <cellStyle name="Normal 15 3 2 10 2" xfId="10804" xr:uid="{00000000-0005-0000-0000-0000C4290000}"/>
    <cellStyle name="Normal 15 3 2 11" xfId="10805" xr:uid="{00000000-0005-0000-0000-0000C5290000}"/>
    <cellStyle name="Normal 15 3 2 2" xfId="10806" xr:uid="{00000000-0005-0000-0000-0000C6290000}"/>
    <cellStyle name="Normal 15 3 2 2 2" xfId="10807" xr:uid="{00000000-0005-0000-0000-0000C7290000}"/>
    <cellStyle name="Normal 15 3 2 2 2 2" xfId="10808" xr:uid="{00000000-0005-0000-0000-0000C8290000}"/>
    <cellStyle name="Normal 15 3 2 2 2 2 2" xfId="10809" xr:uid="{00000000-0005-0000-0000-0000C9290000}"/>
    <cellStyle name="Normal 15 3 2 2 2 2 2 2" xfId="10810" xr:uid="{00000000-0005-0000-0000-0000CA290000}"/>
    <cellStyle name="Normal 15 3 2 2 2 2 3" xfId="10811" xr:uid="{00000000-0005-0000-0000-0000CB290000}"/>
    <cellStyle name="Normal 15 3 2 2 2 3" xfId="10812" xr:uid="{00000000-0005-0000-0000-0000CC290000}"/>
    <cellStyle name="Normal 15 3 2 2 2 3 2" xfId="10813" xr:uid="{00000000-0005-0000-0000-0000CD290000}"/>
    <cellStyle name="Normal 15 3 2 2 2 3 2 2" xfId="10814" xr:uid="{00000000-0005-0000-0000-0000CE290000}"/>
    <cellStyle name="Normal 15 3 2 2 2 3 3" xfId="10815" xr:uid="{00000000-0005-0000-0000-0000CF290000}"/>
    <cellStyle name="Normal 15 3 2 2 2 4" xfId="10816" xr:uid="{00000000-0005-0000-0000-0000D0290000}"/>
    <cellStyle name="Normal 15 3 2 2 2 4 2" xfId="10817" xr:uid="{00000000-0005-0000-0000-0000D1290000}"/>
    <cellStyle name="Normal 15 3 2 2 2 4 2 2" xfId="10818" xr:uid="{00000000-0005-0000-0000-0000D2290000}"/>
    <cellStyle name="Normal 15 3 2 2 2 4 3" xfId="10819" xr:uid="{00000000-0005-0000-0000-0000D3290000}"/>
    <cellStyle name="Normal 15 3 2 2 2 5" xfId="10820" xr:uid="{00000000-0005-0000-0000-0000D4290000}"/>
    <cellStyle name="Normal 15 3 2 2 2 5 2" xfId="10821" xr:uid="{00000000-0005-0000-0000-0000D5290000}"/>
    <cellStyle name="Normal 15 3 2 2 2 6" xfId="10822" xr:uid="{00000000-0005-0000-0000-0000D6290000}"/>
    <cellStyle name="Normal 15 3 2 2 2 6 2" xfId="10823" xr:uid="{00000000-0005-0000-0000-0000D7290000}"/>
    <cellStyle name="Normal 15 3 2 2 2 7" xfId="10824" xr:uid="{00000000-0005-0000-0000-0000D8290000}"/>
    <cellStyle name="Normal 15 3 2 2 3" xfId="10825" xr:uid="{00000000-0005-0000-0000-0000D9290000}"/>
    <cellStyle name="Normal 15 3 2 2 3 2" xfId="10826" xr:uid="{00000000-0005-0000-0000-0000DA290000}"/>
    <cellStyle name="Normal 15 3 2 2 3 2 2" xfId="10827" xr:uid="{00000000-0005-0000-0000-0000DB290000}"/>
    <cellStyle name="Normal 15 3 2 2 3 2 2 2" xfId="10828" xr:uid="{00000000-0005-0000-0000-0000DC290000}"/>
    <cellStyle name="Normal 15 3 2 2 3 2 3" xfId="10829" xr:uid="{00000000-0005-0000-0000-0000DD290000}"/>
    <cellStyle name="Normal 15 3 2 2 3 3" xfId="10830" xr:uid="{00000000-0005-0000-0000-0000DE290000}"/>
    <cellStyle name="Normal 15 3 2 2 3 3 2" xfId="10831" xr:uid="{00000000-0005-0000-0000-0000DF290000}"/>
    <cellStyle name="Normal 15 3 2 2 3 3 2 2" xfId="10832" xr:uid="{00000000-0005-0000-0000-0000E0290000}"/>
    <cellStyle name="Normal 15 3 2 2 3 3 3" xfId="10833" xr:uid="{00000000-0005-0000-0000-0000E1290000}"/>
    <cellStyle name="Normal 15 3 2 2 3 4" xfId="10834" xr:uid="{00000000-0005-0000-0000-0000E2290000}"/>
    <cellStyle name="Normal 15 3 2 2 3 4 2" xfId="10835" xr:uid="{00000000-0005-0000-0000-0000E3290000}"/>
    <cellStyle name="Normal 15 3 2 2 3 4 2 2" xfId="10836" xr:uid="{00000000-0005-0000-0000-0000E4290000}"/>
    <cellStyle name="Normal 15 3 2 2 3 4 3" xfId="10837" xr:uid="{00000000-0005-0000-0000-0000E5290000}"/>
    <cellStyle name="Normal 15 3 2 2 3 5" xfId="10838" xr:uid="{00000000-0005-0000-0000-0000E6290000}"/>
    <cellStyle name="Normal 15 3 2 2 3 5 2" xfId="10839" xr:uid="{00000000-0005-0000-0000-0000E7290000}"/>
    <cellStyle name="Normal 15 3 2 2 3 6" xfId="10840" xr:uid="{00000000-0005-0000-0000-0000E8290000}"/>
    <cellStyle name="Normal 15 3 2 2 3 6 2" xfId="10841" xr:uid="{00000000-0005-0000-0000-0000E9290000}"/>
    <cellStyle name="Normal 15 3 2 2 3 7" xfId="10842" xr:uid="{00000000-0005-0000-0000-0000EA290000}"/>
    <cellStyle name="Normal 15 3 2 2 4" xfId="10843" xr:uid="{00000000-0005-0000-0000-0000EB290000}"/>
    <cellStyle name="Normal 15 3 2 2 4 2" xfId="10844" xr:uid="{00000000-0005-0000-0000-0000EC290000}"/>
    <cellStyle name="Normal 15 3 2 2 4 2 2" xfId="10845" xr:uid="{00000000-0005-0000-0000-0000ED290000}"/>
    <cellStyle name="Normal 15 3 2 2 4 3" xfId="10846" xr:uid="{00000000-0005-0000-0000-0000EE290000}"/>
    <cellStyle name="Normal 15 3 2 2 5" xfId="10847" xr:uid="{00000000-0005-0000-0000-0000EF290000}"/>
    <cellStyle name="Normal 15 3 2 2 5 2" xfId="10848" xr:uid="{00000000-0005-0000-0000-0000F0290000}"/>
    <cellStyle name="Normal 15 3 2 2 5 2 2" xfId="10849" xr:uid="{00000000-0005-0000-0000-0000F1290000}"/>
    <cellStyle name="Normal 15 3 2 2 5 3" xfId="10850" xr:uid="{00000000-0005-0000-0000-0000F2290000}"/>
    <cellStyle name="Normal 15 3 2 2 6" xfId="10851" xr:uid="{00000000-0005-0000-0000-0000F3290000}"/>
    <cellStyle name="Normal 15 3 2 2 6 2" xfId="10852" xr:uid="{00000000-0005-0000-0000-0000F4290000}"/>
    <cellStyle name="Normal 15 3 2 2 6 2 2" xfId="10853" xr:uid="{00000000-0005-0000-0000-0000F5290000}"/>
    <cellStyle name="Normal 15 3 2 2 6 3" xfId="10854" xr:uid="{00000000-0005-0000-0000-0000F6290000}"/>
    <cellStyle name="Normal 15 3 2 2 7" xfId="10855" xr:uid="{00000000-0005-0000-0000-0000F7290000}"/>
    <cellStyle name="Normal 15 3 2 2 7 2" xfId="10856" xr:uid="{00000000-0005-0000-0000-0000F8290000}"/>
    <cellStyle name="Normal 15 3 2 2 8" xfId="10857" xr:uid="{00000000-0005-0000-0000-0000F9290000}"/>
    <cellStyle name="Normal 15 3 2 2 8 2" xfId="10858" xr:uid="{00000000-0005-0000-0000-0000FA290000}"/>
    <cellStyle name="Normal 15 3 2 2 9" xfId="10859" xr:uid="{00000000-0005-0000-0000-0000FB290000}"/>
    <cellStyle name="Normal 15 3 2 3" xfId="10860" xr:uid="{00000000-0005-0000-0000-0000FC290000}"/>
    <cellStyle name="Normal 15 3 2 3 2" xfId="10861" xr:uid="{00000000-0005-0000-0000-0000FD290000}"/>
    <cellStyle name="Normal 15 3 2 3 2 2" xfId="10862" xr:uid="{00000000-0005-0000-0000-0000FE290000}"/>
    <cellStyle name="Normal 15 3 2 3 2 2 2" xfId="10863" xr:uid="{00000000-0005-0000-0000-0000FF290000}"/>
    <cellStyle name="Normal 15 3 2 3 2 2 2 2" xfId="10864" xr:uid="{00000000-0005-0000-0000-0000002A0000}"/>
    <cellStyle name="Normal 15 3 2 3 2 2 3" xfId="10865" xr:uid="{00000000-0005-0000-0000-0000012A0000}"/>
    <cellStyle name="Normal 15 3 2 3 2 3" xfId="10866" xr:uid="{00000000-0005-0000-0000-0000022A0000}"/>
    <cellStyle name="Normal 15 3 2 3 2 3 2" xfId="10867" xr:uid="{00000000-0005-0000-0000-0000032A0000}"/>
    <cellStyle name="Normal 15 3 2 3 2 3 2 2" xfId="10868" xr:uid="{00000000-0005-0000-0000-0000042A0000}"/>
    <cellStyle name="Normal 15 3 2 3 2 3 3" xfId="10869" xr:uid="{00000000-0005-0000-0000-0000052A0000}"/>
    <cellStyle name="Normal 15 3 2 3 2 4" xfId="10870" xr:uid="{00000000-0005-0000-0000-0000062A0000}"/>
    <cellStyle name="Normal 15 3 2 3 2 4 2" xfId="10871" xr:uid="{00000000-0005-0000-0000-0000072A0000}"/>
    <cellStyle name="Normal 15 3 2 3 2 4 2 2" xfId="10872" xr:uid="{00000000-0005-0000-0000-0000082A0000}"/>
    <cellStyle name="Normal 15 3 2 3 2 4 3" xfId="10873" xr:uid="{00000000-0005-0000-0000-0000092A0000}"/>
    <cellStyle name="Normal 15 3 2 3 2 5" xfId="10874" xr:uid="{00000000-0005-0000-0000-00000A2A0000}"/>
    <cellStyle name="Normal 15 3 2 3 2 5 2" xfId="10875" xr:uid="{00000000-0005-0000-0000-00000B2A0000}"/>
    <cellStyle name="Normal 15 3 2 3 2 6" xfId="10876" xr:uid="{00000000-0005-0000-0000-00000C2A0000}"/>
    <cellStyle name="Normal 15 3 2 3 2 6 2" xfId="10877" xr:uid="{00000000-0005-0000-0000-00000D2A0000}"/>
    <cellStyle name="Normal 15 3 2 3 2 7" xfId="10878" xr:uid="{00000000-0005-0000-0000-00000E2A0000}"/>
    <cellStyle name="Normal 15 3 2 3 3" xfId="10879" xr:uid="{00000000-0005-0000-0000-00000F2A0000}"/>
    <cellStyle name="Normal 15 3 2 3 3 2" xfId="10880" xr:uid="{00000000-0005-0000-0000-0000102A0000}"/>
    <cellStyle name="Normal 15 3 2 3 3 2 2" xfId="10881" xr:uid="{00000000-0005-0000-0000-0000112A0000}"/>
    <cellStyle name="Normal 15 3 2 3 3 3" xfId="10882" xr:uid="{00000000-0005-0000-0000-0000122A0000}"/>
    <cellStyle name="Normal 15 3 2 3 4" xfId="10883" xr:uid="{00000000-0005-0000-0000-0000132A0000}"/>
    <cellStyle name="Normal 15 3 2 3 4 2" xfId="10884" xr:uid="{00000000-0005-0000-0000-0000142A0000}"/>
    <cellStyle name="Normal 15 3 2 3 4 2 2" xfId="10885" xr:uid="{00000000-0005-0000-0000-0000152A0000}"/>
    <cellStyle name="Normal 15 3 2 3 4 3" xfId="10886" xr:uid="{00000000-0005-0000-0000-0000162A0000}"/>
    <cellStyle name="Normal 15 3 2 3 5" xfId="10887" xr:uid="{00000000-0005-0000-0000-0000172A0000}"/>
    <cellStyle name="Normal 15 3 2 3 5 2" xfId="10888" xr:uid="{00000000-0005-0000-0000-0000182A0000}"/>
    <cellStyle name="Normal 15 3 2 3 5 2 2" xfId="10889" xr:uid="{00000000-0005-0000-0000-0000192A0000}"/>
    <cellStyle name="Normal 15 3 2 3 5 3" xfId="10890" xr:uid="{00000000-0005-0000-0000-00001A2A0000}"/>
    <cellStyle name="Normal 15 3 2 3 6" xfId="10891" xr:uid="{00000000-0005-0000-0000-00001B2A0000}"/>
    <cellStyle name="Normal 15 3 2 3 6 2" xfId="10892" xr:uid="{00000000-0005-0000-0000-00001C2A0000}"/>
    <cellStyle name="Normal 15 3 2 3 7" xfId="10893" xr:uid="{00000000-0005-0000-0000-00001D2A0000}"/>
    <cellStyle name="Normal 15 3 2 3 7 2" xfId="10894" xr:uid="{00000000-0005-0000-0000-00001E2A0000}"/>
    <cellStyle name="Normal 15 3 2 3 8" xfId="10895" xr:uid="{00000000-0005-0000-0000-00001F2A0000}"/>
    <cellStyle name="Normal 15 3 2 4" xfId="10896" xr:uid="{00000000-0005-0000-0000-0000202A0000}"/>
    <cellStyle name="Normal 15 3 2 4 2" xfId="10897" xr:uid="{00000000-0005-0000-0000-0000212A0000}"/>
    <cellStyle name="Normal 15 3 2 4 2 2" xfId="10898" xr:uid="{00000000-0005-0000-0000-0000222A0000}"/>
    <cellStyle name="Normal 15 3 2 4 2 2 2" xfId="10899" xr:uid="{00000000-0005-0000-0000-0000232A0000}"/>
    <cellStyle name="Normal 15 3 2 4 2 3" xfId="10900" xr:uid="{00000000-0005-0000-0000-0000242A0000}"/>
    <cellStyle name="Normal 15 3 2 4 3" xfId="10901" xr:uid="{00000000-0005-0000-0000-0000252A0000}"/>
    <cellStyle name="Normal 15 3 2 4 3 2" xfId="10902" xr:uid="{00000000-0005-0000-0000-0000262A0000}"/>
    <cellStyle name="Normal 15 3 2 4 3 2 2" xfId="10903" xr:uid="{00000000-0005-0000-0000-0000272A0000}"/>
    <cellStyle name="Normal 15 3 2 4 3 3" xfId="10904" xr:uid="{00000000-0005-0000-0000-0000282A0000}"/>
    <cellStyle name="Normal 15 3 2 4 4" xfId="10905" xr:uid="{00000000-0005-0000-0000-0000292A0000}"/>
    <cellStyle name="Normal 15 3 2 4 4 2" xfId="10906" xr:uid="{00000000-0005-0000-0000-00002A2A0000}"/>
    <cellStyle name="Normal 15 3 2 4 4 2 2" xfId="10907" xr:uid="{00000000-0005-0000-0000-00002B2A0000}"/>
    <cellStyle name="Normal 15 3 2 4 4 3" xfId="10908" xr:uid="{00000000-0005-0000-0000-00002C2A0000}"/>
    <cellStyle name="Normal 15 3 2 4 5" xfId="10909" xr:uid="{00000000-0005-0000-0000-00002D2A0000}"/>
    <cellStyle name="Normal 15 3 2 4 5 2" xfId="10910" xr:uid="{00000000-0005-0000-0000-00002E2A0000}"/>
    <cellStyle name="Normal 15 3 2 4 6" xfId="10911" xr:uid="{00000000-0005-0000-0000-00002F2A0000}"/>
    <cellStyle name="Normal 15 3 2 4 6 2" xfId="10912" xr:uid="{00000000-0005-0000-0000-0000302A0000}"/>
    <cellStyle name="Normal 15 3 2 4 7" xfId="10913" xr:uid="{00000000-0005-0000-0000-0000312A0000}"/>
    <cellStyle name="Normal 15 3 2 5" xfId="10914" xr:uid="{00000000-0005-0000-0000-0000322A0000}"/>
    <cellStyle name="Normal 15 3 2 5 2" xfId="10915" xr:uid="{00000000-0005-0000-0000-0000332A0000}"/>
    <cellStyle name="Normal 15 3 2 5 2 2" xfId="10916" xr:uid="{00000000-0005-0000-0000-0000342A0000}"/>
    <cellStyle name="Normal 15 3 2 5 2 2 2" xfId="10917" xr:uid="{00000000-0005-0000-0000-0000352A0000}"/>
    <cellStyle name="Normal 15 3 2 5 2 3" xfId="10918" xr:uid="{00000000-0005-0000-0000-0000362A0000}"/>
    <cellStyle name="Normal 15 3 2 5 3" xfId="10919" xr:uid="{00000000-0005-0000-0000-0000372A0000}"/>
    <cellStyle name="Normal 15 3 2 5 3 2" xfId="10920" xr:uid="{00000000-0005-0000-0000-0000382A0000}"/>
    <cellStyle name="Normal 15 3 2 5 3 2 2" xfId="10921" xr:uid="{00000000-0005-0000-0000-0000392A0000}"/>
    <cellStyle name="Normal 15 3 2 5 3 3" xfId="10922" xr:uid="{00000000-0005-0000-0000-00003A2A0000}"/>
    <cellStyle name="Normal 15 3 2 5 4" xfId="10923" xr:uid="{00000000-0005-0000-0000-00003B2A0000}"/>
    <cellStyle name="Normal 15 3 2 5 4 2" xfId="10924" xr:uid="{00000000-0005-0000-0000-00003C2A0000}"/>
    <cellStyle name="Normal 15 3 2 5 4 2 2" xfId="10925" xr:uid="{00000000-0005-0000-0000-00003D2A0000}"/>
    <cellStyle name="Normal 15 3 2 5 4 3" xfId="10926" xr:uid="{00000000-0005-0000-0000-00003E2A0000}"/>
    <cellStyle name="Normal 15 3 2 5 5" xfId="10927" xr:uid="{00000000-0005-0000-0000-00003F2A0000}"/>
    <cellStyle name="Normal 15 3 2 5 5 2" xfId="10928" xr:uid="{00000000-0005-0000-0000-0000402A0000}"/>
    <cellStyle name="Normal 15 3 2 5 6" xfId="10929" xr:uid="{00000000-0005-0000-0000-0000412A0000}"/>
    <cellStyle name="Normal 15 3 2 5 6 2" xfId="10930" xr:uid="{00000000-0005-0000-0000-0000422A0000}"/>
    <cellStyle name="Normal 15 3 2 5 7" xfId="10931" xr:uid="{00000000-0005-0000-0000-0000432A0000}"/>
    <cellStyle name="Normal 15 3 2 6" xfId="10932" xr:uid="{00000000-0005-0000-0000-0000442A0000}"/>
    <cellStyle name="Normal 15 3 2 6 2" xfId="10933" xr:uid="{00000000-0005-0000-0000-0000452A0000}"/>
    <cellStyle name="Normal 15 3 2 6 2 2" xfId="10934" xr:uid="{00000000-0005-0000-0000-0000462A0000}"/>
    <cellStyle name="Normal 15 3 2 6 3" xfId="10935" xr:uid="{00000000-0005-0000-0000-0000472A0000}"/>
    <cellStyle name="Normal 15 3 2 7" xfId="10936" xr:uid="{00000000-0005-0000-0000-0000482A0000}"/>
    <cellStyle name="Normal 15 3 2 7 2" xfId="10937" xr:uid="{00000000-0005-0000-0000-0000492A0000}"/>
    <cellStyle name="Normal 15 3 2 7 2 2" xfId="10938" xr:uid="{00000000-0005-0000-0000-00004A2A0000}"/>
    <cellStyle name="Normal 15 3 2 7 3" xfId="10939" xr:uid="{00000000-0005-0000-0000-00004B2A0000}"/>
    <cellStyle name="Normal 15 3 2 8" xfId="10940" xr:uid="{00000000-0005-0000-0000-00004C2A0000}"/>
    <cellStyle name="Normal 15 3 2 8 2" xfId="10941" xr:uid="{00000000-0005-0000-0000-00004D2A0000}"/>
    <cellStyle name="Normal 15 3 2 8 2 2" xfId="10942" xr:uid="{00000000-0005-0000-0000-00004E2A0000}"/>
    <cellStyle name="Normal 15 3 2 8 3" xfId="10943" xr:uid="{00000000-0005-0000-0000-00004F2A0000}"/>
    <cellStyle name="Normal 15 3 2 9" xfId="10944" xr:uid="{00000000-0005-0000-0000-0000502A0000}"/>
    <cellStyle name="Normal 15 3 2 9 2" xfId="10945" xr:uid="{00000000-0005-0000-0000-0000512A0000}"/>
    <cellStyle name="Normal 15 3 3" xfId="438" xr:uid="{00000000-0005-0000-0000-0000522A0000}"/>
    <cellStyle name="Normal 15 3 3 10" xfId="10946" xr:uid="{00000000-0005-0000-0000-0000532A0000}"/>
    <cellStyle name="Normal 15 3 3 10 2" xfId="10947" xr:uid="{00000000-0005-0000-0000-0000542A0000}"/>
    <cellStyle name="Normal 15 3 3 11" xfId="10948" xr:uid="{00000000-0005-0000-0000-0000552A0000}"/>
    <cellStyle name="Normal 15 3 3 2" xfId="10949" xr:uid="{00000000-0005-0000-0000-0000562A0000}"/>
    <cellStyle name="Normal 15 3 3 2 2" xfId="10950" xr:uid="{00000000-0005-0000-0000-0000572A0000}"/>
    <cellStyle name="Normal 15 3 3 2 2 2" xfId="10951" xr:uid="{00000000-0005-0000-0000-0000582A0000}"/>
    <cellStyle name="Normal 15 3 3 2 2 2 2" xfId="10952" xr:uid="{00000000-0005-0000-0000-0000592A0000}"/>
    <cellStyle name="Normal 15 3 3 2 2 2 2 2" xfId="10953" xr:uid="{00000000-0005-0000-0000-00005A2A0000}"/>
    <cellStyle name="Normal 15 3 3 2 2 2 3" xfId="10954" xr:uid="{00000000-0005-0000-0000-00005B2A0000}"/>
    <cellStyle name="Normal 15 3 3 2 2 3" xfId="10955" xr:uid="{00000000-0005-0000-0000-00005C2A0000}"/>
    <cellStyle name="Normal 15 3 3 2 2 3 2" xfId="10956" xr:uid="{00000000-0005-0000-0000-00005D2A0000}"/>
    <cellStyle name="Normal 15 3 3 2 2 3 2 2" xfId="10957" xr:uid="{00000000-0005-0000-0000-00005E2A0000}"/>
    <cellStyle name="Normal 15 3 3 2 2 3 3" xfId="10958" xr:uid="{00000000-0005-0000-0000-00005F2A0000}"/>
    <cellStyle name="Normal 15 3 3 2 2 4" xfId="10959" xr:uid="{00000000-0005-0000-0000-0000602A0000}"/>
    <cellStyle name="Normal 15 3 3 2 2 4 2" xfId="10960" xr:uid="{00000000-0005-0000-0000-0000612A0000}"/>
    <cellStyle name="Normal 15 3 3 2 2 4 2 2" xfId="10961" xr:uid="{00000000-0005-0000-0000-0000622A0000}"/>
    <cellStyle name="Normal 15 3 3 2 2 4 3" xfId="10962" xr:uid="{00000000-0005-0000-0000-0000632A0000}"/>
    <cellStyle name="Normal 15 3 3 2 2 5" xfId="10963" xr:uid="{00000000-0005-0000-0000-0000642A0000}"/>
    <cellStyle name="Normal 15 3 3 2 2 5 2" xfId="10964" xr:uid="{00000000-0005-0000-0000-0000652A0000}"/>
    <cellStyle name="Normal 15 3 3 2 2 6" xfId="10965" xr:uid="{00000000-0005-0000-0000-0000662A0000}"/>
    <cellStyle name="Normal 15 3 3 2 2 6 2" xfId="10966" xr:uid="{00000000-0005-0000-0000-0000672A0000}"/>
    <cellStyle name="Normal 15 3 3 2 2 7" xfId="10967" xr:uid="{00000000-0005-0000-0000-0000682A0000}"/>
    <cellStyle name="Normal 15 3 3 2 3" xfId="10968" xr:uid="{00000000-0005-0000-0000-0000692A0000}"/>
    <cellStyle name="Normal 15 3 3 2 3 2" xfId="10969" xr:uid="{00000000-0005-0000-0000-00006A2A0000}"/>
    <cellStyle name="Normal 15 3 3 2 3 2 2" xfId="10970" xr:uid="{00000000-0005-0000-0000-00006B2A0000}"/>
    <cellStyle name="Normal 15 3 3 2 3 2 2 2" xfId="10971" xr:uid="{00000000-0005-0000-0000-00006C2A0000}"/>
    <cellStyle name="Normal 15 3 3 2 3 2 3" xfId="10972" xr:uid="{00000000-0005-0000-0000-00006D2A0000}"/>
    <cellStyle name="Normal 15 3 3 2 3 3" xfId="10973" xr:uid="{00000000-0005-0000-0000-00006E2A0000}"/>
    <cellStyle name="Normal 15 3 3 2 3 3 2" xfId="10974" xr:uid="{00000000-0005-0000-0000-00006F2A0000}"/>
    <cellStyle name="Normal 15 3 3 2 3 3 2 2" xfId="10975" xr:uid="{00000000-0005-0000-0000-0000702A0000}"/>
    <cellStyle name="Normal 15 3 3 2 3 3 3" xfId="10976" xr:uid="{00000000-0005-0000-0000-0000712A0000}"/>
    <cellStyle name="Normal 15 3 3 2 3 4" xfId="10977" xr:uid="{00000000-0005-0000-0000-0000722A0000}"/>
    <cellStyle name="Normal 15 3 3 2 3 4 2" xfId="10978" xr:uid="{00000000-0005-0000-0000-0000732A0000}"/>
    <cellStyle name="Normal 15 3 3 2 3 4 2 2" xfId="10979" xr:uid="{00000000-0005-0000-0000-0000742A0000}"/>
    <cellStyle name="Normal 15 3 3 2 3 4 3" xfId="10980" xr:uid="{00000000-0005-0000-0000-0000752A0000}"/>
    <cellStyle name="Normal 15 3 3 2 3 5" xfId="10981" xr:uid="{00000000-0005-0000-0000-0000762A0000}"/>
    <cellStyle name="Normal 15 3 3 2 3 5 2" xfId="10982" xr:uid="{00000000-0005-0000-0000-0000772A0000}"/>
    <cellStyle name="Normal 15 3 3 2 3 6" xfId="10983" xr:uid="{00000000-0005-0000-0000-0000782A0000}"/>
    <cellStyle name="Normal 15 3 3 2 3 6 2" xfId="10984" xr:uid="{00000000-0005-0000-0000-0000792A0000}"/>
    <cellStyle name="Normal 15 3 3 2 3 7" xfId="10985" xr:uid="{00000000-0005-0000-0000-00007A2A0000}"/>
    <cellStyle name="Normal 15 3 3 2 4" xfId="10986" xr:uid="{00000000-0005-0000-0000-00007B2A0000}"/>
    <cellStyle name="Normal 15 3 3 2 4 2" xfId="10987" xr:uid="{00000000-0005-0000-0000-00007C2A0000}"/>
    <cellStyle name="Normal 15 3 3 2 4 2 2" xfId="10988" xr:uid="{00000000-0005-0000-0000-00007D2A0000}"/>
    <cellStyle name="Normal 15 3 3 2 4 3" xfId="10989" xr:uid="{00000000-0005-0000-0000-00007E2A0000}"/>
    <cellStyle name="Normal 15 3 3 2 5" xfId="10990" xr:uid="{00000000-0005-0000-0000-00007F2A0000}"/>
    <cellStyle name="Normal 15 3 3 2 5 2" xfId="10991" xr:uid="{00000000-0005-0000-0000-0000802A0000}"/>
    <cellStyle name="Normal 15 3 3 2 5 2 2" xfId="10992" xr:uid="{00000000-0005-0000-0000-0000812A0000}"/>
    <cellStyle name="Normal 15 3 3 2 5 3" xfId="10993" xr:uid="{00000000-0005-0000-0000-0000822A0000}"/>
    <cellStyle name="Normal 15 3 3 2 6" xfId="10994" xr:uid="{00000000-0005-0000-0000-0000832A0000}"/>
    <cellStyle name="Normal 15 3 3 2 6 2" xfId="10995" xr:uid="{00000000-0005-0000-0000-0000842A0000}"/>
    <cellStyle name="Normal 15 3 3 2 6 2 2" xfId="10996" xr:uid="{00000000-0005-0000-0000-0000852A0000}"/>
    <cellStyle name="Normal 15 3 3 2 6 3" xfId="10997" xr:uid="{00000000-0005-0000-0000-0000862A0000}"/>
    <cellStyle name="Normal 15 3 3 2 7" xfId="10998" xr:uid="{00000000-0005-0000-0000-0000872A0000}"/>
    <cellStyle name="Normal 15 3 3 2 7 2" xfId="10999" xr:uid="{00000000-0005-0000-0000-0000882A0000}"/>
    <cellStyle name="Normal 15 3 3 2 8" xfId="11000" xr:uid="{00000000-0005-0000-0000-0000892A0000}"/>
    <cellStyle name="Normal 15 3 3 2 8 2" xfId="11001" xr:uid="{00000000-0005-0000-0000-00008A2A0000}"/>
    <cellStyle name="Normal 15 3 3 2 9" xfId="11002" xr:uid="{00000000-0005-0000-0000-00008B2A0000}"/>
    <cellStyle name="Normal 15 3 3 3" xfId="11003" xr:uid="{00000000-0005-0000-0000-00008C2A0000}"/>
    <cellStyle name="Normal 15 3 3 3 2" xfId="11004" xr:uid="{00000000-0005-0000-0000-00008D2A0000}"/>
    <cellStyle name="Normal 15 3 3 3 2 2" xfId="11005" xr:uid="{00000000-0005-0000-0000-00008E2A0000}"/>
    <cellStyle name="Normal 15 3 3 3 2 2 2" xfId="11006" xr:uid="{00000000-0005-0000-0000-00008F2A0000}"/>
    <cellStyle name="Normal 15 3 3 3 2 2 2 2" xfId="11007" xr:uid="{00000000-0005-0000-0000-0000902A0000}"/>
    <cellStyle name="Normal 15 3 3 3 2 2 3" xfId="11008" xr:uid="{00000000-0005-0000-0000-0000912A0000}"/>
    <cellStyle name="Normal 15 3 3 3 2 3" xfId="11009" xr:uid="{00000000-0005-0000-0000-0000922A0000}"/>
    <cellStyle name="Normal 15 3 3 3 2 3 2" xfId="11010" xr:uid="{00000000-0005-0000-0000-0000932A0000}"/>
    <cellStyle name="Normal 15 3 3 3 2 3 2 2" xfId="11011" xr:uid="{00000000-0005-0000-0000-0000942A0000}"/>
    <cellStyle name="Normal 15 3 3 3 2 3 3" xfId="11012" xr:uid="{00000000-0005-0000-0000-0000952A0000}"/>
    <cellStyle name="Normal 15 3 3 3 2 4" xfId="11013" xr:uid="{00000000-0005-0000-0000-0000962A0000}"/>
    <cellStyle name="Normal 15 3 3 3 2 4 2" xfId="11014" xr:uid="{00000000-0005-0000-0000-0000972A0000}"/>
    <cellStyle name="Normal 15 3 3 3 2 4 2 2" xfId="11015" xr:uid="{00000000-0005-0000-0000-0000982A0000}"/>
    <cellStyle name="Normal 15 3 3 3 2 4 3" xfId="11016" xr:uid="{00000000-0005-0000-0000-0000992A0000}"/>
    <cellStyle name="Normal 15 3 3 3 2 5" xfId="11017" xr:uid="{00000000-0005-0000-0000-00009A2A0000}"/>
    <cellStyle name="Normal 15 3 3 3 2 5 2" xfId="11018" xr:uid="{00000000-0005-0000-0000-00009B2A0000}"/>
    <cellStyle name="Normal 15 3 3 3 2 6" xfId="11019" xr:uid="{00000000-0005-0000-0000-00009C2A0000}"/>
    <cellStyle name="Normal 15 3 3 3 2 6 2" xfId="11020" xr:uid="{00000000-0005-0000-0000-00009D2A0000}"/>
    <cellStyle name="Normal 15 3 3 3 2 7" xfId="11021" xr:uid="{00000000-0005-0000-0000-00009E2A0000}"/>
    <cellStyle name="Normal 15 3 3 3 3" xfId="11022" xr:uid="{00000000-0005-0000-0000-00009F2A0000}"/>
    <cellStyle name="Normal 15 3 3 3 3 2" xfId="11023" xr:uid="{00000000-0005-0000-0000-0000A02A0000}"/>
    <cellStyle name="Normal 15 3 3 3 3 2 2" xfId="11024" xr:uid="{00000000-0005-0000-0000-0000A12A0000}"/>
    <cellStyle name="Normal 15 3 3 3 3 3" xfId="11025" xr:uid="{00000000-0005-0000-0000-0000A22A0000}"/>
    <cellStyle name="Normal 15 3 3 3 4" xfId="11026" xr:uid="{00000000-0005-0000-0000-0000A32A0000}"/>
    <cellStyle name="Normal 15 3 3 3 4 2" xfId="11027" xr:uid="{00000000-0005-0000-0000-0000A42A0000}"/>
    <cellStyle name="Normal 15 3 3 3 4 2 2" xfId="11028" xr:uid="{00000000-0005-0000-0000-0000A52A0000}"/>
    <cellStyle name="Normal 15 3 3 3 4 3" xfId="11029" xr:uid="{00000000-0005-0000-0000-0000A62A0000}"/>
    <cellStyle name="Normal 15 3 3 3 5" xfId="11030" xr:uid="{00000000-0005-0000-0000-0000A72A0000}"/>
    <cellStyle name="Normal 15 3 3 3 5 2" xfId="11031" xr:uid="{00000000-0005-0000-0000-0000A82A0000}"/>
    <cellStyle name="Normal 15 3 3 3 5 2 2" xfId="11032" xr:uid="{00000000-0005-0000-0000-0000A92A0000}"/>
    <cellStyle name="Normal 15 3 3 3 5 3" xfId="11033" xr:uid="{00000000-0005-0000-0000-0000AA2A0000}"/>
    <cellStyle name="Normal 15 3 3 3 6" xfId="11034" xr:uid="{00000000-0005-0000-0000-0000AB2A0000}"/>
    <cellStyle name="Normal 15 3 3 3 6 2" xfId="11035" xr:uid="{00000000-0005-0000-0000-0000AC2A0000}"/>
    <cellStyle name="Normal 15 3 3 3 7" xfId="11036" xr:uid="{00000000-0005-0000-0000-0000AD2A0000}"/>
    <cellStyle name="Normal 15 3 3 3 7 2" xfId="11037" xr:uid="{00000000-0005-0000-0000-0000AE2A0000}"/>
    <cellStyle name="Normal 15 3 3 3 8" xfId="11038" xr:uid="{00000000-0005-0000-0000-0000AF2A0000}"/>
    <cellStyle name="Normal 15 3 3 4" xfId="11039" xr:uid="{00000000-0005-0000-0000-0000B02A0000}"/>
    <cellStyle name="Normal 15 3 3 4 2" xfId="11040" xr:uid="{00000000-0005-0000-0000-0000B12A0000}"/>
    <cellStyle name="Normal 15 3 3 4 2 2" xfId="11041" xr:uid="{00000000-0005-0000-0000-0000B22A0000}"/>
    <cellStyle name="Normal 15 3 3 4 2 2 2" xfId="11042" xr:uid="{00000000-0005-0000-0000-0000B32A0000}"/>
    <cellStyle name="Normal 15 3 3 4 2 3" xfId="11043" xr:uid="{00000000-0005-0000-0000-0000B42A0000}"/>
    <cellStyle name="Normal 15 3 3 4 3" xfId="11044" xr:uid="{00000000-0005-0000-0000-0000B52A0000}"/>
    <cellStyle name="Normal 15 3 3 4 3 2" xfId="11045" xr:uid="{00000000-0005-0000-0000-0000B62A0000}"/>
    <cellStyle name="Normal 15 3 3 4 3 2 2" xfId="11046" xr:uid="{00000000-0005-0000-0000-0000B72A0000}"/>
    <cellStyle name="Normal 15 3 3 4 3 3" xfId="11047" xr:uid="{00000000-0005-0000-0000-0000B82A0000}"/>
    <cellStyle name="Normal 15 3 3 4 4" xfId="11048" xr:uid="{00000000-0005-0000-0000-0000B92A0000}"/>
    <cellStyle name="Normal 15 3 3 4 4 2" xfId="11049" xr:uid="{00000000-0005-0000-0000-0000BA2A0000}"/>
    <cellStyle name="Normal 15 3 3 4 4 2 2" xfId="11050" xr:uid="{00000000-0005-0000-0000-0000BB2A0000}"/>
    <cellStyle name="Normal 15 3 3 4 4 3" xfId="11051" xr:uid="{00000000-0005-0000-0000-0000BC2A0000}"/>
    <cellStyle name="Normal 15 3 3 4 5" xfId="11052" xr:uid="{00000000-0005-0000-0000-0000BD2A0000}"/>
    <cellStyle name="Normal 15 3 3 4 5 2" xfId="11053" xr:uid="{00000000-0005-0000-0000-0000BE2A0000}"/>
    <cellStyle name="Normal 15 3 3 4 6" xfId="11054" xr:uid="{00000000-0005-0000-0000-0000BF2A0000}"/>
    <cellStyle name="Normal 15 3 3 4 6 2" xfId="11055" xr:uid="{00000000-0005-0000-0000-0000C02A0000}"/>
    <cellStyle name="Normal 15 3 3 4 7" xfId="11056" xr:uid="{00000000-0005-0000-0000-0000C12A0000}"/>
    <cellStyle name="Normal 15 3 3 5" xfId="11057" xr:uid="{00000000-0005-0000-0000-0000C22A0000}"/>
    <cellStyle name="Normal 15 3 3 5 2" xfId="11058" xr:uid="{00000000-0005-0000-0000-0000C32A0000}"/>
    <cellStyle name="Normal 15 3 3 5 2 2" xfId="11059" xr:uid="{00000000-0005-0000-0000-0000C42A0000}"/>
    <cellStyle name="Normal 15 3 3 5 2 2 2" xfId="11060" xr:uid="{00000000-0005-0000-0000-0000C52A0000}"/>
    <cellStyle name="Normal 15 3 3 5 2 3" xfId="11061" xr:uid="{00000000-0005-0000-0000-0000C62A0000}"/>
    <cellStyle name="Normal 15 3 3 5 3" xfId="11062" xr:uid="{00000000-0005-0000-0000-0000C72A0000}"/>
    <cellStyle name="Normal 15 3 3 5 3 2" xfId="11063" xr:uid="{00000000-0005-0000-0000-0000C82A0000}"/>
    <cellStyle name="Normal 15 3 3 5 3 2 2" xfId="11064" xr:uid="{00000000-0005-0000-0000-0000C92A0000}"/>
    <cellStyle name="Normal 15 3 3 5 3 3" xfId="11065" xr:uid="{00000000-0005-0000-0000-0000CA2A0000}"/>
    <cellStyle name="Normal 15 3 3 5 4" xfId="11066" xr:uid="{00000000-0005-0000-0000-0000CB2A0000}"/>
    <cellStyle name="Normal 15 3 3 5 4 2" xfId="11067" xr:uid="{00000000-0005-0000-0000-0000CC2A0000}"/>
    <cellStyle name="Normal 15 3 3 5 4 2 2" xfId="11068" xr:uid="{00000000-0005-0000-0000-0000CD2A0000}"/>
    <cellStyle name="Normal 15 3 3 5 4 3" xfId="11069" xr:uid="{00000000-0005-0000-0000-0000CE2A0000}"/>
    <cellStyle name="Normal 15 3 3 5 5" xfId="11070" xr:uid="{00000000-0005-0000-0000-0000CF2A0000}"/>
    <cellStyle name="Normal 15 3 3 5 5 2" xfId="11071" xr:uid="{00000000-0005-0000-0000-0000D02A0000}"/>
    <cellStyle name="Normal 15 3 3 5 6" xfId="11072" xr:uid="{00000000-0005-0000-0000-0000D12A0000}"/>
    <cellStyle name="Normal 15 3 3 5 6 2" xfId="11073" xr:uid="{00000000-0005-0000-0000-0000D22A0000}"/>
    <cellStyle name="Normal 15 3 3 5 7" xfId="11074" xr:uid="{00000000-0005-0000-0000-0000D32A0000}"/>
    <cellStyle name="Normal 15 3 3 6" xfId="11075" xr:uid="{00000000-0005-0000-0000-0000D42A0000}"/>
    <cellStyle name="Normal 15 3 3 6 2" xfId="11076" xr:uid="{00000000-0005-0000-0000-0000D52A0000}"/>
    <cellStyle name="Normal 15 3 3 6 2 2" xfId="11077" xr:uid="{00000000-0005-0000-0000-0000D62A0000}"/>
    <cellStyle name="Normal 15 3 3 6 3" xfId="11078" xr:uid="{00000000-0005-0000-0000-0000D72A0000}"/>
    <cellStyle name="Normal 15 3 3 7" xfId="11079" xr:uid="{00000000-0005-0000-0000-0000D82A0000}"/>
    <cellStyle name="Normal 15 3 3 7 2" xfId="11080" xr:uid="{00000000-0005-0000-0000-0000D92A0000}"/>
    <cellStyle name="Normal 15 3 3 7 2 2" xfId="11081" xr:uid="{00000000-0005-0000-0000-0000DA2A0000}"/>
    <cellStyle name="Normal 15 3 3 7 3" xfId="11082" xr:uid="{00000000-0005-0000-0000-0000DB2A0000}"/>
    <cellStyle name="Normal 15 3 3 8" xfId="11083" xr:uid="{00000000-0005-0000-0000-0000DC2A0000}"/>
    <cellStyle name="Normal 15 3 3 8 2" xfId="11084" xr:uid="{00000000-0005-0000-0000-0000DD2A0000}"/>
    <cellStyle name="Normal 15 3 3 8 2 2" xfId="11085" xr:uid="{00000000-0005-0000-0000-0000DE2A0000}"/>
    <cellStyle name="Normal 15 3 3 8 3" xfId="11086" xr:uid="{00000000-0005-0000-0000-0000DF2A0000}"/>
    <cellStyle name="Normal 15 3 3 9" xfId="11087" xr:uid="{00000000-0005-0000-0000-0000E02A0000}"/>
    <cellStyle name="Normal 15 3 3 9 2" xfId="11088" xr:uid="{00000000-0005-0000-0000-0000E12A0000}"/>
    <cellStyle name="Normal 15 3 4" xfId="11089" xr:uid="{00000000-0005-0000-0000-0000E22A0000}"/>
    <cellStyle name="Normal 15 3 4 2" xfId="11090" xr:uid="{00000000-0005-0000-0000-0000E32A0000}"/>
    <cellStyle name="Normal 15 3 4 2 2" xfId="11091" xr:uid="{00000000-0005-0000-0000-0000E42A0000}"/>
    <cellStyle name="Normal 15 3 4 2 2 2" xfId="11092" xr:uid="{00000000-0005-0000-0000-0000E52A0000}"/>
    <cellStyle name="Normal 15 3 4 2 2 2 2" xfId="11093" xr:uid="{00000000-0005-0000-0000-0000E62A0000}"/>
    <cellStyle name="Normal 15 3 4 2 2 3" xfId="11094" xr:uid="{00000000-0005-0000-0000-0000E72A0000}"/>
    <cellStyle name="Normal 15 3 4 2 3" xfId="11095" xr:uid="{00000000-0005-0000-0000-0000E82A0000}"/>
    <cellStyle name="Normal 15 3 4 2 3 2" xfId="11096" xr:uid="{00000000-0005-0000-0000-0000E92A0000}"/>
    <cellStyle name="Normal 15 3 4 2 3 2 2" xfId="11097" xr:uid="{00000000-0005-0000-0000-0000EA2A0000}"/>
    <cellStyle name="Normal 15 3 4 2 3 3" xfId="11098" xr:uid="{00000000-0005-0000-0000-0000EB2A0000}"/>
    <cellStyle name="Normal 15 3 4 2 4" xfId="11099" xr:uid="{00000000-0005-0000-0000-0000EC2A0000}"/>
    <cellStyle name="Normal 15 3 4 2 4 2" xfId="11100" xr:uid="{00000000-0005-0000-0000-0000ED2A0000}"/>
    <cellStyle name="Normal 15 3 4 2 4 2 2" xfId="11101" xr:uid="{00000000-0005-0000-0000-0000EE2A0000}"/>
    <cellStyle name="Normal 15 3 4 2 4 3" xfId="11102" xr:uid="{00000000-0005-0000-0000-0000EF2A0000}"/>
    <cellStyle name="Normal 15 3 4 2 5" xfId="11103" xr:uid="{00000000-0005-0000-0000-0000F02A0000}"/>
    <cellStyle name="Normal 15 3 4 2 5 2" xfId="11104" xr:uid="{00000000-0005-0000-0000-0000F12A0000}"/>
    <cellStyle name="Normal 15 3 4 2 6" xfId="11105" xr:uid="{00000000-0005-0000-0000-0000F22A0000}"/>
    <cellStyle name="Normal 15 3 4 2 6 2" xfId="11106" xr:uid="{00000000-0005-0000-0000-0000F32A0000}"/>
    <cellStyle name="Normal 15 3 4 2 7" xfId="11107" xr:uid="{00000000-0005-0000-0000-0000F42A0000}"/>
    <cellStyle name="Normal 15 3 4 3" xfId="11108" xr:uid="{00000000-0005-0000-0000-0000F52A0000}"/>
    <cellStyle name="Normal 15 3 4 3 2" xfId="11109" xr:uid="{00000000-0005-0000-0000-0000F62A0000}"/>
    <cellStyle name="Normal 15 3 4 3 2 2" xfId="11110" xr:uid="{00000000-0005-0000-0000-0000F72A0000}"/>
    <cellStyle name="Normal 15 3 4 3 2 2 2" xfId="11111" xr:uid="{00000000-0005-0000-0000-0000F82A0000}"/>
    <cellStyle name="Normal 15 3 4 3 2 3" xfId="11112" xr:uid="{00000000-0005-0000-0000-0000F92A0000}"/>
    <cellStyle name="Normal 15 3 4 3 3" xfId="11113" xr:uid="{00000000-0005-0000-0000-0000FA2A0000}"/>
    <cellStyle name="Normal 15 3 4 3 3 2" xfId="11114" xr:uid="{00000000-0005-0000-0000-0000FB2A0000}"/>
    <cellStyle name="Normal 15 3 4 3 3 2 2" xfId="11115" xr:uid="{00000000-0005-0000-0000-0000FC2A0000}"/>
    <cellStyle name="Normal 15 3 4 3 3 3" xfId="11116" xr:uid="{00000000-0005-0000-0000-0000FD2A0000}"/>
    <cellStyle name="Normal 15 3 4 3 4" xfId="11117" xr:uid="{00000000-0005-0000-0000-0000FE2A0000}"/>
    <cellStyle name="Normal 15 3 4 3 4 2" xfId="11118" xr:uid="{00000000-0005-0000-0000-0000FF2A0000}"/>
    <cellStyle name="Normal 15 3 4 3 4 2 2" xfId="11119" xr:uid="{00000000-0005-0000-0000-0000002B0000}"/>
    <cellStyle name="Normal 15 3 4 3 4 3" xfId="11120" xr:uid="{00000000-0005-0000-0000-0000012B0000}"/>
    <cellStyle name="Normal 15 3 4 3 5" xfId="11121" xr:uid="{00000000-0005-0000-0000-0000022B0000}"/>
    <cellStyle name="Normal 15 3 4 3 5 2" xfId="11122" xr:uid="{00000000-0005-0000-0000-0000032B0000}"/>
    <cellStyle name="Normal 15 3 4 3 6" xfId="11123" xr:uid="{00000000-0005-0000-0000-0000042B0000}"/>
    <cellStyle name="Normal 15 3 4 3 6 2" xfId="11124" xr:uid="{00000000-0005-0000-0000-0000052B0000}"/>
    <cellStyle name="Normal 15 3 4 3 7" xfId="11125" xr:uid="{00000000-0005-0000-0000-0000062B0000}"/>
    <cellStyle name="Normal 15 3 4 4" xfId="11126" xr:uid="{00000000-0005-0000-0000-0000072B0000}"/>
    <cellStyle name="Normal 15 3 4 4 2" xfId="11127" xr:uid="{00000000-0005-0000-0000-0000082B0000}"/>
    <cellStyle name="Normal 15 3 4 4 2 2" xfId="11128" xr:uid="{00000000-0005-0000-0000-0000092B0000}"/>
    <cellStyle name="Normal 15 3 4 4 3" xfId="11129" xr:uid="{00000000-0005-0000-0000-00000A2B0000}"/>
    <cellStyle name="Normal 15 3 4 5" xfId="11130" xr:uid="{00000000-0005-0000-0000-00000B2B0000}"/>
    <cellStyle name="Normal 15 3 4 5 2" xfId="11131" xr:uid="{00000000-0005-0000-0000-00000C2B0000}"/>
    <cellStyle name="Normal 15 3 4 5 2 2" xfId="11132" xr:uid="{00000000-0005-0000-0000-00000D2B0000}"/>
    <cellStyle name="Normal 15 3 4 5 3" xfId="11133" xr:uid="{00000000-0005-0000-0000-00000E2B0000}"/>
    <cellStyle name="Normal 15 3 4 6" xfId="11134" xr:uid="{00000000-0005-0000-0000-00000F2B0000}"/>
    <cellStyle name="Normal 15 3 4 6 2" xfId="11135" xr:uid="{00000000-0005-0000-0000-0000102B0000}"/>
    <cellStyle name="Normal 15 3 4 6 2 2" xfId="11136" xr:uid="{00000000-0005-0000-0000-0000112B0000}"/>
    <cellStyle name="Normal 15 3 4 6 3" xfId="11137" xr:uid="{00000000-0005-0000-0000-0000122B0000}"/>
    <cellStyle name="Normal 15 3 4 7" xfId="11138" xr:uid="{00000000-0005-0000-0000-0000132B0000}"/>
    <cellStyle name="Normal 15 3 4 7 2" xfId="11139" xr:uid="{00000000-0005-0000-0000-0000142B0000}"/>
    <cellStyle name="Normal 15 3 4 8" xfId="11140" xr:uid="{00000000-0005-0000-0000-0000152B0000}"/>
    <cellStyle name="Normal 15 3 4 8 2" xfId="11141" xr:uid="{00000000-0005-0000-0000-0000162B0000}"/>
    <cellStyle name="Normal 15 3 4 9" xfId="11142" xr:uid="{00000000-0005-0000-0000-0000172B0000}"/>
    <cellStyle name="Normal 15 3 5" xfId="11143" xr:uid="{00000000-0005-0000-0000-0000182B0000}"/>
    <cellStyle name="Normal 15 3 5 2" xfId="11144" xr:uid="{00000000-0005-0000-0000-0000192B0000}"/>
    <cellStyle name="Normal 15 3 5 2 2" xfId="11145" xr:uid="{00000000-0005-0000-0000-00001A2B0000}"/>
    <cellStyle name="Normal 15 3 5 2 2 2" xfId="11146" xr:uid="{00000000-0005-0000-0000-00001B2B0000}"/>
    <cellStyle name="Normal 15 3 5 2 2 2 2" xfId="11147" xr:uid="{00000000-0005-0000-0000-00001C2B0000}"/>
    <cellStyle name="Normal 15 3 5 2 2 3" xfId="11148" xr:uid="{00000000-0005-0000-0000-00001D2B0000}"/>
    <cellStyle name="Normal 15 3 5 2 3" xfId="11149" xr:uid="{00000000-0005-0000-0000-00001E2B0000}"/>
    <cellStyle name="Normal 15 3 5 2 3 2" xfId="11150" xr:uid="{00000000-0005-0000-0000-00001F2B0000}"/>
    <cellStyle name="Normal 15 3 5 2 3 2 2" xfId="11151" xr:uid="{00000000-0005-0000-0000-0000202B0000}"/>
    <cellStyle name="Normal 15 3 5 2 3 3" xfId="11152" xr:uid="{00000000-0005-0000-0000-0000212B0000}"/>
    <cellStyle name="Normal 15 3 5 2 4" xfId="11153" xr:uid="{00000000-0005-0000-0000-0000222B0000}"/>
    <cellStyle name="Normal 15 3 5 2 4 2" xfId="11154" xr:uid="{00000000-0005-0000-0000-0000232B0000}"/>
    <cellStyle name="Normal 15 3 5 2 4 2 2" xfId="11155" xr:uid="{00000000-0005-0000-0000-0000242B0000}"/>
    <cellStyle name="Normal 15 3 5 2 4 3" xfId="11156" xr:uid="{00000000-0005-0000-0000-0000252B0000}"/>
    <cellStyle name="Normal 15 3 5 2 5" xfId="11157" xr:uid="{00000000-0005-0000-0000-0000262B0000}"/>
    <cellStyle name="Normal 15 3 5 2 5 2" xfId="11158" xr:uid="{00000000-0005-0000-0000-0000272B0000}"/>
    <cellStyle name="Normal 15 3 5 2 6" xfId="11159" xr:uid="{00000000-0005-0000-0000-0000282B0000}"/>
    <cellStyle name="Normal 15 3 5 2 6 2" xfId="11160" xr:uid="{00000000-0005-0000-0000-0000292B0000}"/>
    <cellStyle name="Normal 15 3 5 2 7" xfId="11161" xr:uid="{00000000-0005-0000-0000-00002A2B0000}"/>
    <cellStyle name="Normal 15 3 5 3" xfId="11162" xr:uid="{00000000-0005-0000-0000-00002B2B0000}"/>
    <cellStyle name="Normal 15 3 5 3 2" xfId="11163" xr:uid="{00000000-0005-0000-0000-00002C2B0000}"/>
    <cellStyle name="Normal 15 3 5 3 2 2" xfId="11164" xr:uid="{00000000-0005-0000-0000-00002D2B0000}"/>
    <cellStyle name="Normal 15 3 5 3 3" xfId="11165" xr:uid="{00000000-0005-0000-0000-00002E2B0000}"/>
    <cellStyle name="Normal 15 3 5 4" xfId="11166" xr:uid="{00000000-0005-0000-0000-00002F2B0000}"/>
    <cellStyle name="Normal 15 3 5 4 2" xfId="11167" xr:uid="{00000000-0005-0000-0000-0000302B0000}"/>
    <cellStyle name="Normal 15 3 5 4 2 2" xfId="11168" xr:uid="{00000000-0005-0000-0000-0000312B0000}"/>
    <cellStyle name="Normal 15 3 5 4 3" xfId="11169" xr:uid="{00000000-0005-0000-0000-0000322B0000}"/>
    <cellStyle name="Normal 15 3 5 5" xfId="11170" xr:uid="{00000000-0005-0000-0000-0000332B0000}"/>
    <cellStyle name="Normal 15 3 5 5 2" xfId="11171" xr:uid="{00000000-0005-0000-0000-0000342B0000}"/>
    <cellStyle name="Normal 15 3 5 5 2 2" xfId="11172" xr:uid="{00000000-0005-0000-0000-0000352B0000}"/>
    <cellStyle name="Normal 15 3 5 5 3" xfId="11173" xr:uid="{00000000-0005-0000-0000-0000362B0000}"/>
    <cellStyle name="Normal 15 3 5 6" xfId="11174" xr:uid="{00000000-0005-0000-0000-0000372B0000}"/>
    <cellStyle name="Normal 15 3 5 6 2" xfId="11175" xr:uid="{00000000-0005-0000-0000-0000382B0000}"/>
    <cellStyle name="Normal 15 3 5 7" xfId="11176" xr:uid="{00000000-0005-0000-0000-0000392B0000}"/>
    <cellStyle name="Normal 15 3 5 7 2" xfId="11177" xr:uid="{00000000-0005-0000-0000-00003A2B0000}"/>
    <cellStyle name="Normal 15 3 5 8" xfId="11178" xr:uid="{00000000-0005-0000-0000-00003B2B0000}"/>
    <cellStyle name="Normal 15 3 6" xfId="11179" xr:uid="{00000000-0005-0000-0000-00003C2B0000}"/>
    <cellStyle name="Normal 15 3 6 2" xfId="11180" xr:uid="{00000000-0005-0000-0000-00003D2B0000}"/>
    <cellStyle name="Normal 15 3 6 2 2" xfId="11181" xr:uid="{00000000-0005-0000-0000-00003E2B0000}"/>
    <cellStyle name="Normal 15 3 6 2 2 2" xfId="11182" xr:uid="{00000000-0005-0000-0000-00003F2B0000}"/>
    <cellStyle name="Normal 15 3 6 2 3" xfId="11183" xr:uid="{00000000-0005-0000-0000-0000402B0000}"/>
    <cellStyle name="Normal 15 3 6 3" xfId="11184" xr:uid="{00000000-0005-0000-0000-0000412B0000}"/>
    <cellStyle name="Normal 15 3 6 3 2" xfId="11185" xr:uid="{00000000-0005-0000-0000-0000422B0000}"/>
    <cellStyle name="Normal 15 3 6 3 2 2" xfId="11186" xr:uid="{00000000-0005-0000-0000-0000432B0000}"/>
    <cellStyle name="Normal 15 3 6 3 3" xfId="11187" xr:uid="{00000000-0005-0000-0000-0000442B0000}"/>
    <cellStyle name="Normal 15 3 6 4" xfId="11188" xr:uid="{00000000-0005-0000-0000-0000452B0000}"/>
    <cellStyle name="Normal 15 3 6 4 2" xfId="11189" xr:uid="{00000000-0005-0000-0000-0000462B0000}"/>
    <cellStyle name="Normal 15 3 6 4 2 2" xfId="11190" xr:uid="{00000000-0005-0000-0000-0000472B0000}"/>
    <cellStyle name="Normal 15 3 6 4 3" xfId="11191" xr:uid="{00000000-0005-0000-0000-0000482B0000}"/>
    <cellStyle name="Normal 15 3 6 5" xfId="11192" xr:uid="{00000000-0005-0000-0000-0000492B0000}"/>
    <cellStyle name="Normal 15 3 6 5 2" xfId="11193" xr:uid="{00000000-0005-0000-0000-00004A2B0000}"/>
    <cellStyle name="Normal 15 3 6 6" xfId="11194" xr:uid="{00000000-0005-0000-0000-00004B2B0000}"/>
    <cellStyle name="Normal 15 3 6 6 2" xfId="11195" xr:uid="{00000000-0005-0000-0000-00004C2B0000}"/>
    <cellStyle name="Normal 15 3 6 7" xfId="11196" xr:uid="{00000000-0005-0000-0000-00004D2B0000}"/>
    <cellStyle name="Normal 15 3 7" xfId="11197" xr:uid="{00000000-0005-0000-0000-00004E2B0000}"/>
    <cellStyle name="Normal 15 3 7 2" xfId="11198" xr:uid="{00000000-0005-0000-0000-00004F2B0000}"/>
    <cellStyle name="Normal 15 3 7 2 2" xfId="11199" xr:uid="{00000000-0005-0000-0000-0000502B0000}"/>
    <cellStyle name="Normal 15 3 7 2 2 2" xfId="11200" xr:uid="{00000000-0005-0000-0000-0000512B0000}"/>
    <cellStyle name="Normal 15 3 7 2 3" xfId="11201" xr:uid="{00000000-0005-0000-0000-0000522B0000}"/>
    <cellStyle name="Normal 15 3 7 3" xfId="11202" xr:uid="{00000000-0005-0000-0000-0000532B0000}"/>
    <cellStyle name="Normal 15 3 7 3 2" xfId="11203" xr:uid="{00000000-0005-0000-0000-0000542B0000}"/>
    <cellStyle name="Normal 15 3 7 3 2 2" xfId="11204" xr:uid="{00000000-0005-0000-0000-0000552B0000}"/>
    <cellStyle name="Normal 15 3 7 3 3" xfId="11205" xr:uid="{00000000-0005-0000-0000-0000562B0000}"/>
    <cellStyle name="Normal 15 3 7 4" xfId="11206" xr:uid="{00000000-0005-0000-0000-0000572B0000}"/>
    <cellStyle name="Normal 15 3 7 4 2" xfId="11207" xr:uid="{00000000-0005-0000-0000-0000582B0000}"/>
    <cellStyle name="Normal 15 3 7 4 2 2" xfId="11208" xr:uid="{00000000-0005-0000-0000-0000592B0000}"/>
    <cellStyle name="Normal 15 3 7 4 3" xfId="11209" xr:uid="{00000000-0005-0000-0000-00005A2B0000}"/>
    <cellStyle name="Normal 15 3 7 5" xfId="11210" xr:uid="{00000000-0005-0000-0000-00005B2B0000}"/>
    <cellStyle name="Normal 15 3 7 5 2" xfId="11211" xr:uid="{00000000-0005-0000-0000-00005C2B0000}"/>
    <cellStyle name="Normal 15 3 7 6" xfId="11212" xr:uid="{00000000-0005-0000-0000-00005D2B0000}"/>
    <cellStyle name="Normal 15 3 7 6 2" xfId="11213" xr:uid="{00000000-0005-0000-0000-00005E2B0000}"/>
    <cellStyle name="Normal 15 3 7 7" xfId="11214" xr:uid="{00000000-0005-0000-0000-00005F2B0000}"/>
    <cellStyle name="Normal 15 3 8" xfId="11215" xr:uid="{00000000-0005-0000-0000-0000602B0000}"/>
    <cellStyle name="Normal 15 3 8 2" xfId="11216" xr:uid="{00000000-0005-0000-0000-0000612B0000}"/>
    <cellStyle name="Normal 15 3 8 2 2" xfId="11217" xr:uid="{00000000-0005-0000-0000-0000622B0000}"/>
    <cellStyle name="Normal 15 3 8 3" xfId="11218" xr:uid="{00000000-0005-0000-0000-0000632B0000}"/>
    <cellStyle name="Normal 15 3 9" xfId="11219" xr:uid="{00000000-0005-0000-0000-0000642B0000}"/>
    <cellStyle name="Normal 15 3 9 2" xfId="11220" xr:uid="{00000000-0005-0000-0000-0000652B0000}"/>
    <cellStyle name="Normal 15 3 9 2 2" xfId="11221" xr:uid="{00000000-0005-0000-0000-0000662B0000}"/>
    <cellStyle name="Normal 15 3 9 3" xfId="11222" xr:uid="{00000000-0005-0000-0000-0000672B0000}"/>
    <cellStyle name="Normal 15 3_Confidential Information" xfId="11223" xr:uid="{00000000-0005-0000-0000-0000682B0000}"/>
    <cellStyle name="Normal 15 4" xfId="439" xr:uid="{00000000-0005-0000-0000-0000692B0000}"/>
    <cellStyle name="Normal 15 4 10" xfId="11224" xr:uid="{00000000-0005-0000-0000-00006A2B0000}"/>
    <cellStyle name="Normal 15 4 10 2" xfId="11225" xr:uid="{00000000-0005-0000-0000-00006B2B0000}"/>
    <cellStyle name="Normal 15 4 10 2 2" xfId="11226" xr:uid="{00000000-0005-0000-0000-00006C2B0000}"/>
    <cellStyle name="Normal 15 4 10 3" xfId="11227" xr:uid="{00000000-0005-0000-0000-00006D2B0000}"/>
    <cellStyle name="Normal 15 4 11" xfId="11228" xr:uid="{00000000-0005-0000-0000-00006E2B0000}"/>
    <cellStyle name="Normal 15 4 11 2" xfId="11229" xr:uid="{00000000-0005-0000-0000-00006F2B0000}"/>
    <cellStyle name="Normal 15 4 12" xfId="11230" xr:uid="{00000000-0005-0000-0000-0000702B0000}"/>
    <cellStyle name="Normal 15 4 12 2" xfId="11231" xr:uid="{00000000-0005-0000-0000-0000712B0000}"/>
    <cellStyle name="Normal 15 4 13" xfId="11232" xr:uid="{00000000-0005-0000-0000-0000722B0000}"/>
    <cellStyle name="Normal 15 4 2" xfId="440" xr:uid="{00000000-0005-0000-0000-0000732B0000}"/>
    <cellStyle name="Normal 15 4 2 10" xfId="11233" xr:uid="{00000000-0005-0000-0000-0000742B0000}"/>
    <cellStyle name="Normal 15 4 2 10 2" xfId="11234" xr:uid="{00000000-0005-0000-0000-0000752B0000}"/>
    <cellStyle name="Normal 15 4 2 11" xfId="11235" xr:uid="{00000000-0005-0000-0000-0000762B0000}"/>
    <cellStyle name="Normal 15 4 2 2" xfId="11236" xr:uid="{00000000-0005-0000-0000-0000772B0000}"/>
    <cellStyle name="Normal 15 4 2 2 2" xfId="11237" xr:uid="{00000000-0005-0000-0000-0000782B0000}"/>
    <cellStyle name="Normal 15 4 2 2 2 2" xfId="11238" xr:uid="{00000000-0005-0000-0000-0000792B0000}"/>
    <cellStyle name="Normal 15 4 2 2 2 2 2" xfId="11239" xr:uid="{00000000-0005-0000-0000-00007A2B0000}"/>
    <cellStyle name="Normal 15 4 2 2 2 2 2 2" xfId="11240" xr:uid="{00000000-0005-0000-0000-00007B2B0000}"/>
    <cellStyle name="Normal 15 4 2 2 2 2 3" xfId="11241" xr:uid="{00000000-0005-0000-0000-00007C2B0000}"/>
    <cellStyle name="Normal 15 4 2 2 2 3" xfId="11242" xr:uid="{00000000-0005-0000-0000-00007D2B0000}"/>
    <cellStyle name="Normal 15 4 2 2 2 3 2" xfId="11243" xr:uid="{00000000-0005-0000-0000-00007E2B0000}"/>
    <cellStyle name="Normal 15 4 2 2 2 3 2 2" xfId="11244" xr:uid="{00000000-0005-0000-0000-00007F2B0000}"/>
    <cellStyle name="Normal 15 4 2 2 2 3 3" xfId="11245" xr:uid="{00000000-0005-0000-0000-0000802B0000}"/>
    <cellStyle name="Normal 15 4 2 2 2 4" xfId="11246" xr:uid="{00000000-0005-0000-0000-0000812B0000}"/>
    <cellStyle name="Normal 15 4 2 2 2 4 2" xfId="11247" xr:uid="{00000000-0005-0000-0000-0000822B0000}"/>
    <cellStyle name="Normal 15 4 2 2 2 4 2 2" xfId="11248" xr:uid="{00000000-0005-0000-0000-0000832B0000}"/>
    <cellStyle name="Normal 15 4 2 2 2 4 3" xfId="11249" xr:uid="{00000000-0005-0000-0000-0000842B0000}"/>
    <cellStyle name="Normal 15 4 2 2 2 5" xfId="11250" xr:uid="{00000000-0005-0000-0000-0000852B0000}"/>
    <cellStyle name="Normal 15 4 2 2 2 5 2" xfId="11251" xr:uid="{00000000-0005-0000-0000-0000862B0000}"/>
    <cellStyle name="Normal 15 4 2 2 2 6" xfId="11252" xr:uid="{00000000-0005-0000-0000-0000872B0000}"/>
    <cellStyle name="Normal 15 4 2 2 2 6 2" xfId="11253" xr:uid="{00000000-0005-0000-0000-0000882B0000}"/>
    <cellStyle name="Normal 15 4 2 2 2 7" xfId="11254" xr:uid="{00000000-0005-0000-0000-0000892B0000}"/>
    <cellStyle name="Normal 15 4 2 2 3" xfId="11255" xr:uid="{00000000-0005-0000-0000-00008A2B0000}"/>
    <cellStyle name="Normal 15 4 2 2 3 2" xfId="11256" xr:uid="{00000000-0005-0000-0000-00008B2B0000}"/>
    <cellStyle name="Normal 15 4 2 2 3 2 2" xfId="11257" xr:uid="{00000000-0005-0000-0000-00008C2B0000}"/>
    <cellStyle name="Normal 15 4 2 2 3 2 2 2" xfId="11258" xr:uid="{00000000-0005-0000-0000-00008D2B0000}"/>
    <cellStyle name="Normal 15 4 2 2 3 2 3" xfId="11259" xr:uid="{00000000-0005-0000-0000-00008E2B0000}"/>
    <cellStyle name="Normal 15 4 2 2 3 3" xfId="11260" xr:uid="{00000000-0005-0000-0000-00008F2B0000}"/>
    <cellStyle name="Normal 15 4 2 2 3 3 2" xfId="11261" xr:uid="{00000000-0005-0000-0000-0000902B0000}"/>
    <cellStyle name="Normal 15 4 2 2 3 3 2 2" xfId="11262" xr:uid="{00000000-0005-0000-0000-0000912B0000}"/>
    <cellStyle name="Normal 15 4 2 2 3 3 3" xfId="11263" xr:uid="{00000000-0005-0000-0000-0000922B0000}"/>
    <cellStyle name="Normal 15 4 2 2 3 4" xfId="11264" xr:uid="{00000000-0005-0000-0000-0000932B0000}"/>
    <cellStyle name="Normal 15 4 2 2 3 4 2" xfId="11265" xr:uid="{00000000-0005-0000-0000-0000942B0000}"/>
    <cellStyle name="Normal 15 4 2 2 3 4 2 2" xfId="11266" xr:uid="{00000000-0005-0000-0000-0000952B0000}"/>
    <cellStyle name="Normal 15 4 2 2 3 4 3" xfId="11267" xr:uid="{00000000-0005-0000-0000-0000962B0000}"/>
    <cellStyle name="Normal 15 4 2 2 3 5" xfId="11268" xr:uid="{00000000-0005-0000-0000-0000972B0000}"/>
    <cellStyle name="Normal 15 4 2 2 3 5 2" xfId="11269" xr:uid="{00000000-0005-0000-0000-0000982B0000}"/>
    <cellStyle name="Normal 15 4 2 2 3 6" xfId="11270" xr:uid="{00000000-0005-0000-0000-0000992B0000}"/>
    <cellStyle name="Normal 15 4 2 2 3 6 2" xfId="11271" xr:uid="{00000000-0005-0000-0000-00009A2B0000}"/>
    <cellStyle name="Normal 15 4 2 2 3 7" xfId="11272" xr:uid="{00000000-0005-0000-0000-00009B2B0000}"/>
    <cellStyle name="Normal 15 4 2 2 4" xfId="11273" xr:uid="{00000000-0005-0000-0000-00009C2B0000}"/>
    <cellStyle name="Normal 15 4 2 2 4 2" xfId="11274" xr:uid="{00000000-0005-0000-0000-00009D2B0000}"/>
    <cellStyle name="Normal 15 4 2 2 4 2 2" xfId="11275" xr:uid="{00000000-0005-0000-0000-00009E2B0000}"/>
    <cellStyle name="Normal 15 4 2 2 4 3" xfId="11276" xr:uid="{00000000-0005-0000-0000-00009F2B0000}"/>
    <cellStyle name="Normal 15 4 2 2 5" xfId="11277" xr:uid="{00000000-0005-0000-0000-0000A02B0000}"/>
    <cellStyle name="Normal 15 4 2 2 5 2" xfId="11278" xr:uid="{00000000-0005-0000-0000-0000A12B0000}"/>
    <cellStyle name="Normal 15 4 2 2 5 2 2" xfId="11279" xr:uid="{00000000-0005-0000-0000-0000A22B0000}"/>
    <cellStyle name="Normal 15 4 2 2 5 3" xfId="11280" xr:uid="{00000000-0005-0000-0000-0000A32B0000}"/>
    <cellStyle name="Normal 15 4 2 2 6" xfId="11281" xr:uid="{00000000-0005-0000-0000-0000A42B0000}"/>
    <cellStyle name="Normal 15 4 2 2 6 2" xfId="11282" xr:uid="{00000000-0005-0000-0000-0000A52B0000}"/>
    <cellStyle name="Normal 15 4 2 2 6 2 2" xfId="11283" xr:uid="{00000000-0005-0000-0000-0000A62B0000}"/>
    <cellStyle name="Normal 15 4 2 2 6 3" xfId="11284" xr:uid="{00000000-0005-0000-0000-0000A72B0000}"/>
    <cellStyle name="Normal 15 4 2 2 7" xfId="11285" xr:uid="{00000000-0005-0000-0000-0000A82B0000}"/>
    <cellStyle name="Normal 15 4 2 2 7 2" xfId="11286" xr:uid="{00000000-0005-0000-0000-0000A92B0000}"/>
    <cellStyle name="Normal 15 4 2 2 8" xfId="11287" xr:uid="{00000000-0005-0000-0000-0000AA2B0000}"/>
    <cellStyle name="Normal 15 4 2 2 8 2" xfId="11288" xr:uid="{00000000-0005-0000-0000-0000AB2B0000}"/>
    <cellStyle name="Normal 15 4 2 2 9" xfId="11289" xr:uid="{00000000-0005-0000-0000-0000AC2B0000}"/>
    <cellStyle name="Normal 15 4 2 3" xfId="11290" xr:uid="{00000000-0005-0000-0000-0000AD2B0000}"/>
    <cellStyle name="Normal 15 4 2 3 2" xfId="11291" xr:uid="{00000000-0005-0000-0000-0000AE2B0000}"/>
    <cellStyle name="Normal 15 4 2 3 2 2" xfId="11292" xr:uid="{00000000-0005-0000-0000-0000AF2B0000}"/>
    <cellStyle name="Normal 15 4 2 3 2 2 2" xfId="11293" xr:uid="{00000000-0005-0000-0000-0000B02B0000}"/>
    <cellStyle name="Normal 15 4 2 3 2 2 2 2" xfId="11294" xr:uid="{00000000-0005-0000-0000-0000B12B0000}"/>
    <cellStyle name="Normal 15 4 2 3 2 2 3" xfId="11295" xr:uid="{00000000-0005-0000-0000-0000B22B0000}"/>
    <cellStyle name="Normal 15 4 2 3 2 3" xfId="11296" xr:uid="{00000000-0005-0000-0000-0000B32B0000}"/>
    <cellStyle name="Normal 15 4 2 3 2 3 2" xfId="11297" xr:uid="{00000000-0005-0000-0000-0000B42B0000}"/>
    <cellStyle name="Normal 15 4 2 3 2 3 2 2" xfId="11298" xr:uid="{00000000-0005-0000-0000-0000B52B0000}"/>
    <cellStyle name="Normal 15 4 2 3 2 3 3" xfId="11299" xr:uid="{00000000-0005-0000-0000-0000B62B0000}"/>
    <cellStyle name="Normal 15 4 2 3 2 4" xfId="11300" xr:uid="{00000000-0005-0000-0000-0000B72B0000}"/>
    <cellStyle name="Normal 15 4 2 3 2 4 2" xfId="11301" xr:uid="{00000000-0005-0000-0000-0000B82B0000}"/>
    <cellStyle name="Normal 15 4 2 3 2 4 2 2" xfId="11302" xr:uid="{00000000-0005-0000-0000-0000B92B0000}"/>
    <cellStyle name="Normal 15 4 2 3 2 4 3" xfId="11303" xr:uid="{00000000-0005-0000-0000-0000BA2B0000}"/>
    <cellStyle name="Normal 15 4 2 3 2 5" xfId="11304" xr:uid="{00000000-0005-0000-0000-0000BB2B0000}"/>
    <cellStyle name="Normal 15 4 2 3 2 5 2" xfId="11305" xr:uid="{00000000-0005-0000-0000-0000BC2B0000}"/>
    <cellStyle name="Normal 15 4 2 3 2 6" xfId="11306" xr:uid="{00000000-0005-0000-0000-0000BD2B0000}"/>
    <cellStyle name="Normal 15 4 2 3 2 6 2" xfId="11307" xr:uid="{00000000-0005-0000-0000-0000BE2B0000}"/>
    <cellStyle name="Normal 15 4 2 3 2 7" xfId="11308" xr:uid="{00000000-0005-0000-0000-0000BF2B0000}"/>
    <cellStyle name="Normal 15 4 2 3 3" xfId="11309" xr:uid="{00000000-0005-0000-0000-0000C02B0000}"/>
    <cellStyle name="Normal 15 4 2 3 3 2" xfId="11310" xr:uid="{00000000-0005-0000-0000-0000C12B0000}"/>
    <cellStyle name="Normal 15 4 2 3 3 2 2" xfId="11311" xr:uid="{00000000-0005-0000-0000-0000C22B0000}"/>
    <cellStyle name="Normal 15 4 2 3 3 3" xfId="11312" xr:uid="{00000000-0005-0000-0000-0000C32B0000}"/>
    <cellStyle name="Normal 15 4 2 3 4" xfId="11313" xr:uid="{00000000-0005-0000-0000-0000C42B0000}"/>
    <cellStyle name="Normal 15 4 2 3 4 2" xfId="11314" xr:uid="{00000000-0005-0000-0000-0000C52B0000}"/>
    <cellStyle name="Normal 15 4 2 3 4 2 2" xfId="11315" xr:uid="{00000000-0005-0000-0000-0000C62B0000}"/>
    <cellStyle name="Normal 15 4 2 3 4 3" xfId="11316" xr:uid="{00000000-0005-0000-0000-0000C72B0000}"/>
    <cellStyle name="Normal 15 4 2 3 5" xfId="11317" xr:uid="{00000000-0005-0000-0000-0000C82B0000}"/>
    <cellStyle name="Normal 15 4 2 3 5 2" xfId="11318" xr:uid="{00000000-0005-0000-0000-0000C92B0000}"/>
    <cellStyle name="Normal 15 4 2 3 5 2 2" xfId="11319" xr:uid="{00000000-0005-0000-0000-0000CA2B0000}"/>
    <cellStyle name="Normal 15 4 2 3 5 3" xfId="11320" xr:uid="{00000000-0005-0000-0000-0000CB2B0000}"/>
    <cellStyle name="Normal 15 4 2 3 6" xfId="11321" xr:uid="{00000000-0005-0000-0000-0000CC2B0000}"/>
    <cellStyle name="Normal 15 4 2 3 6 2" xfId="11322" xr:uid="{00000000-0005-0000-0000-0000CD2B0000}"/>
    <cellStyle name="Normal 15 4 2 3 7" xfId="11323" xr:uid="{00000000-0005-0000-0000-0000CE2B0000}"/>
    <cellStyle name="Normal 15 4 2 3 7 2" xfId="11324" xr:uid="{00000000-0005-0000-0000-0000CF2B0000}"/>
    <cellStyle name="Normal 15 4 2 3 8" xfId="11325" xr:uid="{00000000-0005-0000-0000-0000D02B0000}"/>
    <cellStyle name="Normal 15 4 2 4" xfId="11326" xr:uid="{00000000-0005-0000-0000-0000D12B0000}"/>
    <cellStyle name="Normal 15 4 2 4 2" xfId="11327" xr:uid="{00000000-0005-0000-0000-0000D22B0000}"/>
    <cellStyle name="Normal 15 4 2 4 2 2" xfId="11328" xr:uid="{00000000-0005-0000-0000-0000D32B0000}"/>
    <cellStyle name="Normal 15 4 2 4 2 2 2" xfId="11329" xr:uid="{00000000-0005-0000-0000-0000D42B0000}"/>
    <cellStyle name="Normal 15 4 2 4 2 3" xfId="11330" xr:uid="{00000000-0005-0000-0000-0000D52B0000}"/>
    <cellStyle name="Normal 15 4 2 4 3" xfId="11331" xr:uid="{00000000-0005-0000-0000-0000D62B0000}"/>
    <cellStyle name="Normal 15 4 2 4 3 2" xfId="11332" xr:uid="{00000000-0005-0000-0000-0000D72B0000}"/>
    <cellStyle name="Normal 15 4 2 4 3 2 2" xfId="11333" xr:uid="{00000000-0005-0000-0000-0000D82B0000}"/>
    <cellStyle name="Normal 15 4 2 4 3 3" xfId="11334" xr:uid="{00000000-0005-0000-0000-0000D92B0000}"/>
    <cellStyle name="Normal 15 4 2 4 4" xfId="11335" xr:uid="{00000000-0005-0000-0000-0000DA2B0000}"/>
    <cellStyle name="Normal 15 4 2 4 4 2" xfId="11336" xr:uid="{00000000-0005-0000-0000-0000DB2B0000}"/>
    <cellStyle name="Normal 15 4 2 4 4 2 2" xfId="11337" xr:uid="{00000000-0005-0000-0000-0000DC2B0000}"/>
    <cellStyle name="Normal 15 4 2 4 4 3" xfId="11338" xr:uid="{00000000-0005-0000-0000-0000DD2B0000}"/>
    <cellStyle name="Normal 15 4 2 4 5" xfId="11339" xr:uid="{00000000-0005-0000-0000-0000DE2B0000}"/>
    <cellStyle name="Normal 15 4 2 4 5 2" xfId="11340" xr:uid="{00000000-0005-0000-0000-0000DF2B0000}"/>
    <cellStyle name="Normal 15 4 2 4 6" xfId="11341" xr:uid="{00000000-0005-0000-0000-0000E02B0000}"/>
    <cellStyle name="Normal 15 4 2 4 6 2" xfId="11342" xr:uid="{00000000-0005-0000-0000-0000E12B0000}"/>
    <cellStyle name="Normal 15 4 2 4 7" xfId="11343" xr:uid="{00000000-0005-0000-0000-0000E22B0000}"/>
    <cellStyle name="Normal 15 4 2 5" xfId="11344" xr:uid="{00000000-0005-0000-0000-0000E32B0000}"/>
    <cellStyle name="Normal 15 4 2 5 2" xfId="11345" xr:uid="{00000000-0005-0000-0000-0000E42B0000}"/>
    <cellStyle name="Normal 15 4 2 5 2 2" xfId="11346" xr:uid="{00000000-0005-0000-0000-0000E52B0000}"/>
    <cellStyle name="Normal 15 4 2 5 2 2 2" xfId="11347" xr:uid="{00000000-0005-0000-0000-0000E62B0000}"/>
    <cellStyle name="Normal 15 4 2 5 2 3" xfId="11348" xr:uid="{00000000-0005-0000-0000-0000E72B0000}"/>
    <cellStyle name="Normal 15 4 2 5 3" xfId="11349" xr:uid="{00000000-0005-0000-0000-0000E82B0000}"/>
    <cellStyle name="Normal 15 4 2 5 3 2" xfId="11350" xr:uid="{00000000-0005-0000-0000-0000E92B0000}"/>
    <cellStyle name="Normal 15 4 2 5 3 2 2" xfId="11351" xr:uid="{00000000-0005-0000-0000-0000EA2B0000}"/>
    <cellStyle name="Normal 15 4 2 5 3 3" xfId="11352" xr:uid="{00000000-0005-0000-0000-0000EB2B0000}"/>
    <cellStyle name="Normal 15 4 2 5 4" xfId="11353" xr:uid="{00000000-0005-0000-0000-0000EC2B0000}"/>
    <cellStyle name="Normal 15 4 2 5 4 2" xfId="11354" xr:uid="{00000000-0005-0000-0000-0000ED2B0000}"/>
    <cellStyle name="Normal 15 4 2 5 4 2 2" xfId="11355" xr:uid="{00000000-0005-0000-0000-0000EE2B0000}"/>
    <cellStyle name="Normal 15 4 2 5 4 3" xfId="11356" xr:uid="{00000000-0005-0000-0000-0000EF2B0000}"/>
    <cellStyle name="Normal 15 4 2 5 5" xfId="11357" xr:uid="{00000000-0005-0000-0000-0000F02B0000}"/>
    <cellStyle name="Normal 15 4 2 5 5 2" xfId="11358" xr:uid="{00000000-0005-0000-0000-0000F12B0000}"/>
    <cellStyle name="Normal 15 4 2 5 6" xfId="11359" xr:uid="{00000000-0005-0000-0000-0000F22B0000}"/>
    <cellStyle name="Normal 15 4 2 5 6 2" xfId="11360" xr:uid="{00000000-0005-0000-0000-0000F32B0000}"/>
    <cellStyle name="Normal 15 4 2 5 7" xfId="11361" xr:uid="{00000000-0005-0000-0000-0000F42B0000}"/>
    <cellStyle name="Normal 15 4 2 6" xfId="11362" xr:uid="{00000000-0005-0000-0000-0000F52B0000}"/>
    <cellStyle name="Normal 15 4 2 6 2" xfId="11363" xr:uid="{00000000-0005-0000-0000-0000F62B0000}"/>
    <cellStyle name="Normal 15 4 2 6 2 2" xfId="11364" xr:uid="{00000000-0005-0000-0000-0000F72B0000}"/>
    <cellStyle name="Normal 15 4 2 6 3" xfId="11365" xr:uid="{00000000-0005-0000-0000-0000F82B0000}"/>
    <cellStyle name="Normal 15 4 2 7" xfId="11366" xr:uid="{00000000-0005-0000-0000-0000F92B0000}"/>
    <cellStyle name="Normal 15 4 2 7 2" xfId="11367" xr:uid="{00000000-0005-0000-0000-0000FA2B0000}"/>
    <cellStyle name="Normal 15 4 2 7 2 2" xfId="11368" xr:uid="{00000000-0005-0000-0000-0000FB2B0000}"/>
    <cellStyle name="Normal 15 4 2 7 3" xfId="11369" xr:uid="{00000000-0005-0000-0000-0000FC2B0000}"/>
    <cellStyle name="Normal 15 4 2 8" xfId="11370" xr:uid="{00000000-0005-0000-0000-0000FD2B0000}"/>
    <cellStyle name="Normal 15 4 2 8 2" xfId="11371" xr:uid="{00000000-0005-0000-0000-0000FE2B0000}"/>
    <cellStyle name="Normal 15 4 2 8 2 2" xfId="11372" xr:uid="{00000000-0005-0000-0000-0000FF2B0000}"/>
    <cellStyle name="Normal 15 4 2 8 3" xfId="11373" xr:uid="{00000000-0005-0000-0000-0000002C0000}"/>
    <cellStyle name="Normal 15 4 2 9" xfId="11374" xr:uid="{00000000-0005-0000-0000-0000012C0000}"/>
    <cellStyle name="Normal 15 4 2 9 2" xfId="11375" xr:uid="{00000000-0005-0000-0000-0000022C0000}"/>
    <cellStyle name="Normal 15 4 3" xfId="441" xr:uid="{00000000-0005-0000-0000-0000032C0000}"/>
    <cellStyle name="Normal 15 4 3 10" xfId="11376" xr:uid="{00000000-0005-0000-0000-0000042C0000}"/>
    <cellStyle name="Normal 15 4 3 10 2" xfId="11377" xr:uid="{00000000-0005-0000-0000-0000052C0000}"/>
    <cellStyle name="Normal 15 4 3 11" xfId="11378" xr:uid="{00000000-0005-0000-0000-0000062C0000}"/>
    <cellStyle name="Normal 15 4 3 2" xfId="11379" xr:uid="{00000000-0005-0000-0000-0000072C0000}"/>
    <cellStyle name="Normal 15 4 3 2 2" xfId="11380" xr:uid="{00000000-0005-0000-0000-0000082C0000}"/>
    <cellStyle name="Normal 15 4 3 2 2 2" xfId="11381" xr:uid="{00000000-0005-0000-0000-0000092C0000}"/>
    <cellStyle name="Normal 15 4 3 2 2 2 2" xfId="11382" xr:uid="{00000000-0005-0000-0000-00000A2C0000}"/>
    <cellStyle name="Normal 15 4 3 2 2 2 2 2" xfId="11383" xr:uid="{00000000-0005-0000-0000-00000B2C0000}"/>
    <cellStyle name="Normal 15 4 3 2 2 2 3" xfId="11384" xr:uid="{00000000-0005-0000-0000-00000C2C0000}"/>
    <cellStyle name="Normal 15 4 3 2 2 3" xfId="11385" xr:uid="{00000000-0005-0000-0000-00000D2C0000}"/>
    <cellStyle name="Normal 15 4 3 2 2 3 2" xfId="11386" xr:uid="{00000000-0005-0000-0000-00000E2C0000}"/>
    <cellStyle name="Normal 15 4 3 2 2 3 2 2" xfId="11387" xr:uid="{00000000-0005-0000-0000-00000F2C0000}"/>
    <cellStyle name="Normal 15 4 3 2 2 3 3" xfId="11388" xr:uid="{00000000-0005-0000-0000-0000102C0000}"/>
    <cellStyle name="Normal 15 4 3 2 2 4" xfId="11389" xr:uid="{00000000-0005-0000-0000-0000112C0000}"/>
    <cellStyle name="Normal 15 4 3 2 2 4 2" xfId="11390" xr:uid="{00000000-0005-0000-0000-0000122C0000}"/>
    <cellStyle name="Normal 15 4 3 2 2 4 2 2" xfId="11391" xr:uid="{00000000-0005-0000-0000-0000132C0000}"/>
    <cellStyle name="Normal 15 4 3 2 2 4 3" xfId="11392" xr:uid="{00000000-0005-0000-0000-0000142C0000}"/>
    <cellStyle name="Normal 15 4 3 2 2 5" xfId="11393" xr:uid="{00000000-0005-0000-0000-0000152C0000}"/>
    <cellStyle name="Normal 15 4 3 2 2 5 2" xfId="11394" xr:uid="{00000000-0005-0000-0000-0000162C0000}"/>
    <cellStyle name="Normal 15 4 3 2 2 6" xfId="11395" xr:uid="{00000000-0005-0000-0000-0000172C0000}"/>
    <cellStyle name="Normal 15 4 3 2 2 6 2" xfId="11396" xr:uid="{00000000-0005-0000-0000-0000182C0000}"/>
    <cellStyle name="Normal 15 4 3 2 2 7" xfId="11397" xr:uid="{00000000-0005-0000-0000-0000192C0000}"/>
    <cellStyle name="Normal 15 4 3 2 3" xfId="11398" xr:uid="{00000000-0005-0000-0000-00001A2C0000}"/>
    <cellStyle name="Normal 15 4 3 2 3 2" xfId="11399" xr:uid="{00000000-0005-0000-0000-00001B2C0000}"/>
    <cellStyle name="Normal 15 4 3 2 3 2 2" xfId="11400" xr:uid="{00000000-0005-0000-0000-00001C2C0000}"/>
    <cellStyle name="Normal 15 4 3 2 3 2 2 2" xfId="11401" xr:uid="{00000000-0005-0000-0000-00001D2C0000}"/>
    <cellStyle name="Normal 15 4 3 2 3 2 3" xfId="11402" xr:uid="{00000000-0005-0000-0000-00001E2C0000}"/>
    <cellStyle name="Normal 15 4 3 2 3 3" xfId="11403" xr:uid="{00000000-0005-0000-0000-00001F2C0000}"/>
    <cellStyle name="Normal 15 4 3 2 3 3 2" xfId="11404" xr:uid="{00000000-0005-0000-0000-0000202C0000}"/>
    <cellStyle name="Normal 15 4 3 2 3 3 2 2" xfId="11405" xr:uid="{00000000-0005-0000-0000-0000212C0000}"/>
    <cellStyle name="Normal 15 4 3 2 3 3 3" xfId="11406" xr:uid="{00000000-0005-0000-0000-0000222C0000}"/>
    <cellStyle name="Normal 15 4 3 2 3 4" xfId="11407" xr:uid="{00000000-0005-0000-0000-0000232C0000}"/>
    <cellStyle name="Normal 15 4 3 2 3 4 2" xfId="11408" xr:uid="{00000000-0005-0000-0000-0000242C0000}"/>
    <cellStyle name="Normal 15 4 3 2 3 4 2 2" xfId="11409" xr:uid="{00000000-0005-0000-0000-0000252C0000}"/>
    <cellStyle name="Normal 15 4 3 2 3 4 3" xfId="11410" xr:uid="{00000000-0005-0000-0000-0000262C0000}"/>
    <cellStyle name="Normal 15 4 3 2 3 5" xfId="11411" xr:uid="{00000000-0005-0000-0000-0000272C0000}"/>
    <cellStyle name="Normal 15 4 3 2 3 5 2" xfId="11412" xr:uid="{00000000-0005-0000-0000-0000282C0000}"/>
    <cellStyle name="Normal 15 4 3 2 3 6" xfId="11413" xr:uid="{00000000-0005-0000-0000-0000292C0000}"/>
    <cellStyle name="Normal 15 4 3 2 3 6 2" xfId="11414" xr:uid="{00000000-0005-0000-0000-00002A2C0000}"/>
    <cellStyle name="Normal 15 4 3 2 3 7" xfId="11415" xr:uid="{00000000-0005-0000-0000-00002B2C0000}"/>
    <cellStyle name="Normal 15 4 3 2 4" xfId="11416" xr:uid="{00000000-0005-0000-0000-00002C2C0000}"/>
    <cellStyle name="Normal 15 4 3 2 4 2" xfId="11417" xr:uid="{00000000-0005-0000-0000-00002D2C0000}"/>
    <cellStyle name="Normal 15 4 3 2 4 2 2" xfId="11418" xr:uid="{00000000-0005-0000-0000-00002E2C0000}"/>
    <cellStyle name="Normal 15 4 3 2 4 3" xfId="11419" xr:uid="{00000000-0005-0000-0000-00002F2C0000}"/>
    <cellStyle name="Normal 15 4 3 2 5" xfId="11420" xr:uid="{00000000-0005-0000-0000-0000302C0000}"/>
    <cellStyle name="Normal 15 4 3 2 5 2" xfId="11421" xr:uid="{00000000-0005-0000-0000-0000312C0000}"/>
    <cellStyle name="Normal 15 4 3 2 5 2 2" xfId="11422" xr:uid="{00000000-0005-0000-0000-0000322C0000}"/>
    <cellStyle name="Normal 15 4 3 2 5 3" xfId="11423" xr:uid="{00000000-0005-0000-0000-0000332C0000}"/>
    <cellStyle name="Normal 15 4 3 2 6" xfId="11424" xr:uid="{00000000-0005-0000-0000-0000342C0000}"/>
    <cellStyle name="Normal 15 4 3 2 6 2" xfId="11425" xr:uid="{00000000-0005-0000-0000-0000352C0000}"/>
    <cellStyle name="Normal 15 4 3 2 6 2 2" xfId="11426" xr:uid="{00000000-0005-0000-0000-0000362C0000}"/>
    <cellStyle name="Normal 15 4 3 2 6 3" xfId="11427" xr:uid="{00000000-0005-0000-0000-0000372C0000}"/>
    <cellStyle name="Normal 15 4 3 2 7" xfId="11428" xr:uid="{00000000-0005-0000-0000-0000382C0000}"/>
    <cellStyle name="Normal 15 4 3 2 7 2" xfId="11429" xr:uid="{00000000-0005-0000-0000-0000392C0000}"/>
    <cellStyle name="Normal 15 4 3 2 8" xfId="11430" xr:uid="{00000000-0005-0000-0000-00003A2C0000}"/>
    <cellStyle name="Normal 15 4 3 2 8 2" xfId="11431" xr:uid="{00000000-0005-0000-0000-00003B2C0000}"/>
    <cellStyle name="Normal 15 4 3 2 9" xfId="11432" xr:uid="{00000000-0005-0000-0000-00003C2C0000}"/>
    <cellStyle name="Normal 15 4 3 3" xfId="11433" xr:uid="{00000000-0005-0000-0000-00003D2C0000}"/>
    <cellStyle name="Normal 15 4 3 3 2" xfId="11434" xr:uid="{00000000-0005-0000-0000-00003E2C0000}"/>
    <cellStyle name="Normal 15 4 3 3 2 2" xfId="11435" xr:uid="{00000000-0005-0000-0000-00003F2C0000}"/>
    <cellStyle name="Normal 15 4 3 3 2 2 2" xfId="11436" xr:uid="{00000000-0005-0000-0000-0000402C0000}"/>
    <cellStyle name="Normal 15 4 3 3 2 2 2 2" xfId="11437" xr:uid="{00000000-0005-0000-0000-0000412C0000}"/>
    <cellStyle name="Normal 15 4 3 3 2 2 3" xfId="11438" xr:uid="{00000000-0005-0000-0000-0000422C0000}"/>
    <cellStyle name="Normal 15 4 3 3 2 3" xfId="11439" xr:uid="{00000000-0005-0000-0000-0000432C0000}"/>
    <cellStyle name="Normal 15 4 3 3 2 3 2" xfId="11440" xr:uid="{00000000-0005-0000-0000-0000442C0000}"/>
    <cellStyle name="Normal 15 4 3 3 2 3 2 2" xfId="11441" xr:uid="{00000000-0005-0000-0000-0000452C0000}"/>
    <cellStyle name="Normal 15 4 3 3 2 3 3" xfId="11442" xr:uid="{00000000-0005-0000-0000-0000462C0000}"/>
    <cellStyle name="Normal 15 4 3 3 2 4" xfId="11443" xr:uid="{00000000-0005-0000-0000-0000472C0000}"/>
    <cellStyle name="Normal 15 4 3 3 2 4 2" xfId="11444" xr:uid="{00000000-0005-0000-0000-0000482C0000}"/>
    <cellStyle name="Normal 15 4 3 3 2 4 2 2" xfId="11445" xr:uid="{00000000-0005-0000-0000-0000492C0000}"/>
    <cellStyle name="Normal 15 4 3 3 2 4 3" xfId="11446" xr:uid="{00000000-0005-0000-0000-00004A2C0000}"/>
    <cellStyle name="Normal 15 4 3 3 2 5" xfId="11447" xr:uid="{00000000-0005-0000-0000-00004B2C0000}"/>
    <cellStyle name="Normal 15 4 3 3 2 5 2" xfId="11448" xr:uid="{00000000-0005-0000-0000-00004C2C0000}"/>
    <cellStyle name="Normal 15 4 3 3 2 6" xfId="11449" xr:uid="{00000000-0005-0000-0000-00004D2C0000}"/>
    <cellStyle name="Normal 15 4 3 3 2 6 2" xfId="11450" xr:uid="{00000000-0005-0000-0000-00004E2C0000}"/>
    <cellStyle name="Normal 15 4 3 3 2 7" xfId="11451" xr:uid="{00000000-0005-0000-0000-00004F2C0000}"/>
    <cellStyle name="Normal 15 4 3 3 3" xfId="11452" xr:uid="{00000000-0005-0000-0000-0000502C0000}"/>
    <cellStyle name="Normal 15 4 3 3 3 2" xfId="11453" xr:uid="{00000000-0005-0000-0000-0000512C0000}"/>
    <cellStyle name="Normal 15 4 3 3 3 2 2" xfId="11454" xr:uid="{00000000-0005-0000-0000-0000522C0000}"/>
    <cellStyle name="Normal 15 4 3 3 3 3" xfId="11455" xr:uid="{00000000-0005-0000-0000-0000532C0000}"/>
    <cellStyle name="Normal 15 4 3 3 4" xfId="11456" xr:uid="{00000000-0005-0000-0000-0000542C0000}"/>
    <cellStyle name="Normal 15 4 3 3 4 2" xfId="11457" xr:uid="{00000000-0005-0000-0000-0000552C0000}"/>
    <cellStyle name="Normal 15 4 3 3 4 2 2" xfId="11458" xr:uid="{00000000-0005-0000-0000-0000562C0000}"/>
    <cellStyle name="Normal 15 4 3 3 4 3" xfId="11459" xr:uid="{00000000-0005-0000-0000-0000572C0000}"/>
    <cellStyle name="Normal 15 4 3 3 5" xfId="11460" xr:uid="{00000000-0005-0000-0000-0000582C0000}"/>
    <cellStyle name="Normal 15 4 3 3 5 2" xfId="11461" xr:uid="{00000000-0005-0000-0000-0000592C0000}"/>
    <cellStyle name="Normal 15 4 3 3 5 2 2" xfId="11462" xr:uid="{00000000-0005-0000-0000-00005A2C0000}"/>
    <cellStyle name="Normal 15 4 3 3 5 3" xfId="11463" xr:uid="{00000000-0005-0000-0000-00005B2C0000}"/>
    <cellStyle name="Normal 15 4 3 3 6" xfId="11464" xr:uid="{00000000-0005-0000-0000-00005C2C0000}"/>
    <cellStyle name="Normal 15 4 3 3 6 2" xfId="11465" xr:uid="{00000000-0005-0000-0000-00005D2C0000}"/>
    <cellStyle name="Normal 15 4 3 3 7" xfId="11466" xr:uid="{00000000-0005-0000-0000-00005E2C0000}"/>
    <cellStyle name="Normal 15 4 3 3 7 2" xfId="11467" xr:uid="{00000000-0005-0000-0000-00005F2C0000}"/>
    <cellStyle name="Normal 15 4 3 3 8" xfId="11468" xr:uid="{00000000-0005-0000-0000-0000602C0000}"/>
    <cellStyle name="Normal 15 4 3 4" xfId="11469" xr:uid="{00000000-0005-0000-0000-0000612C0000}"/>
    <cellStyle name="Normal 15 4 3 4 2" xfId="11470" xr:uid="{00000000-0005-0000-0000-0000622C0000}"/>
    <cellStyle name="Normal 15 4 3 4 2 2" xfId="11471" xr:uid="{00000000-0005-0000-0000-0000632C0000}"/>
    <cellStyle name="Normal 15 4 3 4 2 2 2" xfId="11472" xr:uid="{00000000-0005-0000-0000-0000642C0000}"/>
    <cellStyle name="Normal 15 4 3 4 2 3" xfId="11473" xr:uid="{00000000-0005-0000-0000-0000652C0000}"/>
    <cellStyle name="Normal 15 4 3 4 3" xfId="11474" xr:uid="{00000000-0005-0000-0000-0000662C0000}"/>
    <cellStyle name="Normal 15 4 3 4 3 2" xfId="11475" xr:uid="{00000000-0005-0000-0000-0000672C0000}"/>
    <cellStyle name="Normal 15 4 3 4 3 2 2" xfId="11476" xr:uid="{00000000-0005-0000-0000-0000682C0000}"/>
    <cellStyle name="Normal 15 4 3 4 3 3" xfId="11477" xr:uid="{00000000-0005-0000-0000-0000692C0000}"/>
    <cellStyle name="Normal 15 4 3 4 4" xfId="11478" xr:uid="{00000000-0005-0000-0000-00006A2C0000}"/>
    <cellStyle name="Normal 15 4 3 4 4 2" xfId="11479" xr:uid="{00000000-0005-0000-0000-00006B2C0000}"/>
    <cellStyle name="Normal 15 4 3 4 4 2 2" xfId="11480" xr:uid="{00000000-0005-0000-0000-00006C2C0000}"/>
    <cellStyle name="Normal 15 4 3 4 4 3" xfId="11481" xr:uid="{00000000-0005-0000-0000-00006D2C0000}"/>
    <cellStyle name="Normal 15 4 3 4 5" xfId="11482" xr:uid="{00000000-0005-0000-0000-00006E2C0000}"/>
    <cellStyle name="Normal 15 4 3 4 5 2" xfId="11483" xr:uid="{00000000-0005-0000-0000-00006F2C0000}"/>
    <cellStyle name="Normal 15 4 3 4 6" xfId="11484" xr:uid="{00000000-0005-0000-0000-0000702C0000}"/>
    <cellStyle name="Normal 15 4 3 4 6 2" xfId="11485" xr:uid="{00000000-0005-0000-0000-0000712C0000}"/>
    <cellStyle name="Normal 15 4 3 4 7" xfId="11486" xr:uid="{00000000-0005-0000-0000-0000722C0000}"/>
    <cellStyle name="Normal 15 4 3 5" xfId="11487" xr:uid="{00000000-0005-0000-0000-0000732C0000}"/>
    <cellStyle name="Normal 15 4 3 5 2" xfId="11488" xr:uid="{00000000-0005-0000-0000-0000742C0000}"/>
    <cellStyle name="Normal 15 4 3 5 2 2" xfId="11489" xr:uid="{00000000-0005-0000-0000-0000752C0000}"/>
    <cellStyle name="Normal 15 4 3 5 2 2 2" xfId="11490" xr:uid="{00000000-0005-0000-0000-0000762C0000}"/>
    <cellStyle name="Normal 15 4 3 5 2 3" xfId="11491" xr:uid="{00000000-0005-0000-0000-0000772C0000}"/>
    <cellStyle name="Normal 15 4 3 5 3" xfId="11492" xr:uid="{00000000-0005-0000-0000-0000782C0000}"/>
    <cellStyle name="Normal 15 4 3 5 3 2" xfId="11493" xr:uid="{00000000-0005-0000-0000-0000792C0000}"/>
    <cellStyle name="Normal 15 4 3 5 3 2 2" xfId="11494" xr:uid="{00000000-0005-0000-0000-00007A2C0000}"/>
    <cellStyle name="Normal 15 4 3 5 3 3" xfId="11495" xr:uid="{00000000-0005-0000-0000-00007B2C0000}"/>
    <cellStyle name="Normal 15 4 3 5 4" xfId="11496" xr:uid="{00000000-0005-0000-0000-00007C2C0000}"/>
    <cellStyle name="Normal 15 4 3 5 4 2" xfId="11497" xr:uid="{00000000-0005-0000-0000-00007D2C0000}"/>
    <cellStyle name="Normal 15 4 3 5 4 2 2" xfId="11498" xr:uid="{00000000-0005-0000-0000-00007E2C0000}"/>
    <cellStyle name="Normal 15 4 3 5 4 3" xfId="11499" xr:uid="{00000000-0005-0000-0000-00007F2C0000}"/>
    <cellStyle name="Normal 15 4 3 5 5" xfId="11500" xr:uid="{00000000-0005-0000-0000-0000802C0000}"/>
    <cellStyle name="Normal 15 4 3 5 5 2" xfId="11501" xr:uid="{00000000-0005-0000-0000-0000812C0000}"/>
    <cellStyle name="Normal 15 4 3 5 6" xfId="11502" xr:uid="{00000000-0005-0000-0000-0000822C0000}"/>
    <cellStyle name="Normal 15 4 3 5 6 2" xfId="11503" xr:uid="{00000000-0005-0000-0000-0000832C0000}"/>
    <cellStyle name="Normal 15 4 3 5 7" xfId="11504" xr:uid="{00000000-0005-0000-0000-0000842C0000}"/>
    <cellStyle name="Normal 15 4 3 6" xfId="11505" xr:uid="{00000000-0005-0000-0000-0000852C0000}"/>
    <cellStyle name="Normal 15 4 3 6 2" xfId="11506" xr:uid="{00000000-0005-0000-0000-0000862C0000}"/>
    <cellStyle name="Normal 15 4 3 6 2 2" xfId="11507" xr:uid="{00000000-0005-0000-0000-0000872C0000}"/>
    <cellStyle name="Normal 15 4 3 6 3" xfId="11508" xr:uid="{00000000-0005-0000-0000-0000882C0000}"/>
    <cellStyle name="Normal 15 4 3 7" xfId="11509" xr:uid="{00000000-0005-0000-0000-0000892C0000}"/>
    <cellStyle name="Normal 15 4 3 7 2" xfId="11510" xr:uid="{00000000-0005-0000-0000-00008A2C0000}"/>
    <cellStyle name="Normal 15 4 3 7 2 2" xfId="11511" xr:uid="{00000000-0005-0000-0000-00008B2C0000}"/>
    <cellStyle name="Normal 15 4 3 7 3" xfId="11512" xr:uid="{00000000-0005-0000-0000-00008C2C0000}"/>
    <cellStyle name="Normal 15 4 3 8" xfId="11513" xr:uid="{00000000-0005-0000-0000-00008D2C0000}"/>
    <cellStyle name="Normal 15 4 3 8 2" xfId="11514" xr:uid="{00000000-0005-0000-0000-00008E2C0000}"/>
    <cellStyle name="Normal 15 4 3 8 2 2" xfId="11515" xr:uid="{00000000-0005-0000-0000-00008F2C0000}"/>
    <cellStyle name="Normal 15 4 3 8 3" xfId="11516" xr:uid="{00000000-0005-0000-0000-0000902C0000}"/>
    <cellStyle name="Normal 15 4 3 9" xfId="11517" xr:uid="{00000000-0005-0000-0000-0000912C0000}"/>
    <cellStyle name="Normal 15 4 3 9 2" xfId="11518" xr:uid="{00000000-0005-0000-0000-0000922C0000}"/>
    <cellStyle name="Normal 15 4 4" xfId="11519" xr:uid="{00000000-0005-0000-0000-0000932C0000}"/>
    <cellStyle name="Normal 15 4 4 2" xfId="11520" xr:uid="{00000000-0005-0000-0000-0000942C0000}"/>
    <cellStyle name="Normal 15 4 4 2 2" xfId="11521" xr:uid="{00000000-0005-0000-0000-0000952C0000}"/>
    <cellStyle name="Normal 15 4 4 2 2 2" xfId="11522" xr:uid="{00000000-0005-0000-0000-0000962C0000}"/>
    <cellStyle name="Normal 15 4 4 2 2 2 2" xfId="11523" xr:uid="{00000000-0005-0000-0000-0000972C0000}"/>
    <cellStyle name="Normal 15 4 4 2 2 3" xfId="11524" xr:uid="{00000000-0005-0000-0000-0000982C0000}"/>
    <cellStyle name="Normal 15 4 4 2 3" xfId="11525" xr:uid="{00000000-0005-0000-0000-0000992C0000}"/>
    <cellStyle name="Normal 15 4 4 2 3 2" xfId="11526" xr:uid="{00000000-0005-0000-0000-00009A2C0000}"/>
    <cellStyle name="Normal 15 4 4 2 3 2 2" xfId="11527" xr:uid="{00000000-0005-0000-0000-00009B2C0000}"/>
    <cellStyle name="Normal 15 4 4 2 3 3" xfId="11528" xr:uid="{00000000-0005-0000-0000-00009C2C0000}"/>
    <cellStyle name="Normal 15 4 4 2 4" xfId="11529" xr:uid="{00000000-0005-0000-0000-00009D2C0000}"/>
    <cellStyle name="Normal 15 4 4 2 4 2" xfId="11530" xr:uid="{00000000-0005-0000-0000-00009E2C0000}"/>
    <cellStyle name="Normal 15 4 4 2 4 2 2" xfId="11531" xr:uid="{00000000-0005-0000-0000-00009F2C0000}"/>
    <cellStyle name="Normal 15 4 4 2 4 3" xfId="11532" xr:uid="{00000000-0005-0000-0000-0000A02C0000}"/>
    <cellStyle name="Normal 15 4 4 2 5" xfId="11533" xr:uid="{00000000-0005-0000-0000-0000A12C0000}"/>
    <cellStyle name="Normal 15 4 4 2 5 2" xfId="11534" xr:uid="{00000000-0005-0000-0000-0000A22C0000}"/>
    <cellStyle name="Normal 15 4 4 2 6" xfId="11535" xr:uid="{00000000-0005-0000-0000-0000A32C0000}"/>
    <cellStyle name="Normal 15 4 4 2 6 2" xfId="11536" xr:uid="{00000000-0005-0000-0000-0000A42C0000}"/>
    <cellStyle name="Normal 15 4 4 2 7" xfId="11537" xr:uid="{00000000-0005-0000-0000-0000A52C0000}"/>
    <cellStyle name="Normal 15 4 4 3" xfId="11538" xr:uid="{00000000-0005-0000-0000-0000A62C0000}"/>
    <cellStyle name="Normal 15 4 4 3 2" xfId="11539" xr:uid="{00000000-0005-0000-0000-0000A72C0000}"/>
    <cellStyle name="Normal 15 4 4 3 2 2" xfId="11540" xr:uid="{00000000-0005-0000-0000-0000A82C0000}"/>
    <cellStyle name="Normal 15 4 4 3 2 2 2" xfId="11541" xr:uid="{00000000-0005-0000-0000-0000A92C0000}"/>
    <cellStyle name="Normal 15 4 4 3 2 3" xfId="11542" xr:uid="{00000000-0005-0000-0000-0000AA2C0000}"/>
    <cellStyle name="Normal 15 4 4 3 3" xfId="11543" xr:uid="{00000000-0005-0000-0000-0000AB2C0000}"/>
    <cellStyle name="Normal 15 4 4 3 3 2" xfId="11544" xr:uid="{00000000-0005-0000-0000-0000AC2C0000}"/>
    <cellStyle name="Normal 15 4 4 3 3 2 2" xfId="11545" xr:uid="{00000000-0005-0000-0000-0000AD2C0000}"/>
    <cellStyle name="Normal 15 4 4 3 3 3" xfId="11546" xr:uid="{00000000-0005-0000-0000-0000AE2C0000}"/>
    <cellStyle name="Normal 15 4 4 3 4" xfId="11547" xr:uid="{00000000-0005-0000-0000-0000AF2C0000}"/>
    <cellStyle name="Normal 15 4 4 3 4 2" xfId="11548" xr:uid="{00000000-0005-0000-0000-0000B02C0000}"/>
    <cellStyle name="Normal 15 4 4 3 4 2 2" xfId="11549" xr:uid="{00000000-0005-0000-0000-0000B12C0000}"/>
    <cellStyle name="Normal 15 4 4 3 4 3" xfId="11550" xr:uid="{00000000-0005-0000-0000-0000B22C0000}"/>
    <cellStyle name="Normal 15 4 4 3 5" xfId="11551" xr:uid="{00000000-0005-0000-0000-0000B32C0000}"/>
    <cellStyle name="Normal 15 4 4 3 5 2" xfId="11552" xr:uid="{00000000-0005-0000-0000-0000B42C0000}"/>
    <cellStyle name="Normal 15 4 4 3 6" xfId="11553" xr:uid="{00000000-0005-0000-0000-0000B52C0000}"/>
    <cellStyle name="Normal 15 4 4 3 6 2" xfId="11554" xr:uid="{00000000-0005-0000-0000-0000B62C0000}"/>
    <cellStyle name="Normal 15 4 4 3 7" xfId="11555" xr:uid="{00000000-0005-0000-0000-0000B72C0000}"/>
    <cellStyle name="Normal 15 4 4 4" xfId="11556" xr:uid="{00000000-0005-0000-0000-0000B82C0000}"/>
    <cellStyle name="Normal 15 4 4 4 2" xfId="11557" xr:uid="{00000000-0005-0000-0000-0000B92C0000}"/>
    <cellStyle name="Normal 15 4 4 4 2 2" xfId="11558" xr:uid="{00000000-0005-0000-0000-0000BA2C0000}"/>
    <cellStyle name="Normal 15 4 4 4 3" xfId="11559" xr:uid="{00000000-0005-0000-0000-0000BB2C0000}"/>
    <cellStyle name="Normal 15 4 4 5" xfId="11560" xr:uid="{00000000-0005-0000-0000-0000BC2C0000}"/>
    <cellStyle name="Normal 15 4 4 5 2" xfId="11561" xr:uid="{00000000-0005-0000-0000-0000BD2C0000}"/>
    <cellStyle name="Normal 15 4 4 5 2 2" xfId="11562" xr:uid="{00000000-0005-0000-0000-0000BE2C0000}"/>
    <cellStyle name="Normal 15 4 4 5 3" xfId="11563" xr:uid="{00000000-0005-0000-0000-0000BF2C0000}"/>
    <cellStyle name="Normal 15 4 4 6" xfId="11564" xr:uid="{00000000-0005-0000-0000-0000C02C0000}"/>
    <cellStyle name="Normal 15 4 4 6 2" xfId="11565" xr:uid="{00000000-0005-0000-0000-0000C12C0000}"/>
    <cellStyle name="Normal 15 4 4 6 2 2" xfId="11566" xr:uid="{00000000-0005-0000-0000-0000C22C0000}"/>
    <cellStyle name="Normal 15 4 4 6 3" xfId="11567" xr:uid="{00000000-0005-0000-0000-0000C32C0000}"/>
    <cellStyle name="Normal 15 4 4 7" xfId="11568" xr:uid="{00000000-0005-0000-0000-0000C42C0000}"/>
    <cellStyle name="Normal 15 4 4 7 2" xfId="11569" xr:uid="{00000000-0005-0000-0000-0000C52C0000}"/>
    <cellStyle name="Normal 15 4 4 8" xfId="11570" xr:uid="{00000000-0005-0000-0000-0000C62C0000}"/>
    <cellStyle name="Normal 15 4 4 8 2" xfId="11571" xr:uid="{00000000-0005-0000-0000-0000C72C0000}"/>
    <cellStyle name="Normal 15 4 4 9" xfId="11572" xr:uid="{00000000-0005-0000-0000-0000C82C0000}"/>
    <cellStyle name="Normal 15 4 5" xfId="11573" xr:uid="{00000000-0005-0000-0000-0000C92C0000}"/>
    <cellStyle name="Normal 15 4 5 2" xfId="11574" xr:uid="{00000000-0005-0000-0000-0000CA2C0000}"/>
    <cellStyle name="Normal 15 4 5 2 2" xfId="11575" xr:uid="{00000000-0005-0000-0000-0000CB2C0000}"/>
    <cellStyle name="Normal 15 4 5 2 2 2" xfId="11576" xr:uid="{00000000-0005-0000-0000-0000CC2C0000}"/>
    <cellStyle name="Normal 15 4 5 2 2 2 2" xfId="11577" xr:uid="{00000000-0005-0000-0000-0000CD2C0000}"/>
    <cellStyle name="Normal 15 4 5 2 2 3" xfId="11578" xr:uid="{00000000-0005-0000-0000-0000CE2C0000}"/>
    <cellStyle name="Normal 15 4 5 2 3" xfId="11579" xr:uid="{00000000-0005-0000-0000-0000CF2C0000}"/>
    <cellStyle name="Normal 15 4 5 2 3 2" xfId="11580" xr:uid="{00000000-0005-0000-0000-0000D02C0000}"/>
    <cellStyle name="Normal 15 4 5 2 3 2 2" xfId="11581" xr:uid="{00000000-0005-0000-0000-0000D12C0000}"/>
    <cellStyle name="Normal 15 4 5 2 3 3" xfId="11582" xr:uid="{00000000-0005-0000-0000-0000D22C0000}"/>
    <cellStyle name="Normal 15 4 5 2 4" xfId="11583" xr:uid="{00000000-0005-0000-0000-0000D32C0000}"/>
    <cellStyle name="Normal 15 4 5 2 4 2" xfId="11584" xr:uid="{00000000-0005-0000-0000-0000D42C0000}"/>
    <cellStyle name="Normal 15 4 5 2 4 2 2" xfId="11585" xr:uid="{00000000-0005-0000-0000-0000D52C0000}"/>
    <cellStyle name="Normal 15 4 5 2 4 3" xfId="11586" xr:uid="{00000000-0005-0000-0000-0000D62C0000}"/>
    <cellStyle name="Normal 15 4 5 2 5" xfId="11587" xr:uid="{00000000-0005-0000-0000-0000D72C0000}"/>
    <cellStyle name="Normal 15 4 5 2 5 2" xfId="11588" xr:uid="{00000000-0005-0000-0000-0000D82C0000}"/>
    <cellStyle name="Normal 15 4 5 2 6" xfId="11589" xr:uid="{00000000-0005-0000-0000-0000D92C0000}"/>
    <cellStyle name="Normal 15 4 5 2 6 2" xfId="11590" xr:uid="{00000000-0005-0000-0000-0000DA2C0000}"/>
    <cellStyle name="Normal 15 4 5 2 7" xfId="11591" xr:uid="{00000000-0005-0000-0000-0000DB2C0000}"/>
    <cellStyle name="Normal 15 4 5 3" xfId="11592" xr:uid="{00000000-0005-0000-0000-0000DC2C0000}"/>
    <cellStyle name="Normal 15 4 5 3 2" xfId="11593" xr:uid="{00000000-0005-0000-0000-0000DD2C0000}"/>
    <cellStyle name="Normal 15 4 5 3 2 2" xfId="11594" xr:uid="{00000000-0005-0000-0000-0000DE2C0000}"/>
    <cellStyle name="Normal 15 4 5 3 3" xfId="11595" xr:uid="{00000000-0005-0000-0000-0000DF2C0000}"/>
    <cellStyle name="Normal 15 4 5 4" xfId="11596" xr:uid="{00000000-0005-0000-0000-0000E02C0000}"/>
    <cellStyle name="Normal 15 4 5 4 2" xfId="11597" xr:uid="{00000000-0005-0000-0000-0000E12C0000}"/>
    <cellStyle name="Normal 15 4 5 4 2 2" xfId="11598" xr:uid="{00000000-0005-0000-0000-0000E22C0000}"/>
    <cellStyle name="Normal 15 4 5 4 3" xfId="11599" xr:uid="{00000000-0005-0000-0000-0000E32C0000}"/>
    <cellStyle name="Normal 15 4 5 5" xfId="11600" xr:uid="{00000000-0005-0000-0000-0000E42C0000}"/>
    <cellStyle name="Normal 15 4 5 5 2" xfId="11601" xr:uid="{00000000-0005-0000-0000-0000E52C0000}"/>
    <cellStyle name="Normal 15 4 5 5 2 2" xfId="11602" xr:uid="{00000000-0005-0000-0000-0000E62C0000}"/>
    <cellStyle name="Normal 15 4 5 5 3" xfId="11603" xr:uid="{00000000-0005-0000-0000-0000E72C0000}"/>
    <cellStyle name="Normal 15 4 5 6" xfId="11604" xr:uid="{00000000-0005-0000-0000-0000E82C0000}"/>
    <cellStyle name="Normal 15 4 5 6 2" xfId="11605" xr:uid="{00000000-0005-0000-0000-0000E92C0000}"/>
    <cellStyle name="Normal 15 4 5 7" xfId="11606" xr:uid="{00000000-0005-0000-0000-0000EA2C0000}"/>
    <cellStyle name="Normal 15 4 5 7 2" xfId="11607" xr:uid="{00000000-0005-0000-0000-0000EB2C0000}"/>
    <cellStyle name="Normal 15 4 5 8" xfId="11608" xr:uid="{00000000-0005-0000-0000-0000EC2C0000}"/>
    <cellStyle name="Normal 15 4 6" xfId="11609" xr:uid="{00000000-0005-0000-0000-0000ED2C0000}"/>
    <cellStyle name="Normal 15 4 6 2" xfId="11610" xr:uid="{00000000-0005-0000-0000-0000EE2C0000}"/>
    <cellStyle name="Normal 15 4 6 2 2" xfId="11611" xr:uid="{00000000-0005-0000-0000-0000EF2C0000}"/>
    <cellStyle name="Normal 15 4 6 2 2 2" xfId="11612" xr:uid="{00000000-0005-0000-0000-0000F02C0000}"/>
    <cellStyle name="Normal 15 4 6 2 3" xfId="11613" xr:uid="{00000000-0005-0000-0000-0000F12C0000}"/>
    <cellStyle name="Normal 15 4 6 3" xfId="11614" xr:uid="{00000000-0005-0000-0000-0000F22C0000}"/>
    <cellStyle name="Normal 15 4 6 3 2" xfId="11615" xr:uid="{00000000-0005-0000-0000-0000F32C0000}"/>
    <cellStyle name="Normal 15 4 6 3 2 2" xfId="11616" xr:uid="{00000000-0005-0000-0000-0000F42C0000}"/>
    <cellStyle name="Normal 15 4 6 3 3" xfId="11617" xr:uid="{00000000-0005-0000-0000-0000F52C0000}"/>
    <cellStyle name="Normal 15 4 6 4" xfId="11618" xr:uid="{00000000-0005-0000-0000-0000F62C0000}"/>
    <cellStyle name="Normal 15 4 6 4 2" xfId="11619" xr:uid="{00000000-0005-0000-0000-0000F72C0000}"/>
    <cellStyle name="Normal 15 4 6 4 2 2" xfId="11620" xr:uid="{00000000-0005-0000-0000-0000F82C0000}"/>
    <cellStyle name="Normal 15 4 6 4 3" xfId="11621" xr:uid="{00000000-0005-0000-0000-0000F92C0000}"/>
    <cellStyle name="Normal 15 4 6 5" xfId="11622" xr:uid="{00000000-0005-0000-0000-0000FA2C0000}"/>
    <cellStyle name="Normal 15 4 6 5 2" xfId="11623" xr:uid="{00000000-0005-0000-0000-0000FB2C0000}"/>
    <cellStyle name="Normal 15 4 6 6" xfId="11624" xr:uid="{00000000-0005-0000-0000-0000FC2C0000}"/>
    <cellStyle name="Normal 15 4 6 6 2" xfId="11625" xr:uid="{00000000-0005-0000-0000-0000FD2C0000}"/>
    <cellStyle name="Normal 15 4 6 7" xfId="11626" xr:uid="{00000000-0005-0000-0000-0000FE2C0000}"/>
    <cellStyle name="Normal 15 4 7" xfId="11627" xr:uid="{00000000-0005-0000-0000-0000FF2C0000}"/>
    <cellStyle name="Normal 15 4 7 2" xfId="11628" xr:uid="{00000000-0005-0000-0000-0000002D0000}"/>
    <cellStyle name="Normal 15 4 7 2 2" xfId="11629" xr:uid="{00000000-0005-0000-0000-0000012D0000}"/>
    <cellStyle name="Normal 15 4 7 2 2 2" xfId="11630" xr:uid="{00000000-0005-0000-0000-0000022D0000}"/>
    <cellStyle name="Normal 15 4 7 2 3" xfId="11631" xr:uid="{00000000-0005-0000-0000-0000032D0000}"/>
    <cellStyle name="Normal 15 4 7 3" xfId="11632" xr:uid="{00000000-0005-0000-0000-0000042D0000}"/>
    <cellStyle name="Normal 15 4 7 3 2" xfId="11633" xr:uid="{00000000-0005-0000-0000-0000052D0000}"/>
    <cellStyle name="Normal 15 4 7 3 2 2" xfId="11634" xr:uid="{00000000-0005-0000-0000-0000062D0000}"/>
    <cellStyle name="Normal 15 4 7 3 3" xfId="11635" xr:uid="{00000000-0005-0000-0000-0000072D0000}"/>
    <cellStyle name="Normal 15 4 7 4" xfId="11636" xr:uid="{00000000-0005-0000-0000-0000082D0000}"/>
    <cellStyle name="Normal 15 4 7 4 2" xfId="11637" xr:uid="{00000000-0005-0000-0000-0000092D0000}"/>
    <cellStyle name="Normal 15 4 7 4 2 2" xfId="11638" xr:uid="{00000000-0005-0000-0000-00000A2D0000}"/>
    <cellStyle name="Normal 15 4 7 4 3" xfId="11639" xr:uid="{00000000-0005-0000-0000-00000B2D0000}"/>
    <cellStyle name="Normal 15 4 7 5" xfId="11640" xr:uid="{00000000-0005-0000-0000-00000C2D0000}"/>
    <cellStyle name="Normal 15 4 7 5 2" xfId="11641" xr:uid="{00000000-0005-0000-0000-00000D2D0000}"/>
    <cellStyle name="Normal 15 4 7 6" xfId="11642" xr:uid="{00000000-0005-0000-0000-00000E2D0000}"/>
    <cellStyle name="Normal 15 4 7 6 2" xfId="11643" xr:uid="{00000000-0005-0000-0000-00000F2D0000}"/>
    <cellStyle name="Normal 15 4 7 7" xfId="11644" xr:uid="{00000000-0005-0000-0000-0000102D0000}"/>
    <cellStyle name="Normal 15 4 8" xfId="11645" xr:uid="{00000000-0005-0000-0000-0000112D0000}"/>
    <cellStyle name="Normal 15 4 8 2" xfId="11646" xr:uid="{00000000-0005-0000-0000-0000122D0000}"/>
    <cellStyle name="Normal 15 4 8 2 2" xfId="11647" xr:uid="{00000000-0005-0000-0000-0000132D0000}"/>
    <cellStyle name="Normal 15 4 8 3" xfId="11648" xr:uid="{00000000-0005-0000-0000-0000142D0000}"/>
    <cellStyle name="Normal 15 4 9" xfId="11649" xr:uid="{00000000-0005-0000-0000-0000152D0000}"/>
    <cellStyle name="Normal 15 4 9 2" xfId="11650" xr:uid="{00000000-0005-0000-0000-0000162D0000}"/>
    <cellStyle name="Normal 15 4 9 2 2" xfId="11651" xr:uid="{00000000-0005-0000-0000-0000172D0000}"/>
    <cellStyle name="Normal 15 4 9 3" xfId="11652" xr:uid="{00000000-0005-0000-0000-0000182D0000}"/>
    <cellStyle name="Normal 15 4_Confidential Information" xfId="11653" xr:uid="{00000000-0005-0000-0000-0000192D0000}"/>
    <cellStyle name="Normal 15 5" xfId="442" xr:uid="{00000000-0005-0000-0000-00001A2D0000}"/>
    <cellStyle name="Normal 15 5 10" xfId="11654" xr:uid="{00000000-0005-0000-0000-00001B2D0000}"/>
    <cellStyle name="Normal 15 5 10 2" xfId="11655" xr:uid="{00000000-0005-0000-0000-00001C2D0000}"/>
    <cellStyle name="Normal 15 5 11" xfId="11656" xr:uid="{00000000-0005-0000-0000-00001D2D0000}"/>
    <cellStyle name="Normal 15 5 2" xfId="11657" xr:uid="{00000000-0005-0000-0000-00001E2D0000}"/>
    <cellStyle name="Normal 15 5 2 2" xfId="11658" xr:uid="{00000000-0005-0000-0000-00001F2D0000}"/>
    <cellStyle name="Normal 15 5 2 2 2" xfId="11659" xr:uid="{00000000-0005-0000-0000-0000202D0000}"/>
    <cellStyle name="Normal 15 5 2 2 2 2" xfId="11660" xr:uid="{00000000-0005-0000-0000-0000212D0000}"/>
    <cellStyle name="Normal 15 5 2 2 2 2 2" xfId="11661" xr:uid="{00000000-0005-0000-0000-0000222D0000}"/>
    <cellStyle name="Normal 15 5 2 2 2 3" xfId="11662" xr:uid="{00000000-0005-0000-0000-0000232D0000}"/>
    <cellStyle name="Normal 15 5 2 2 3" xfId="11663" xr:uid="{00000000-0005-0000-0000-0000242D0000}"/>
    <cellStyle name="Normal 15 5 2 2 3 2" xfId="11664" xr:uid="{00000000-0005-0000-0000-0000252D0000}"/>
    <cellStyle name="Normal 15 5 2 2 3 2 2" xfId="11665" xr:uid="{00000000-0005-0000-0000-0000262D0000}"/>
    <cellStyle name="Normal 15 5 2 2 3 3" xfId="11666" xr:uid="{00000000-0005-0000-0000-0000272D0000}"/>
    <cellStyle name="Normal 15 5 2 2 4" xfId="11667" xr:uid="{00000000-0005-0000-0000-0000282D0000}"/>
    <cellStyle name="Normal 15 5 2 2 4 2" xfId="11668" xr:uid="{00000000-0005-0000-0000-0000292D0000}"/>
    <cellStyle name="Normal 15 5 2 2 4 2 2" xfId="11669" xr:uid="{00000000-0005-0000-0000-00002A2D0000}"/>
    <cellStyle name="Normal 15 5 2 2 4 3" xfId="11670" xr:uid="{00000000-0005-0000-0000-00002B2D0000}"/>
    <cellStyle name="Normal 15 5 2 2 5" xfId="11671" xr:uid="{00000000-0005-0000-0000-00002C2D0000}"/>
    <cellStyle name="Normal 15 5 2 2 5 2" xfId="11672" xr:uid="{00000000-0005-0000-0000-00002D2D0000}"/>
    <cellStyle name="Normal 15 5 2 2 6" xfId="11673" xr:uid="{00000000-0005-0000-0000-00002E2D0000}"/>
    <cellStyle name="Normal 15 5 2 2 6 2" xfId="11674" xr:uid="{00000000-0005-0000-0000-00002F2D0000}"/>
    <cellStyle name="Normal 15 5 2 2 7" xfId="11675" xr:uid="{00000000-0005-0000-0000-0000302D0000}"/>
    <cellStyle name="Normal 15 5 2 3" xfId="11676" xr:uid="{00000000-0005-0000-0000-0000312D0000}"/>
    <cellStyle name="Normal 15 5 2 3 2" xfId="11677" xr:uid="{00000000-0005-0000-0000-0000322D0000}"/>
    <cellStyle name="Normal 15 5 2 3 2 2" xfId="11678" xr:uid="{00000000-0005-0000-0000-0000332D0000}"/>
    <cellStyle name="Normal 15 5 2 3 2 2 2" xfId="11679" xr:uid="{00000000-0005-0000-0000-0000342D0000}"/>
    <cellStyle name="Normal 15 5 2 3 2 3" xfId="11680" xr:uid="{00000000-0005-0000-0000-0000352D0000}"/>
    <cellStyle name="Normal 15 5 2 3 3" xfId="11681" xr:uid="{00000000-0005-0000-0000-0000362D0000}"/>
    <cellStyle name="Normal 15 5 2 3 3 2" xfId="11682" xr:uid="{00000000-0005-0000-0000-0000372D0000}"/>
    <cellStyle name="Normal 15 5 2 3 3 2 2" xfId="11683" xr:uid="{00000000-0005-0000-0000-0000382D0000}"/>
    <cellStyle name="Normal 15 5 2 3 3 3" xfId="11684" xr:uid="{00000000-0005-0000-0000-0000392D0000}"/>
    <cellStyle name="Normal 15 5 2 3 4" xfId="11685" xr:uid="{00000000-0005-0000-0000-00003A2D0000}"/>
    <cellStyle name="Normal 15 5 2 3 4 2" xfId="11686" xr:uid="{00000000-0005-0000-0000-00003B2D0000}"/>
    <cellStyle name="Normal 15 5 2 3 4 2 2" xfId="11687" xr:uid="{00000000-0005-0000-0000-00003C2D0000}"/>
    <cellStyle name="Normal 15 5 2 3 4 3" xfId="11688" xr:uid="{00000000-0005-0000-0000-00003D2D0000}"/>
    <cellStyle name="Normal 15 5 2 3 5" xfId="11689" xr:uid="{00000000-0005-0000-0000-00003E2D0000}"/>
    <cellStyle name="Normal 15 5 2 3 5 2" xfId="11690" xr:uid="{00000000-0005-0000-0000-00003F2D0000}"/>
    <cellStyle name="Normal 15 5 2 3 6" xfId="11691" xr:uid="{00000000-0005-0000-0000-0000402D0000}"/>
    <cellStyle name="Normal 15 5 2 3 6 2" xfId="11692" xr:uid="{00000000-0005-0000-0000-0000412D0000}"/>
    <cellStyle name="Normal 15 5 2 3 7" xfId="11693" xr:uid="{00000000-0005-0000-0000-0000422D0000}"/>
    <cellStyle name="Normal 15 5 2 4" xfId="11694" xr:uid="{00000000-0005-0000-0000-0000432D0000}"/>
    <cellStyle name="Normal 15 5 2 4 2" xfId="11695" xr:uid="{00000000-0005-0000-0000-0000442D0000}"/>
    <cellStyle name="Normal 15 5 2 4 2 2" xfId="11696" xr:uid="{00000000-0005-0000-0000-0000452D0000}"/>
    <cellStyle name="Normal 15 5 2 4 3" xfId="11697" xr:uid="{00000000-0005-0000-0000-0000462D0000}"/>
    <cellStyle name="Normal 15 5 2 5" xfId="11698" xr:uid="{00000000-0005-0000-0000-0000472D0000}"/>
    <cellStyle name="Normal 15 5 2 5 2" xfId="11699" xr:uid="{00000000-0005-0000-0000-0000482D0000}"/>
    <cellStyle name="Normal 15 5 2 5 2 2" xfId="11700" xr:uid="{00000000-0005-0000-0000-0000492D0000}"/>
    <cellStyle name="Normal 15 5 2 5 3" xfId="11701" xr:uid="{00000000-0005-0000-0000-00004A2D0000}"/>
    <cellStyle name="Normal 15 5 2 6" xfId="11702" xr:uid="{00000000-0005-0000-0000-00004B2D0000}"/>
    <cellStyle name="Normal 15 5 2 6 2" xfId="11703" xr:uid="{00000000-0005-0000-0000-00004C2D0000}"/>
    <cellStyle name="Normal 15 5 2 6 2 2" xfId="11704" xr:uid="{00000000-0005-0000-0000-00004D2D0000}"/>
    <cellStyle name="Normal 15 5 2 6 3" xfId="11705" xr:uid="{00000000-0005-0000-0000-00004E2D0000}"/>
    <cellStyle name="Normal 15 5 2 7" xfId="11706" xr:uid="{00000000-0005-0000-0000-00004F2D0000}"/>
    <cellStyle name="Normal 15 5 2 7 2" xfId="11707" xr:uid="{00000000-0005-0000-0000-0000502D0000}"/>
    <cellStyle name="Normal 15 5 2 8" xfId="11708" xr:uid="{00000000-0005-0000-0000-0000512D0000}"/>
    <cellStyle name="Normal 15 5 2 8 2" xfId="11709" xr:uid="{00000000-0005-0000-0000-0000522D0000}"/>
    <cellStyle name="Normal 15 5 2 9" xfId="11710" xr:uid="{00000000-0005-0000-0000-0000532D0000}"/>
    <cellStyle name="Normal 15 5 3" xfId="11711" xr:uid="{00000000-0005-0000-0000-0000542D0000}"/>
    <cellStyle name="Normal 15 5 3 2" xfId="11712" xr:uid="{00000000-0005-0000-0000-0000552D0000}"/>
    <cellStyle name="Normal 15 5 3 2 2" xfId="11713" xr:uid="{00000000-0005-0000-0000-0000562D0000}"/>
    <cellStyle name="Normal 15 5 3 2 2 2" xfId="11714" xr:uid="{00000000-0005-0000-0000-0000572D0000}"/>
    <cellStyle name="Normal 15 5 3 2 2 2 2" xfId="11715" xr:uid="{00000000-0005-0000-0000-0000582D0000}"/>
    <cellStyle name="Normal 15 5 3 2 2 3" xfId="11716" xr:uid="{00000000-0005-0000-0000-0000592D0000}"/>
    <cellStyle name="Normal 15 5 3 2 3" xfId="11717" xr:uid="{00000000-0005-0000-0000-00005A2D0000}"/>
    <cellStyle name="Normal 15 5 3 2 3 2" xfId="11718" xr:uid="{00000000-0005-0000-0000-00005B2D0000}"/>
    <cellStyle name="Normal 15 5 3 2 3 2 2" xfId="11719" xr:uid="{00000000-0005-0000-0000-00005C2D0000}"/>
    <cellStyle name="Normal 15 5 3 2 3 3" xfId="11720" xr:uid="{00000000-0005-0000-0000-00005D2D0000}"/>
    <cellStyle name="Normal 15 5 3 2 4" xfId="11721" xr:uid="{00000000-0005-0000-0000-00005E2D0000}"/>
    <cellStyle name="Normal 15 5 3 2 4 2" xfId="11722" xr:uid="{00000000-0005-0000-0000-00005F2D0000}"/>
    <cellStyle name="Normal 15 5 3 2 4 2 2" xfId="11723" xr:uid="{00000000-0005-0000-0000-0000602D0000}"/>
    <cellStyle name="Normal 15 5 3 2 4 3" xfId="11724" xr:uid="{00000000-0005-0000-0000-0000612D0000}"/>
    <cellStyle name="Normal 15 5 3 2 5" xfId="11725" xr:uid="{00000000-0005-0000-0000-0000622D0000}"/>
    <cellStyle name="Normal 15 5 3 2 5 2" xfId="11726" xr:uid="{00000000-0005-0000-0000-0000632D0000}"/>
    <cellStyle name="Normal 15 5 3 2 6" xfId="11727" xr:uid="{00000000-0005-0000-0000-0000642D0000}"/>
    <cellStyle name="Normal 15 5 3 2 6 2" xfId="11728" xr:uid="{00000000-0005-0000-0000-0000652D0000}"/>
    <cellStyle name="Normal 15 5 3 2 7" xfId="11729" xr:uid="{00000000-0005-0000-0000-0000662D0000}"/>
    <cellStyle name="Normal 15 5 3 3" xfId="11730" xr:uid="{00000000-0005-0000-0000-0000672D0000}"/>
    <cellStyle name="Normal 15 5 3 3 2" xfId="11731" xr:uid="{00000000-0005-0000-0000-0000682D0000}"/>
    <cellStyle name="Normal 15 5 3 3 2 2" xfId="11732" xr:uid="{00000000-0005-0000-0000-0000692D0000}"/>
    <cellStyle name="Normal 15 5 3 3 3" xfId="11733" xr:uid="{00000000-0005-0000-0000-00006A2D0000}"/>
    <cellStyle name="Normal 15 5 3 4" xfId="11734" xr:uid="{00000000-0005-0000-0000-00006B2D0000}"/>
    <cellStyle name="Normal 15 5 3 4 2" xfId="11735" xr:uid="{00000000-0005-0000-0000-00006C2D0000}"/>
    <cellStyle name="Normal 15 5 3 4 2 2" xfId="11736" xr:uid="{00000000-0005-0000-0000-00006D2D0000}"/>
    <cellStyle name="Normal 15 5 3 4 3" xfId="11737" xr:uid="{00000000-0005-0000-0000-00006E2D0000}"/>
    <cellStyle name="Normal 15 5 3 5" xfId="11738" xr:uid="{00000000-0005-0000-0000-00006F2D0000}"/>
    <cellStyle name="Normal 15 5 3 5 2" xfId="11739" xr:uid="{00000000-0005-0000-0000-0000702D0000}"/>
    <cellStyle name="Normal 15 5 3 5 2 2" xfId="11740" xr:uid="{00000000-0005-0000-0000-0000712D0000}"/>
    <cellStyle name="Normal 15 5 3 5 3" xfId="11741" xr:uid="{00000000-0005-0000-0000-0000722D0000}"/>
    <cellStyle name="Normal 15 5 3 6" xfId="11742" xr:uid="{00000000-0005-0000-0000-0000732D0000}"/>
    <cellStyle name="Normal 15 5 3 6 2" xfId="11743" xr:uid="{00000000-0005-0000-0000-0000742D0000}"/>
    <cellStyle name="Normal 15 5 3 7" xfId="11744" xr:uid="{00000000-0005-0000-0000-0000752D0000}"/>
    <cellStyle name="Normal 15 5 3 7 2" xfId="11745" xr:uid="{00000000-0005-0000-0000-0000762D0000}"/>
    <cellStyle name="Normal 15 5 3 8" xfId="11746" xr:uid="{00000000-0005-0000-0000-0000772D0000}"/>
    <cellStyle name="Normal 15 5 4" xfId="11747" xr:uid="{00000000-0005-0000-0000-0000782D0000}"/>
    <cellStyle name="Normal 15 5 4 2" xfId="11748" xr:uid="{00000000-0005-0000-0000-0000792D0000}"/>
    <cellStyle name="Normal 15 5 4 2 2" xfId="11749" xr:uid="{00000000-0005-0000-0000-00007A2D0000}"/>
    <cellStyle name="Normal 15 5 4 2 2 2" xfId="11750" xr:uid="{00000000-0005-0000-0000-00007B2D0000}"/>
    <cellStyle name="Normal 15 5 4 2 3" xfId="11751" xr:uid="{00000000-0005-0000-0000-00007C2D0000}"/>
    <cellStyle name="Normal 15 5 4 3" xfId="11752" xr:uid="{00000000-0005-0000-0000-00007D2D0000}"/>
    <cellStyle name="Normal 15 5 4 3 2" xfId="11753" xr:uid="{00000000-0005-0000-0000-00007E2D0000}"/>
    <cellStyle name="Normal 15 5 4 3 2 2" xfId="11754" xr:uid="{00000000-0005-0000-0000-00007F2D0000}"/>
    <cellStyle name="Normal 15 5 4 3 3" xfId="11755" xr:uid="{00000000-0005-0000-0000-0000802D0000}"/>
    <cellStyle name="Normal 15 5 4 4" xfId="11756" xr:uid="{00000000-0005-0000-0000-0000812D0000}"/>
    <cellStyle name="Normal 15 5 4 4 2" xfId="11757" xr:uid="{00000000-0005-0000-0000-0000822D0000}"/>
    <cellStyle name="Normal 15 5 4 4 2 2" xfId="11758" xr:uid="{00000000-0005-0000-0000-0000832D0000}"/>
    <cellStyle name="Normal 15 5 4 4 3" xfId="11759" xr:uid="{00000000-0005-0000-0000-0000842D0000}"/>
    <cellStyle name="Normal 15 5 4 5" xfId="11760" xr:uid="{00000000-0005-0000-0000-0000852D0000}"/>
    <cellStyle name="Normal 15 5 4 5 2" xfId="11761" xr:uid="{00000000-0005-0000-0000-0000862D0000}"/>
    <cellStyle name="Normal 15 5 4 6" xfId="11762" xr:uid="{00000000-0005-0000-0000-0000872D0000}"/>
    <cellStyle name="Normal 15 5 4 6 2" xfId="11763" xr:uid="{00000000-0005-0000-0000-0000882D0000}"/>
    <cellStyle name="Normal 15 5 4 7" xfId="11764" xr:uid="{00000000-0005-0000-0000-0000892D0000}"/>
    <cellStyle name="Normal 15 5 5" xfId="11765" xr:uid="{00000000-0005-0000-0000-00008A2D0000}"/>
    <cellStyle name="Normal 15 5 5 2" xfId="11766" xr:uid="{00000000-0005-0000-0000-00008B2D0000}"/>
    <cellStyle name="Normal 15 5 5 2 2" xfId="11767" xr:uid="{00000000-0005-0000-0000-00008C2D0000}"/>
    <cellStyle name="Normal 15 5 5 2 2 2" xfId="11768" xr:uid="{00000000-0005-0000-0000-00008D2D0000}"/>
    <cellStyle name="Normal 15 5 5 2 3" xfId="11769" xr:uid="{00000000-0005-0000-0000-00008E2D0000}"/>
    <cellStyle name="Normal 15 5 5 3" xfId="11770" xr:uid="{00000000-0005-0000-0000-00008F2D0000}"/>
    <cellStyle name="Normal 15 5 5 3 2" xfId="11771" xr:uid="{00000000-0005-0000-0000-0000902D0000}"/>
    <cellStyle name="Normal 15 5 5 3 2 2" xfId="11772" xr:uid="{00000000-0005-0000-0000-0000912D0000}"/>
    <cellStyle name="Normal 15 5 5 3 3" xfId="11773" xr:uid="{00000000-0005-0000-0000-0000922D0000}"/>
    <cellStyle name="Normal 15 5 5 4" xfId="11774" xr:uid="{00000000-0005-0000-0000-0000932D0000}"/>
    <cellStyle name="Normal 15 5 5 4 2" xfId="11775" xr:uid="{00000000-0005-0000-0000-0000942D0000}"/>
    <cellStyle name="Normal 15 5 5 4 2 2" xfId="11776" xr:uid="{00000000-0005-0000-0000-0000952D0000}"/>
    <cellStyle name="Normal 15 5 5 4 3" xfId="11777" xr:uid="{00000000-0005-0000-0000-0000962D0000}"/>
    <cellStyle name="Normal 15 5 5 5" xfId="11778" xr:uid="{00000000-0005-0000-0000-0000972D0000}"/>
    <cellStyle name="Normal 15 5 5 5 2" xfId="11779" xr:uid="{00000000-0005-0000-0000-0000982D0000}"/>
    <cellStyle name="Normal 15 5 5 6" xfId="11780" xr:uid="{00000000-0005-0000-0000-0000992D0000}"/>
    <cellStyle name="Normal 15 5 5 6 2" xfId="11781" xr:uid="{00000000-0005-0000-0000-00009A2D0000}"/>
    <cellStyle name="Normal 15 5 5 7" xfId="11782" xr:uid="{00000000-0005-0000-0000-00009B2D0000}"/>
    <cellStyle name="Normal 15 5 6" xfId="11783" xr:uid="{00000000-0005-0000-0000-00009C2D0000}"/>
    <cellStyle name="Normal 15 5 6 2" xfId="11784" xr:uid="{00000000-0005-0000-0000-00009D2D0000}"/>
    <cellStyle name="Normal 15 5 6 2 2" xfId="11785" xr:uid="{00000000-0005-0000-0000-00009E2D0000}"/>
    <cellStyle name="Normal 15 5 6 3" xfId="11786" xr:uid="{00000000-0005-0000-0000-00009F2D0000}"/>
    <cellStyle name="Normal 15 5 7" xfId="11787" xr:uid="{00000000-0005-0000-0000-0000A02D0000}"/>
    <cellStyle name="Normal 15 5 7 2" xfId="11788" xr:uid="{00000000-0005-0000-0000-0000A12D0000}"/>
    <cellStyle name="Normal 15 5 7 2 2" xfId="11789" xr:uid="{00000000-0005-0000-0000-0000A22D0000}"/>
    <cellStyle name="Normal 15 5 7 3" xfId="11790" xr:uid="{00000000-0005-0000-0000-0000A32D0000}"/>
    <cellStyle name="Normal 15 5 8" xfId="11791" xr:uid="{00000000-0005-0000-0000-0000A42D0000}"/>
    <cellStyle name="Normal 15 5 8 2" xfId="11792" xr:uid="{00000000-0005-0000-0000-0000A52D0000}"/>
    <cellStyle name="Normal 15 5 8 2 2" xfId="11793" xr:uid="{00000000-0005-0000-0000-0000A62D0000}"/>
    <cellStyle name="Normal 15 5 8 3" xfId="11794" xr:uid="{00000000-0005-0000-0000-0000A72D0000}"/>
    <cellStyle name="Normal 15 5 9" xfId="11795" xr:uid="{00000000-0005-0000-0000-0000A82D0000}"/>
    <cellStyle name="Normal 15 5 9 2" xfId="11796" xr:uid="{00000000-0005-0000-0000-0000A92D0000}"/>
    <cellStyle name="Normal 15 6" xfId="443" xr:uid="{00000000-0005-0000-0000-0000AA2D0000}"/>
    <cellStyle name="Normal 15 6 10" xfId="11797" xr:uid="{00000000-0005-0000-0000-0000AB2D0000}"/>
    <cellStyle name="Normal 15 6 10 2" xfId="11798" xr:uid="{00000000-0005-0000-0000-0000AC2D0000}"/>
    <cellStyle name="Normal 15 6 11" xfId="11799" xr:uid="{00000000-0005-0000-0000-0000AD2D0000}"/>
    <cellStyle name="Normal 15 6 2" xfId="11800" xr:uid="{00000000-0005-0000-0000-0000AE2D0000}"/>
    <cellStyle name="Normal 15 6 2 2" xfId="11801" xr:uid="{00000000-0005-0000-0000-0000AF2D0000}"/>
    <cellStyle name="Normal 15 6 2 2 2" xfId="11802" xr:uid="{00000000-0005-0000-0000-0000B02D0000}"/>
    <cellStyle name="Normal 15 6 2 2 2 2" xfId="11803" xr:uid="{00000000-0005-0000-0000-0000B12D0000}"/>
    <cellStyle name="Normal 15 6 2 2 2 2 2" xfId="11804" xr:uid="{00000000-0005-0000-0000-0000B22D0000}"/>
    <cellStyle name="Normal 15 6 2 2 2 3" xfId="11805" xr:uid="{00000000-0005-0000-0000-0000B32D0000}"/>
    <cellStyle name="Normal 15 6 2 2 3" xfId="11806" xr:uid="{00000000-0005-0000-0000-0000B42D0000}"/>
    <cellStyle name="Normal 15 6 2 2 3 2" xfId="11807" xr:uid="{00000000-0005-0000-0000-0000B52D0000}"/>
    <cellStyle name="Normal 15 6 2 2 3 2 2" xfId="11808" xr:uid="{00000000-0005-0000-0000-0000B62D0000}"/>
    <cellStyle name="Normal 15 6 2 2 3 3" xfId="11809" xr:uid="{00000000-0005-0000-0000-0000B72D0000}"/>
    <cellStyle name="Normal 15 6 2 2 4" xfId="11810" xr:uid="{00000000-0005-0000-0000-0000B82D0000}"/>
    <cellStyle name="Normal 15 6 2 2 4 2" xfId="11811" xr:uid="{00000000-0005-0000-0000-0000B92D0000}"/>
    <cellStyle name="Normal 15 6 2 2 4 2 2" xfId="11812" xr:uid="{00000000-0005-0000-0000-0000BA2D0000}"/>
    <cellStyle name="Normal 15 6 2 2 4 3" xfId="11813" xr:uid="{00000000-0005-0000-0000-0000BB2D0000}"/>
    <cellStyle name="Normal 15 6 2 2 5" xfId="11814" xr:uid="{00000000-0005-0000-0000-0000BC2D0000}"/>
    <cellStyle name="Normal 15 6 2 2 5 2" xfId="11815" xr:uid="{00000000-0005-0000-0000-0000BD2D0000}"/>
    <cellStyle name="Normal 15 6 2 2 6" xfId="11816" xr:uid="{00000000-0005-0000-0000-0000BE2D0000}"/>
    <cellStyle name="Normal 15 6 2 2 6 2" xfId="11817" xr:uid="{00000000-0005-0000-0000-0000BF2D0000}"/>
    <cellStyle name="Normal 15 6 2 2 7" xfId="11818" xr:uid="{00000000-0005-0000-0000-0000C02D0000}"/>
    <cellStyle name="Normal 15 6 2 3" xfId="11819" xr:uid="{00000000-0005-0000-0000-0000C12D0000}"/>
    <cellStyle name="Normal 15 6 2 3 2" xfId="11820" xr:uid="{00000000-0005-0000-0000-0000C22D0000}"/>
    <cellStyle name="Normal 15 6 2 3 2 2" xfId="11821" xr:uid="{00000000-0005-0000-0000-0000C32D0000}"/>
    <cellStyle name="Normal 15 6 2 3 2 2 2" xfId="11822" xr:uid="{00000000-0005-0000-0000-0000C42D0000}"/>
    <cellStyle name="Normal 15 6 2 3 2 3" xfId="11823" xr:uid="{00000000-0005-0000-0000-0000C52D0000}"/>
    <cellStyle name="Normal 15 6 2 3 3" xfId="11824" xr:uid="{00000000-0005-0000-0000-0000C62D0000}"/>
    <cellStyle name="Normal 15 6 2 3 3 2" xfId="11825" xr:uid="{00000000-0005-0000-0000-0000C72D0000}"/>
    <cellStyle name="Normal 15 6 2 3 3 2 2" xfId="11826" xr:uid="{00000000-0005-0000-0000-0000C82D0000}"/>
    <cellStyle name="Normal 15 6 2 3 3 3" xfId="11827" xr:uid="{00000000-0005-0000-0000-0000C92D0000}"/>
    <cellStyle name="Normal 15 6 2 3 4" xfId="11828" xr:uid="{00000000-0005-0000-0000-0000CA2D0000}"/>
    <cellStyle name="Normal 15 6 2 3 4 2" xfId="11829" xr:uid="{00000000-0005-0000-0000-0000CB2D0000}"/>
    <cellStyle name="Normal 15 6 2 3 4 2 2" xfId="11830" xr:uid="{00000000-0005-0000-0000-0000CC2D0000}"/>
    <cellStyle name="Normal 15 6 2 3 4 3" xfId="11831" xr:uid="{00000000-0005-0000-0000-0000CD2D0000}"/>
    <cellStyle name="Normal 15 6 2 3 5" xfId="11832" xr:uid="{00000000-0005-0000-0000-0000CE2D0000}"/>
    <cellStyle name="Normal 15 6 2 3 5 2" xfId="11833" xr:uid="{00000000-0005-0000-0000-0000CF2D0000}"/>
    <cellStyle name="Normal 15 6 2 3 6" xfId="11834" xr:uid="{00000000-0005-0000-0000-0000D02D0000}"/>
    <cellStyle name="Normal 15 6 2 3 6 2" xfId="11835" xr:uid="{00000000-0005-0000-0000-0000D12D0000}"/>
    <cellStyle name="Normal 15 6 2 3 7" xfId="11836" xr:uid="{00000000-0005-0000-0000-0000D22D0000}"/>
    <cellStyle name="Normal 15 6 2 4" xfId="11837" xr:uid="{00000000-0005-0000-0000-0000D32D0000}"/>
    <cellStyle name="Normal 15 6 2 4 2" xfId="11838" xr:uid="{00000000-0005-0000-0000-0000D42D0000}"/>
    <cellStyle name="Normal 15 6 2 4 2 2" xfId="11839" xr:uid="{00000000-0005-0000-0000-0000D52D0000}"/>
    <cellStyle name="Normal 15 6 2 4 3" xfId="11840" xr:uid="{00000000-0005-0000-0000-0000D62D0000}"/>
    <cellStyle name="Normal 15 6 2 5" xfId="11841" xr:uid="{00000000-0005-0000-0000-0000D72D0000}"/>
    <cellStyle name="Normal 15 6 2 5 2" xfId="11842" xr:uid="{00000000-0005-0000-0000-0000D82D0000}"/>
    <cellStyle name="Normal 15 6 2 5 2 2" xfId="11843" xr:uid="{00000000-0005-0000-0000-0000D92D0000}"/>
    <cellStyle name="Normal 15 6 2 5 3" xfId="11844" xr:uid="{00000000-0005-0000-0000-0000DA2D0000}"/>
    <cellStyle name="Normal 15 6 2 6" xfId="11845" xr:uid="{00000000-0005-0000-0000-0000DB2D0000}"/>
    <cellStyle name="Normal 15 6 2 6 2" xfId="11846" xr:uid="{00000000-0005-0000-0000-0000DC2D0000}"/>
    <cellStyle name="Normal 15 6 2 6 2 2" xfId="11847" xr:uid="{00000000-0005-0000-0000-0000DD2D0000}"/>
    <cellStyle name="Normal 15 6 2 6 3" xfId="11848" xr:uid="{00000000-0005-0000-0000-0000DE2D0000}"/>
    <cellStyle name="Normal 15 6 2 7" xfId="11849" xr:uid="{00000000-0005-0000-0000-0000DF2D0000}"/>
    <cellStyle name="Normal 15 6 2 7 2" xfId="11850" xr:uid="{00000000-0005-0000-0000-0000E02D0000}"/>
    <cellStyle name="Normal 15 6 2 8" xfId="11851" xr:uid="{00000000-0005-0000-0000-0000E12D0000}"/>
    <cellStyle name="Normal 15 6 2 8 2" xfId="11852" xr:uid="{00000000-0005-0000-0000-0000E22D0000}"/>
    <cellStyle name="Normal 15 6 2 9" xfId="11853" xr:uid="{00000000-0005-0000-0000-0000E32D0000}"/>
    <cellStyle name="Normal 15 6 3" xfId="11854" xr:uid="{00000000-0005-0000-0000-0000E42D0000}"/>
    <cellStyle name="Normal 15 6 3 2" xfId="11855" xr:uid="{00000000-0005-0000-0000-0000E52D0000}"/>
    <cellStyle name="Normal 15 6 3 2 2" xfId="11856" xr:uid="{00000000-0005-0000-0000-0000E62D0000}"/>
    <cellStyle name="Normal 15 6 3 2 2 2" xfId="11857" xr:uid="{00000000-0005-0000-0000-0000E72D0000}"/>
    <cellStyle name="Normal 15 6 3 2 2 2 2" xfId="11858" xr:uid="{00000000-0005-0000-0000-0000E82D0000}"/>
    <cellStyle name="Normal 15 6 3 2 2 3" xfId="11859" xr:uid="{00000000-0005-0000-0000-0000E92D0000}"/>
    <cellStyle name="Normal 15 6 3 2 3" xfId="11860" xr:uid="{00000000-0005-0000-0000-0000EA2D0000}"/>
    <cellStyle name="Normal 15 6 3 2 3 2" xfId="11861" xr:uid="{00000000-0005-0000-0000-0000EB2D0000}"/>
    <cellStyle name="Normal 15 6 3 2 3 2 2" xfId="11862" xr:uid="{00000000-0005-0000-0000-0000EC2D0000}"/>
    <cellStyle name="Normal 15 6 3 2 3 3" xfId="11863" xr:uid="{00000000-0005-0000-0000-0000ED2D0000}"/>
    <cellStyle name="Normal 15 6 3 2 4" xfId="11864" xr:uid="{00000000-0005-0000-0000-0000EE2D0000}"/>
    <cellStyle name="Normal 15 6 3 2 4 2" xfId="11865" xr:uid="{00000000-0005-0000-0000-0000EF2D0000}"/>
    <cellStyle name="Normal 15 6 3 2 4 2 2" xfId="11866" xr:uid="{00000000-0005-0000-0000-0000F02D0000}"/>
    <cellStyle name="Normal 15 6 3 2 4 3" xfId="11867" xr:uid="{00000000-0005-0000-0000-0000F12D0000}"/>
    <cellStyle name="Normal 15 6 3 2 5" xfId="11868" xr:uid="{00000000-0005-0000-0000-0000F22D0000}"/>
    <cellStyle name="Normal 15 6 3 2 5 2" xfId="11869" xr:uid="{00000000-0005-0000-0000-0000F32D0000}"/>
    <cellStyle name="Normal 15 6 3 2 6" xfId="11870" xr:uid="{00000000-0005-0000-0000-0000F42D0000}"/>
    <cellStyle name="Normal 15 6 3 2 6 2" xfId="11871" xr:uid="{00000000-0005-0000-0000-0000F52D0000}"/>
    <cellStyle name="Normal 15 6 3 2 7" xfId="11872" xr:uid="{00000000-0005-0000-0000-0000F62D0000}"/>
    <cellStyle name="Normal 15 6 3 3" xfId="11873" xr:uid="{00000000-0005-0000-0000-0000F72D0000}"/>
    <cellStyle name="Normal 15 6 3 3 2" xfId="11874" xr:uid="{00000000-0005-0000-0000-0000F82D0000}"/>
    <cellStyle name="Normal 15 6 3 3 2 2" xfId="11875" xr:uid="{00000000-0005-0000-0000-0000F92D0000}"/>
    <cellStyle name="Normal 15 6 3 3 3" xfId="11876" xr:uid="{00000000-0005-0000-0000-0000FA2D0000}"/>
    <cellStyle name="Normal 15 6 3 4" xfId="11877" xr:uid="{00000000-0005-0000-0000-0000FB2D0000}"/>
    <cellStyle name="Normal 15 6 3 4 2" xfId="11878" xr:uid="{00000000-0005-0000-0000-0000FC2D0000}"/>
    <cellStyle name="Normal 15 6 3 4 2 2" xfId="11879" xr:uid="{00000000-0005-0000-0000-0000FD2D0000}"/>
    <cellStyle name="Normal 15 6 3 4 3" xfId="11880" xr:uid="{00000000-0005-0000-0000-0000FE2D0000}"/>
    <cellStyle name="Normal 15 6 3 5" xfId="11881" xr:uid="{00000000-0005-0000-0000-0000FF2D0000}"/>
    <cellStyle name="Normal 15 6 3 5 2" xfId="11882" xr:uid="{00000000-0005-0000-0000-0000002E0000}"/>
    <cellStyle name="Normal 15 6 3 5 2 2" xfId="11883" xr:uid="{00000000-0005-0000-0000-0000012E0000}"/>
    <cellStyle name="Normal 15 6 3 5 3" xfId="11884" xr:uid="{00000000-0005-0000-0000-0000022E0000}"/>
    <cellStyle name="Normal 15 6 3 6" xfId="11885" xr:uid="{00000000-0005-0000-0000-0000032E0000}"/>
    <cellStyle name="Normal 15 6 3 6 2" xfId="11886" xr:uid="{00000000-0005-0000-0000-0000042E0000}"/>
    <cellStyle name="Normal 15 6 3 7" xfId="11887" xr:uid="{00000000-0005-0000-0000-0000052E0000}"/>
    <cellStyle name="Normal 15 6 3 7 2" xfId="11888" xr:uid="{00000000-0005-0000-0000-0000062E0000}"/>
    <cellStyle name="Normal 15 6 3 8" xfId="11889" xr:uid="{00000000-0005-0000-0000-0000072E0000}"/>
    <cellStyle name="Normal 15 6 4" xfId="11890" xr:uid="{00000000-0005-0000-0000-0000082E0000}"/>
    <cellStyle name="Normal 15 6 4 2" xfId="11891" xr:uid="{00000000-0005-0000-0000-0000092E0000}"/>
    <cellStyle name="Normal 15 6 4 2 2" xfId="11892" xr:uid="{00000000-0005-0000-0000-00000A2E0000}"/>
    <cellStyle name="Normal 15 6 4 2 2 2" xfId="11893" xr:uid="{00000000-0005-0000-0000-00000B2E0000}"/>
    <cellStyle name="Normal 15 6 4 2 3" xfId="11894" xr:uid="{00000000-0005-0000-0000-00000C2E0000}"/>
    <cellStyle name="Normal 15 6 4 3" xfId="11895" xr:uid="{00000000-0005-0000-0000-00000D2E0000}"/>
    <cellStyle name="Normal 15 6 4 3 2" xfId="11896" xr:uid="{00000000-0005-0000-0000-00000E2E0000}"/>
    <cellStyle name="Normal 15 6 4 3 2 2" xfId="11897" xr:uid="{00000000-0005-0000-0000-00000F2E0000}"/>
    <cellStyle name="Normal 15 6 4 3 3" xfId="11898" xr:uid="{00000000-0005-0000-0000-0000102E0000}"/>
    <cellStyle name="Normal 15 6 4 4" xfId="11899" xr:uid="{00000000-0005-0000-0000-0000112E0000}"/>
    <cellStyle name="Normal 15 6 4 4 2" xfId="11900" xr:uid="{00000000-0005-0000-0000-0000122E0000}"/>
    <cellStyle name="Normal 15 6 4 4 2 2" xfId="11901" xr:uid="{00000000-0005-0000-0000-0000132E0000}"/>
    <cellStyle name="Normal 15 6 4 4 3" xfId="11902" xr:uid="{00000000-0005-0000-0000-0000142E0000}"/>
    <cellStyle name="Normal 15 6 4 5" xfId="11903" xr:uid="{00000000-0005-0000-0000-0000152E0000}"/>
    <cellStyle name="Normal 15 6 4 5 2" xfId="11904" xr:uid="{00000000-0005-0000-0000-0000162E0000}"/>
    <cellStyle name="Normal 15 6 4 6" xfId="11905" xr:uid="{00000000-0005-0000-0000-0000172E0000}"/>
    <cellStyle name="Normal 15 6 4 6 2" xfId="11906" xr:uid="{00000000-0005-0000-0000-0000182E0000}"/>
    <cellStyle name="Normal 15 6 4 7" xfId="11907" xr:uid="{00000000-0005-0000-0000-0000192E0000}"/>
    <cellStyle name="Normal 15 6 5" xfId="11908" xr:uid="{00000000-0005-0000-0000-00001A2E0000}"/>
    <cellStyle name="Normal 15 6 5 2" xfId="11909" xr:uid="{00000000-0005-0000-0000-00001B2E0000}"/>
    <cellStyle name="Normal 15 6 5 2 2" xfId="11910" xr:uid="{00000000-0005-0000-0000-00001C2E0000}"/>
    <cellStyle name="Normal 15 6 5 2 2 2" xfId="11911" xr:uid="{00000000-0005-0000-0000-00001D2E0000}"/>
    <cellStyle name="Normal 15 6 5 2 3" xfId="11912" xr:uid="{00000000-0005-0000-0000-00001E2E0000}"/>
    <cellStyle name="Normal 15 6 5 3" xfId="11913" xr:uid="{00000000-0005-0000-0000-00001F2E0000}"/>
    <cellStyle name="Normal 15 6 5 3 2" xfId="11914" xr:uid="{00000000-0005-0000-0000-0000202E0000}"/>
    <cellStyle name="Normal 15 6 5 3 2 2" xfId="11915" xr:uid="{00000000-0005-0000-0000-0000212E0000}"/>
    <cellStyle name="Normal 15 6 5 3 3" xfId="11916" xr:uid="{00000000-0005-0000-0000-0000222E0000}"/>
    <cellStyle name="Normal 15 6 5 4" xfId="11917" xr:uid="{00000000-0005-0000-0000-0000232E0000}"/>
    <cellStyle name="Normal 15 6 5 4 2" xfId="11918" xr:uid="{00000000-0005-0000-0000-0000242E0000}"/>
    <cellStyle name="Normal 15 6 5 4 2 2" xfId="11919" xr:uid="{00000000-0005-0000-0000-0000252E0000}"/>
    <cellStyle name="Normal 15 6 5 4 3" xfId="11920" xr:uid="{00000000-0005-0000-0000-0000262E0000}"/>
    <cellStyle name="Normal 15 6 5 5" xfId="11921" xr:uid="{00000000-0005-0000-0000-0000272E0000}"/>
    <cellStyle name="Normal 15 6 5 5 2" xfId="11922" xr:uid="{00000000-0005-0000-0000-0000282E0000}"/>
    <cellStyle name="Normal 15 6 5 6" xfId="11923" xr:uid="{00000000-0005-0000-0000-0000292E0000}"/>
    <cellStyle name="Normal 15 6 5 6 2" xfId="11924" xr:uid="{00000000-0005-0000-0000-00002A2E0000}"/>
    <cellStyle name="Normal 15 6 5 7" xfId="11925" xr:uid="{00000000-0005-0000-0000-00002B2E0000}"/>
    <cellStyle name="Normal 15 6 6" xfId="11926" xr:uid="{00000000-0005-0000-0000-00002C2E0000}"/>
    <cellStyle name="Normal 15 6 6 2" xfId="11927" xr:uid="{00000000-0005-0000-0000-00002D2E0000}"/>
    <cellStyle name="Normal 15 6 6 2 2" xfId="11928" xr:uid="{00000000-0005-0000-0000-00002E2E0000}"/>
    <cellStyle name="Normal 15 6 6 3" xfId="11929" xr:uid="{00000000-0005-0000-0000-00002F2E0000}"/>
    <cellStyle name="Normal 15 6 7" xfId="11930" xr:uid="{00000000-0005-0000-0000-0000302E0000}"/>
    <cellStyle name="Normal 15 6 7 2" xfId="11931" xr:uid="{00000000-0005-0000-0000-0000312E0000}"/>
    <cellStyle name="Normal 15 6 7 2 2" xfId="11932" xr:uid="{00000000-0005-0000-0000-0000322E0000}"/>
    <cellStyle name="Normal 15 6 7 3" xfId="11933" xr:uid="{00000000-0005-0000-0000-0000332E0000}"/>
    <cellStyle name="Normal 15 6 8" xfId="11934" xr:uid="{00000000-0005-0000-0000-0000342E0000}"/>
    <cellStyle name="Normal 15 6 8 2" xfId="11935" xr:uid="{00000000-0005-0000-0000-0000352E0000}"/>
    <cellStyle name="Normal 15 6 8 2 2" xfId="11936" xr:uid="{00000000-0005-0000-0000-0000362E0000}"/>
    <cellStyle name="Normal 15 6 8 3" xfId="11937" xr:uid="{00000000-0005-0000-0000-0000372E0000}"/>
    <cellStyle name="Normal 15 6 9" xfId="11938" xr:uid="{00000000-0005-0000-0000-0000382E0000}"/>
    <cellStyle name="Normal 15 6 9 2" xfId="11939" xr:uid="{00000000-0005-0000-0000-0000392E0000}"/>
    <cellStyle name="Normal 15 7" xfId="444" xr:uid="{00000000-0005-0000-0000-00003A2E0000}"/>
    <cellStyle name="Normal 15 7 2" xfId="11940" xr:uid="{00000000-0005-0000-0000-00003B2E0000}"/>
    <cellStyle name="Normal 15 7 2 2" xfId="11941" xr:uid="{00000000-0005-0000-0000-00003C2E0000}"/>
    <cellStyle name="Normal 15 7 2 2 2" xfId="11942" xr:uid="{00000000-0005-0000-0000-00003D2E0000}"/>
    <cellStyle name="Normal 15 7 2 2 2 2" xfId="11943" xr:uid="{00000000-0005-0000-0000-00003E2E0000}"/>
    <cellStyle name="Normal 15 7 2 2 3" xfId="11944" xr:uid="{00000000-0005-0000-0000-00003F2E0000}"/>
    <cellStyle name="Normal 15 7 2 3" xfId="11945" xr:uid="{00000000-0005-0000-0000-0000402E0000}"/>
    <cellStyle name="Normal 15 7 2 3 2" xfId="11946" xr:uid="{00000000-0005-0000-0000-0000412E0000}"/>
    <cellStyle name="Normal 15 7 2 3 2 2" xfId="11947" xr:uid="{00000000-0005-0000-0000-0000422E0000}"/>
    <cellStyle name="Normal 15 7 2 3 3" xfId="11948" xr:uid="{00000000-0005-0000-0000-0000432E0000}"/>
    <cellStyle name="Normal 15 7 2 4" xfId="11949" xr:uid="{00000000-0005-0000-0000-0000442E0000}"/>
    <cellStyle name="Normal 15 7 2 4 2" xfId="11950" xr:uid="{00000000-0005-0000-0000-0000452E0000}"/>
    <cellStyle name="Normal 15 7 2 4 2 2" xfId="11951" xr:uid="{00000000-0005-0000-0000-0000462E0000}"/>
    <cellStyle name="Normal 15 7 2 4 3" xfId="11952" xr:uid="{00000000-0005-0000-0000-0000472E0000}"/>
    <cellStyle name="Normal 15 7 2 5" xfId="11953" xr:uid="{00000000-0005-0000-0000-0000482E0000}"/>
    <cellStyle name="Normal 15 7 2 5 2" xfId="11954" xr:uid="{00000000-0005-0000-0000-0000492E0000}"/>
    <cellStyle name="Normal 15 7 2 6" xfId="11955" xr:uid="{00000000-0005-0000-0000-00004A2E0000}"/>
    <cellStyle name="Normal 15 7 2 6 2" xfId="11956" xr:uid="{00000000-0005-0000-0000-00004B2E0000}"/>
    <cellStyle name="Normal 15 7 2 7" xfId="11957" xr:uid="{00000000-0005-0000-0000-00004C2E0000}"/>
    <cellStyle name="Normal 15 7 3" xfId="11958" xr:uid="{00000000-0005-0000-0000-00004D2E0000}"/>
    <cellStyle name="Normal 15 7 3 2" xfId="11959" xr:uid="{00000000-0005-0000-0000-00004E2E0000}"/>
    <cellStyle name="Normal 15 7 3 2 2" xfId="11960" xr:uid="{00000000-0005-0000-0000-00004F2E0000}"/>
    <cellStyle name="Normal 15 7 3 2 2 2" xfId="11961" xr:uid="{00000000-0005-0000-0000-0000502E0000}"/>
    <cellStyle name="Normal 15 7 3 2 3" xfId="11962" xr:uid="{00000000-0005-0000-0000-0000512E0000}"/>
    <cellStyle name="Normal 15 7 3 3" xfId="11963" xr:uid="{00000000-0005-0000-0000-0000522E0000}"/>
    <cellStyle name="Normal 15 7 3 3 2" xfId="11964" xr:uid="{00000000-0005-0000-0000-0000532E0000}"/>
    <cellStyle name="Normal 15 7 3 3 2 2" xfId="11965" xr:uid="{00000000-0005-0000-0000-0000542E0000}"/>
    <cellStyle name="Normal 15 7 3 3 3" xfId="11966" xr:uid="{00000000-0005-0000-0000-0000552E0000}"/>
    <cellStyle name="Normal 15 7 3 4" xfId="11967" xr:uid="{00000000-0005-0000-0000-0000562E0000}"/>
    <cellStyle name="Normal 15 7 3 4 2" xfId="11968" xr:uid="{00000000-0005-0000-0000-0000572E0000}"/>
    <cellStyle name="Normal 15 7 3 4 2 2" xfId="11969" xr:uid="{00000000-0005-0000-0000-0000582E0000}"/>
    <cellStyle name="Normal 15 7 3 4 3" xfId="11970" xr:uid="{00000000-0005-0000-0000-0000592E0000}"/>
    <cellStyle name="Normal 15 7 3 5" xfId="11971" xr:uid="{00000000-0005-0000-0000-00005A2E0000}"/>
    <cellStyle name="Normal 15 7 3 5 2" xfId="11972" xr:uid="{00000000-0005-0000-0000-00005B2E0000}"/>
    <cellStyle name="Normal 15 7 3 6" xfId="11973" xr:uid="{00000000-0005-0000-0000-00005C2E0000}"/>
    <cellStyle name="Normal 15 7 3 6 2" xfId="11974" xr:uid="{00000000-0005-0000-0000-00005D2E0000}"/>
    <cellStyle name="Normal 15 7 3 7" xfId="11975" xr:uid="{00000000-0005-0000-0000-00005E2E0000}"/>
    <cellStyle name="Normal 15 7 4" xfId="11976" xr:uid="{00000000-0005-0000-0000-00005F2E0000}"/>
    <cellStyle name="Normal 15 7 4 2" xfId="11977" xr:uid="{00000000-0005-0000-0000-0000602E0000}"/>
    <cellStyle name="Normal 15 7 4 2 2" xfId="11978" xr:uid="{00000000-0005-0000-0000-0000612E0000}"/>
    <cellStyle name="Normal 15 7 4 3" xfId="11979" xr:uid="{00000000-0005-0000-0000-0000622E0000}"/>
    <cellStyle name="Normal 15 7 5" xfId="11980" xr:uid="{00000000-0005-0000-0000-0000632E0000}"/>
    <cellStyle name="Normal 15 7 5 2" xfId="11981" xr:uid="{00000000-0005-0000-0000-0000642E0000}"/>
    <cellStyle name="Normal 15 7 5 2 2" xfId="11982" xr:uid="{00000000-0005-0000-0000-0000652E0000}"/>
    <cellStyle name="Normal 15 7 5 3" xfId="11983" xr:uid="{00000000-0005-0000-0000-0000662E0000}"/>
    <cellStyle name="Normal 15 7 6" xfId="11984" xr:uid="{00000000-0005-0000-0000-0000672E0000}"/>
    <cellStyle name="Normal 15 7 6 2" xfId="11985" xr:uid="{00000000-0005-0000-0000-0000682E0000}"/>
    <cellStyle name="Normal 15 7 6 2 2" xfId="11986" xr:uid="{00000000-0005-0000-0000-0000692E0000}"/>
    <cellStyle name="Normal 15 7 6 3" xfId="11987" xr:uid="{00000000-0005-0000-0000-00006A2E0000}"/>
    <cellStyle name="Normal 15 7 7" xfId="11988" xr:uid="{00000000-0005-0000-0000-00006B2E0000}"/>
    <cellStyle name="Normal 15 7 7 2" xfId="11989" xr:uid="{00000000-0005-0000-0000-00006C2E0000}"/>
    <cellStyle name="Normal 15 7 8" xfId="11990" xr:uid="{00000000-0005-0000-0000-00006D2E0000}"/>
    <cellStyle name="Normal 15 7 8 2" xfId="11991" xr:uid="{00000000-0005-0000-0000-00006E2E0000}"/>
    <cellStyle name="Normal 15 7 9" xfId="11992" xr:uid="{00000000-0005-0000-0000-00006F2E0000}"/>
    <cellStyle name="Normal 15 8" xfId="11993" xr:uid="{00000000-0005-0000-0000-0000702E0000}"/>
    <cellStyle name="Normal 15 8 2" xfId="11994" xr:uid="{00000000-0005-0000-0000-0000712E0000}"/>
    <cellStyle name="Normal 15 8 2 2" xfId="11995" xr:uid="{00000000-0005-0000-0000-0000722E0000}"/>
    <cellStyle name="Normal 15 8 2 2 2" xfId="11996" xr:uid="{00000000-0005-0000-0000-0000732E0000}"/>
    <cellStyle name="Normal 15 8 2 2 2 2" xfId="11997" xr:uid="{00000000-0005-0000-0000-0000742E0000}"/>
    <cellStyle name="Normal 15 8 2 2 3" xfId="11998" xr:uid="{00000000-0005-0000-0000-0000752E0000}"/>
    <cellStyle name="Normal 15 8 2 3" xfId="11999" xr:uid="{00000000-0005-0000-0000-0000762E0000}"/>
    <cellStyle name="Normal 15 8 2 3 2" xfId="12000" xr:uid="{00000000-0005-0000-0000-0000772E0000}"/>
    <cellStyle name="Normal 15 8 2 3 2 2" xfId="12001" xr:uid="{00000000-0005-0000-0000-0000782E0000}"/>
    <cellStyle name="Normal 15 8 2 3 3" xfId="12002" xr:uid="{00000000-0005-0000-0000-0000792E0000}"/>
    <cellStyle name="Normal 15 8 2 4" xfId="12003" xr:uid="{00000000-0005-0000-0000-00007A2E0000}"/>
    <cellStyle name="Normal 15 8 2 4 2" xfId="12004" xr:uid="{00000000-0005-0000-0000-00007B2E0000}"/>
    <cellStyle name="Normal 15 8 2 4 2 2" xfId="12005" xr:uid="{00000000-0005-0000-0000-00007C2E0000}"/>
    <cellStyle name="Normal 15 8 2 4 3" xfId="12006" xr:uid="{00000000-0005-0000-0000-00007D2E0000}"/>
    <cellStyle name="Normal 15 8 2 5" xfId="12007" xr:uid="{00000000-0005-0000-0000-00007E2E0000}"/>
    <cellStyle name="Normal 15 8 2 5 2" xfId="12008" xr:uid="{00000000-0005-0000-0000-00007F2E0000}"/>
    <cellStyle name="Normal 15 8 2 6" xfId="12009" xr:uid="{00000000-0005-0000-0000-0000802E0000}"/>
    <cellStyle name="Normal 15 8 2 6 2" xfId="12010" xr:uid="{00000000-0005-0000-0000-0000812E0000}"/>
    <cellStyle name="Normal 15 8 2 7" xfId="12011" xr:uid="{00000000-0005-0000-0000-0000822E0000}"/>
    <cellStyle name="Normal 15 8 3" xfId="12012" xr:uid="{00000000-0005-0000-0000-0000832E0000}"/>
    <cellStyle name="Normal 15 8 3 2" xfId="12013" xr:uid="{00000000-0005-0000-0000-0000842E0000}"/>
    <cellStyle name="Normal 15 8 3 2 2" xfId="12014" xr:uid="{00000000-0005-0000-0000-0000852E0000}"/>
    <cellStyle name="Normal 15 8 3 2 2 2" xfId="12015" xr:uid="{00000000-0005-0000-0000-0000862E0000}"/>
    <cellStyle name="Normal 15 8 3 2 3" xfId="12016" xr:uid="{00000000-0005-0000-0000-0000872E0000}"/>
    <cellStyle name="Normal 15 8 3 3" xfId="12017" xr:uid="{00000000-0005-0000-0000-0000882E0000}"/>
    <cellStyle name="Normal 15 8 3 3 2" xfId="12018" xr:uid="{00000000-0005-0000-0000-0000892E0000}"/>
    <cellStyle name="Normal 15 8 3 3 2 2" xfId="12019" xr:uid="{00000000-0005-0000-0000-00008A2E0000}"/>
    <cellStyle name="Normal 15 8 3 3 3" xfId="12020" xr:uid="{00000000-0005-0000-0000-00008B2E0000}"/>
    <cellStyle name="Normal 15 8 3 4" xfId="12021" xr:uid="{00000000-0005-0000-0000-00008C2E0000}"/>
    <cellStyle name="Normal 15 8 3 4 2" xfId="12022" xr:uid="{00000000-0005-0000-0000-00008D2E0000}"/>
    <cellStyle name="Normal 15 8 3 4 2 2" xfId="12023" xr:uid="{00000000-0005-0000-0000-00008E2E0000}"/>
    <cellStyle name="Normal 15 8 3 4 3" xfId="12024" xr:uid="{00000000-0005-0000-0000-00008F2E0000}"/>
    <cellStyle name="Normal 15 8 3 5" xfId="12025" xr:uid="{00000000-0005-0000-0000-0000902E0000}"/>
    <cellStyle name="Normal 15 8 3 5 2" xfId="12026" xr:uid="{00000000-0005-0000-0000-0000912E0000}"/>
    <cellStyle name="Normal 15 8 3 6" xfId="12027" xr:uid="{00000000-0005-0000-0000-0000922E0000}"/>
    <cellStyle name="Normal 15 8 3 6 2" xfId="12028" xr:uid="{00000000-0005-0000-0000-0000932E0000}"/>
    <cellStyle name="Normal 15 8 3 7" xfId="12029" xr:uid="{00000000-0005-0000-0000-0000942E0000}"/>
    <cellStyle name="Normal 15 8 4" xfId="12030" xr:uid="{00000000-0005-0000-0000-0000952E0000}"/>
    <cellStyle name="Normal 15 8 4 2" xfId="12031" xr:uid="{00000000-0005-0000-0000-0000962E0000}"/>
    <cellStyle name="Normal 15 8 4 2 2" xfId="12032" xr:uid="{00000000-0005-0000-0000-0000972E0000}"/>
    <cellStyle name="Normal 15 8 4 3" xfId="12033" xr:uid="{00000000-0005-0000-0000-0000982E0000}"/>
    <cellStyle name="Normal 15 8 5" xfId="12034" xr:uid="{00000000-0005-0000-0000-0000992E0000}"/>
    <cellStyle name="Normal 15 8 5 2" xfId="12035" xr:uid="{00000000-0005-0000-0000-00009A2E0000}"/>
    <cellStyle name="Normal 15 8 5 2 2" xfId="12036" xr:uid="{00000000-0005-0000-0000-00009B2E0000}"/>
    <cellStyle name="Normal 15 8 5 3" xfId="12037" xr:uid="{00000000-0005-0000-0000-00009C2E0000}"/>
    <cellStyle name="Normal 15 8 6" xfId="12038" xr:uid="{00000000-0005-0000-0000-00009D2E0000}"/>
    <cellStyle name="Normal 15 8 6 2" xfId="12039" xr:uid="{00000000-0005-0000-0000-00009E2E0000}"/>
    <cellStyle name="Normal 15 8 6 2 2" xfId="12040" xr:uid="{00000000-0005-0000-0000-00009F2E0000}"/>
    <cellStyle name="Normal 15 8 6 3" xfId="12041" xr:uid="{00000000-0005-0000-0000-0000A02E0000}"/>
    <cellStyle name="Normal 15 8 7" xfId="12042" xr:uid="{00000000-0005-0000-0000-0000A12E0000}"/>
    <cellStyle name="Normal 15 8 7 2" xfId="12043" xr:uid="{00000000-0005-0000-0000-0000A22E0000}"/>
    <cellStyle name="Normal 15 8 8" xfId="12044" xr:uid="{00000000-0005-0000-0000-0000A32E0000}"/>
    <cellStyle name="Normal 15 8 8 2" xfId="12045" xr:uid="{00000000-0005-0000-0000-0000A42E0000}"/>
    <cellStyle name="Normal 15 8 9" xfId="12046" xr:uid="{00000000-0005-0000-0000-0000A52E0000}"/>
    <cellStyle name="Normal 15 9" xfId="12047" xr:uid="{00000000-0005-0000-0000-0000A62E0000}"/>
    <cellStyle name="Normal 15 9 2" xfId="12048" xr:uid="{00000000-0005-0000-0000-0000A72E0000}"/>
    <cellStyle name="Normal 15 9 2 2" xfId="12049" xr:uid="{00000000-0005-0000-0000-0000A82E0000}"/>
    <cellStyle name="Normal 15 9 2 2 2" xfId="12050" xr:uid="{00000000-0005-0000-0000-0000A92E0000}"/>
    <cellStyle name="Normal 15 9 2 3" xfId="12051" xr:uid="{00000000-0005-0000-0000-0000AA2E0000}"/>
    <cellStyle name="Normal 15 9 3" xfId="12052" xr:uid="{00000000-0005-0000-0000-0000AB2E0000}"/>
    <cellStyle name="Normal 15 9 3 2" xfId="12053" xr:uid="{00000000-0005-0000-0000-0000AC2E0000}"/>
    <cellStyle name="Normal 15 9 3 2 2" xfId="12054" xr:uid="{00000000-0005-0000-0000-0000AD2E0000}"/>
    <cellStyle name="Normal 15 9 3 3" xfId="12055" xr:uid="{00000000-0005-0000-0000-0000AE2E0000}"/>
    <cellStyle name="Normal 15 9 4" xfId="12056" xr:uid="{00000000-0005-0000-0000-0000AF2E0000}"/>
    <cellStyle name="Normal 15 9 4 2" xfId="12057" xr:uid="{00000000-0005-0000-0000-0000B02E0000}"/>
    <cellStyle name="Normal 15 9 4 2 2" xfId="12058" xr:uid="{00000000-0005-0000-0000-0000B12E0000}"/>
    <cellStyle name="Normal 15 9 4 3" xfId="12059" xr:uid="{00000000-0005-0000-0000-0000B22E0000}"/>
    <cellStyle name="Normal 15 9 5" xfId="12060" xr:uid="{00000000-0005-0000-0000-0000B32E0000}"/>
    <cellStyle name="Normal 15 9 5 2" xfId="12061" xr:uid="{00000000-0005-0000-0000-0000B42E0000}"/>
    <cellStyle name="Normal 15 9 6" xfId="12062" xr:uid="{00000000-0005-0000-0000-0000B52E0000}"/>
    <cellStyle name="Normal 15 9 6 2" xfId="12063" xr:uid="{00000000-0005-0000-0000-0000B62E0000}"/>
    <cellStyle name="Normal 15 9 7" xfId="12064" xr:uid="{00000000-0005-0000-0000-0000B72E0000}"/>
    <cellStyle name="Normal 15_Confidential Information" xfId="12065" xr:uid="{00000000-0005-0000-0000-0000B82E0000}"/>
    <cellStyle name="Normal 16" xfId="445" xr:uid="{00000000-0005-0000-0000-0000B92E0000}"/>
    <cellStyle name="Normal 17" xfId="446" xr:uid="{00000000-0005-0000-0000-0000BA2E0000}"/>
    <cellStyle name="Normal 18" xfId="447" xr:uid="{00000000-0005-0000-0000-0000BB2E0000}"/>
    <cellStyle name="Normal 18 2" xfId="448" xr:uid="{00000000-0005-0000-0000-0000BC2E0000}"/>
    <cellStyle name="Normal 18 2 10" xfId="12066" xr:uid="{00000000-0005-0000-0000-0000BD2E0000}"/>
    <cellStyle name="Normal 18 2 10 2" xfId="12067" xr:uid="{00000000-0005-0000-0000-0000BE2E0000}"/>
    <cellStyle name="Normal 18 2 10 2 2" xfId="12068" xr:uid="{00000000-0005-0000-0000-0000BF2E0000}"/>
    <cellStyle name="Normal 18 2 10 3" xfId="12069" xr:uid="{00000000-0005-0000-0000-0000C02E0000}"/>
    <cellStyle name="Normal 18 2 11" xfId="12070" xr:uid="{00000000-0005-0000-0000-0000C12E0000}"/>
    <cellStyle name="Normal 18 2 11 2" xfId="12071" xr:uid="{00000000-0005-0000-0000-0000C22E0000}"/>
    <cellStyle name="Normal 18 2 11 2 2" xfId="12072" xr:uid="{00000000-0005-0000-0000-0000C32E0000}"/>
    <cellStyle name="Normal 18 2 11 3" xfId="12073" xr:uid="{00000000-0005-0000-0000-0000C42E0000}"/>
    <cellStyle name="Normal 18 2 12" xfId="12074" xr:uid="{00000000-0005-0000-0000-0000C52E0000}"/>
    <cellStyle name="Normal 18 2 12 2" xfId="12075" xr:uid="{00000000-0005-0000-0000-0000C62E0000}"/>
    <cellStyle name="Normal 18 2 12 2 2" xfId="12076" xr:uid="{00000000-0005-0000-0000-0000C72E0000}"/>
    <cellStyle name="Normal 18 2 12 3" xfId="12077" xr:uid="{00000000-0005-0000-0000-0000C82E0000}"/>
    <cellStyle name="Normal 18 2 13" xfId="12078" xr:uid="{00000000-0005-0000-0000-0000C92E0000}"/>
    <cellStyle name="Normal 18 2 13 2" xfId="12079" xr:uid="{00000000-0005-0000-0000-0000CA2E0000}"/>
    <cellStyle name="Normal 18 2 14" xfId="12080" xr:uid="{00000000-0005-0000-0000-0000CB2E0000}"/>
    <cellStyle name="Normal 18 2 14 2" xfId="12081" xr:uid="{00000000-0005-0000-0000-0000CC2E0000}"/>
    <cellStyle name="Normal 18 2 15" xfId="12082" xr:uid="{00000000-0005-0000-0000-0000CD2E0000}"/>
    <cellStyle name="Normal 18 2 2" xfId="449" xr:uid="{00000000-0005-0000-0000-0000CE2E0000}"/>
    <cellStyle name="Normal 18 2 2 10" xfId="12083" xr:uid="{00000000-0005-0000-0000-0000CF2E0000}"/>
    <cellStyle name="Normal 18 2 2 10 2" xfId="12084" xr:uid="{00000000-0005-0000-0000-0000D02E0000}"/>
    <cellStyle name="Normal 18 2 2 10 2 2" xfId="12085" xr:uid="{00000000-0005-0000-0000-0000D12E0000}"/>
    <cellStyle name="Normal 18 2 2 10 3" xfId="12086" xr:uid="{00000000-0005-0000-0000-0000D22E0000}"/>
    <cellStyle name="Normal 18 2 2 11" xfId="12087" xr:uid="{00000000-0005-0000-0000-0000D32E0000}"/>
    <cellStyle name="Normal 18 2 2 11 2" xfId="12088" xr:uid="{00000000-0005-0000-0000-0000D42E0000}"/>
    <cellStyle name="Normal 18 2 2 12" xfId="12089" xr:uid="{00000000-0005-0000-0000-0000D52E0000}"/>
    <cellStyle name="Normal 18 2 2 12 2" xfId="12090" xr:uid="{00000000-0005-0000-0000-0000D62E0000}"/>
    <cellStyle name="Normal 18 2 2 13" xfId="12091" xr:uid="{00000000-0005-0000-0000-0000D72E0000}"/>
    <cellStyle name="Normal 18 2 2 2" xfId="450" xr:uid="{00000000-0005-0000-0000-0000D82E0000}"/>
    <cellStyle name="Normal 18 2 2 2 10" xfId="12092" xr:uid="{00000000-0005-0000-0000-0000D92E0000}"/>
    <cellStyle name="Normal 18 2 2 2 10 2" xfId="12093" xr:uid="{00000000-0005-0000-0000-0000DA2E0000}"/>
    <cellStyle name="Normal 18 2 2 2 11" xfId="12094" xr:uid="{00000000-0005-0000-0000-0000DB2E0000}"/>
    <cellStyle name="Normal 18 2 2 2 2" xfId="12095" xr:uid="{00000000-0005-0000-0000-0000DC2E0000}"/>
    <cellStyle name="Normal 18 2 2 2 2 2" xfId="12096" xr:uid="{00000000-0005-0000-0000-0000DD2E0000}"/>
    <cellStyle name="Normal 18 2 2 2 2 2 2" xfId="12097" xr:uid="{00000000-0005-0000-0000-0000DE2E0000}"/>
    <cellStyle name="Normal 18 2 2 2 2 2 2 2" xfId="12098" xr:uid="{00000000-0005-0000-0000-0000DF2E0000}"/>
    <cellStyle name="Normal 18 2 2 2 2 2 2 2 2" xfId="12099" xr:uid="{00000000-0005-0000-0000-0000E02E0000}"/>
    <cellStyle name="Normal 18 2 2 2 2 2 2 3" xfId="12100" xr:uid="{00000000-0005-0000-0000-0000E12E0000}"/>
    <cellStyle name="Normal 18 2 2 2 2 2 3" xfId="12101" xr:uid="{00000000-0005-0000-0000-0000E22E0000}"/>
    <cellStyle name="Normal 18 2 2 2 2 2 3 2" xfId="12102" xr:uid="{00000000-0005-0000-0000-0000E32E0000}"/>
    <cellStyle name="Normal 18 2 2 2 2 2 3 2 2" xfId="12103" xr:uid="{00000000-0005-0000-0000-0000E42E0000}"/>
    <cellStyle name="Normal 18 2 2 2 2 2 3 3" xfId="12104" xr:uid="{00000000-0005-0000-0000-0000E52E0000}"/>
    <cellStyle name="Normal 18 2 2 2 2 2 4" xfId="12105" xr:uid="{00000000-0005-0000-0000-0000E62E0000}"/>
    <cellStyle name="Normal 18 2 2 2 2 2 4 2" xfId="12106" xr:uid="{00000000-0005-0000-0000-0000E72E0000}"/>
    <cellStyle name="Normal 18 2 2 2 2 2 4 2 2" xfId="12107" xr:uid="{00000000-0005-0000-0000-0000E82E0000}"/>
    <cellStyle name="Normal 18 2 2 2 2 2 4 3" xfId="12108" xr:uid="{00000000-0005-0000-0000-0000E92E0000}"/>
    <cellStyle name="Normal 18 2 2 2 2 2 5" xfId="12109" xr:uid="{00000000-0005-0000-0000-0000EA2E0000}"/>
    <cellStyle name="Normal 18 2 2 2 2 2 5 2" xfId="12110" xr:uid="{00000000-0005-0000-0000-0000EB2E0000}"/>
    <cellStyle name="Normal 18 2 2 2 2 2 6" xfId="12111" xr:uid="{00000000-0005-0000-0000-0000EC2E0000}"/>
    <cellStyle name="Normal 18 2 2 2 2 2 6 2" xfId="12112" xr:uid="{00000000-0005-0000-0000-0000ED2E0000}"/>
    <cellStyle name="Normal 18 2 2 2 2 2 7" xfId="12113" xr:uid="{00000000-0005-0000-0000-0000EE2E0000}"/>
    <cellStyle name="Normal 18 2 2 2 2 3" xfId="12114" xr:uid="{00000000-0005-0000-0000-0000EF2E0000}"/>
    <cellStyle name="Normal 18 2 2 2 2 3 2" xfId="12115" xr:uid="{00000000-0005-0000-0000-0000F02E0000}"/>
    <cellStyle name="Normal 18 2 2 2 2 3 2 2" xfId="12116" xr:uid="{00000000-0005-0000-0000-0000F12E0000}"/>
    <cellStyle name="Normal 18 2 2 2 2 3 2 2 2" xfId="12117" xr:uid="{00000000-0005-0000-0000-0000F22E0000}"/>
    <cellStyle name="Normal 18 2 2 2 2 3 2 3" xfId="12118" xr:uid="{00000000-0005-0000-0000-0000F32E0000}"/>
    <cellStyle name="Normal 18 2 2 2 2 3 3" xfId="12119" xr:uid="{00000000-0005-0000-0000-0000F42E0000}"/>
    <cellStyle name="Normal 18 2 2 2 2 3 3 2" xfId="12120" xr:uid="{00000000-0005-0000-0000-0000F52E0000}"/>
    <cellStyle name="Normal 18 2 2 2 2 3 3 2 2" xfId="12121" xr:uid="{00000000-0005-0000-0000-0000F62E0000}"/>
    <cellStyle name="Normal 18 2 2 2 2 3 3 3" xfId="12122" xr:uid="{00000000-0005-0000-0000-0000F72E0000}"/>
    <cellStyle name="Normal 18 2 2 2 2 3 4" xfId="12123" xr:uid="{00000000-0005-0000-0000-0000F82E0000}"/>
    <cellStyle name="Normal 18 2 2 2 2 3 4 2" xfId="12124" xr:uid="{00000000-0005-0000-0000-0000F92E0000}"/>
    <cellStyle name="Normal 18 2 2 2 2 3 4 2 2" xfId="12125" xr:uid="{00000000-0005-0000-0000-0000FA2E0000}"/>
    <cellStyle name="Normal 18 2 2 2 2 3 4 3" xfId="12126" xr:uid="{00000000-0005-0000-0000-0000FB2E0000}"/>
    <cellStyle name="Normal 18 2 2 2 2 3 5" xfId="12127" xr:uid="{00000000-0005-0000-0000-0000FC2E0000}"/>
    <cellStyle name="Normal 18 2 2 2 2 3 5 2" xfId="12128" xr:uid="{00000000-0005-0000-0000-0000FD2E0000}"/>
    <cellStyle name="Normal 18 2 2 2 2 3 6" xfId="12129" xr:uid="{00000000-0005-0000-0000-0000FE2E0000}"/>
    <cellStyle name="Normal 18 2 2 2 2 3 6 2" xfId="12130" xr:uid="{00000000-0005-0000-0000-0000FF2E0000}"/>
    <cellStyle name="Normal 18 2 2 2 2 3 7" xfId="12131" xr:uid="{00000000-0005-0000-0000-0000002F0000}"/>
    <cellStyle name="Normal 18 2 2 2 2 4" xfId="12132" xr:uid="{00000000-0005-0000-0000-0000012F0000}"/>
    <cellStyle name="Normal 18 2 2 2 2 4 2" xfId="12133" xr:uid="{00000000-0005-0000-0000-0000022F0000}"/>
    <cellStyle name="Normal 18 2 2 2 2 4 2 2" xfId="12134" xr:uid="{00000000-0005-0000-0000-0000032F0000}"/>
    <cellStyle name="Normal 18 2 2 2 2 4 3" xfId="12135" xr:uid="{00000000-0005-0000-0000-0000042F0000}"/>
    <cellStyle name="Normal 18 2 2 2 2 5" xfId="12136" xr:uid="{00000000-0005-0000-0000-0000052F0000}"/>
    <cellStyle name="Normal 18 2 2 2 2 5 2" xfId="12137" xr:uid="{00000000-0005-0000-0000-0000062F0000}"/>
    <cellStyle name="Normal 18 2 2 2 2 5 2 2" xfId="12138" xr:uid="{00000000-0005-0000-0000-0000072F0000}"/>
    <cellStyle name="Normal 18 2 2 2 2 5 3" xfId="12139" xr:uid="{00000000-0005-0000-0000-0000082F0000}"/>
    <cellStyle name="Normal 18 2 2 2 2 6" xfId="12140" xr:uid="{00000000-0005-0000-0000-0000092F0000}"/>
    <cellStyle name="Normal 18 2 2 2 2 6 2" xfId="12141" xr:uid="{00000000-0005-0000-0000-00000A2F0000}"/>
    <cellStyle name="Normal 18 2 2 2 2 6 2 2" xfId="12142" xr:uid="{00000000-0005-0000-0000-00000B2F0000}"/>
    <cellStyle name="Normal 18 2 2 2 2 6 3" xfId="12143" xr:uid="{00000000-0005-0000-0000-00000C2F0000}"/>
    <cellStyle name="Normal 18 2 2 2 2 7" xfId="12144" xr:uid="{00000000-0005-0000-0000-00000D2F0000}"/>
    <cellStyle name="Normal 18 2 2 2 2 7 2" xfId="12145" xr:uid="{00000000-0005-0000-0000-00000E2F0000}"/>
    <cellStyle name="Normal 18 2 2 2 2 8" xfId="12146" xr:uid="{00000000-0005-0000-0000-00000F2F0000}"/>
    <cellStyle name="Normal 18 2 2 2 2 8 2" xfId="12147" xr:uid="{00000000-0005-0000-0000-0000102F0000}"/>
    <cellStyle name="Normal 18 2 2 2 2 9" xfId="12148" xr:uid="{00000000-0005-0000-0000-0000112F0000}"/>
    <cellStyle name="Normal 18 2 2 2 3" xfId="12149" xr:uid="{00000000-0005-0000-0000-0000122F0000}"/>
    <cellStyle name="Normal 18 2 2 2 3 2" xfId="12150" xr:uid="{00000000-0005-0000-0000-0000132F0000}"/>
    <cellStyle name="Normal 18 2 2 2 3 2 2" xfId="12151" xr:uid="{00000000-0005-0000-0000-0000142F0000}"/>
    <cellStyle name="Normal 18 2 2 2 3 2 2 2" xfId="12152" xr:uid="{00000000-0005-0000-0000-0000152F0000}"/>
    <cellStyle name="Normal 18 2 2 2 3 2 2 2 2" xfId="12153" xr:uid="{00000000-0005-0000-0000-0000162F0000}"/>
    <cellStyle name="Normal 18 2 2 2 3 2 2 3" xfId="12154" xr:uid="{00000000-0005-0000-0000-0000172F0000}"/>
    <cellStyle name="Normal 18 2 2 2 3 2 3" xfId="12155" xr:uid="{00000000-0005-0000-0000-0000182F0000}"/>
    <cellStyle name="Normal 18 2 2 2 3 2 3 2" xfId="12156" xr:uid="{00000000-0005-0000-0000-0000192F0000}"/>
    <cellStyle name="Normal 18 2 2 2 3 2 3 2 2" xfId="12157" xr:uid="{00000000-0005-0000-0000-00001A2F0000}"/>
    <cellStyle name="Normal 18 2 2 2 3 2 3 3" xfId="12158" xr:uid="{00000000-0005-0000-0000-00001B2F0000}"/>
    <cellStyle name="Normal 18 2 2 2 3 2 4" xfId="12159" xr:uid="{00000000-0005-0000-0000-00001C2F0000}"/>
    <cellStyle name="Normal 18 2 2 2 3 2 4 2" xfId="12160" xr:uid="{00000000-0005-0000-0000-00001D2F0000}"/>
    <cellStyle name="Normal 18 2 2 2 3 2 4 2 2" xfId="12161" xr:uid="{00000000-0005-0000-0000-00001E2F0000}"/>
    <cellStyle name="Normal 18 2 2 2 3 2 4 3" xfId="12162" xr:uid="{00000000-0005-0000-0000-00001F2F0000}"/>
    <cellStyle name="Normal 18 2 2 2 3 2 5" xfId="12163" xr:uid="{00000000-0005-0000-0000-0000202F0000}"/>
    <cellStyle name="Normal 18 2 2 2 3 2 5 2" xfId="12164" xr:uid="{00000000-0005-0000-0000-0000212F0000}"/>
    <cellStyle name="Normal 18 2 2 2 3 2 6" xfId="12165" xr:uid="{00000000-0005-0000-0000-0000222F0000}"/>
    <cellStyle name="Normal 18 2 2 2 3 2 6 2" xfId="12166" xr:uid="{00000000-0005-0000-0000-0000232F0000}"/>
    <cellStyle name="Normal 18 2 2 2 3 2 7" xfId="12167" xr:uid="{00000000-0005-0000-0000-0000242F0000}"/>
    <cellStyle name="Normal 18 2 2 2 3 3" xfId="12168" xr:uid="{00000000-0005-0000-0000-0000252F0000}"/>
    <cellStyle name="Normal 18 2 2 2 3 3 2" xfId="12169" xr:uid="{00000000-0005-0000-0000-0000262F0000}"/>
    <cellStyle name="Normal 18 2 2 2 3 3 2 2" xfId="12170" xr:uid="{00000000-0005-0000-0000-0000272F0000}"/>
    <cellStyle name="Normal 18 2 2 2 3 3 3" xfId="12171" xr:uid="{00000000-0005-0000-0000-0000282F0000}"/>
    <cellStyle name="Normal 18 2 2 2 3 4" xfId="12172" xr:uid="{00000000-0005-0000-0000-0000292F0000}"/>
    <cellStyle name="Normal 18 2 2 2 3 4 2" xfId="12173" xr:uid="{00000000-0005-0000-0000-00002A2F0000}"/>
    <cellStyle name="Normal 18 2 2 2 3 4 2 2" xfId="12174" xr:uid="{00000000-0005-0000-0000-00002B2F0000}"/>
    <cellStyle name="Normal 18 2 2 2 3 4 3" xfId="12175" xr:uid="{00000000-0005-0000-0000-00002C2F0000}"/>
    <cellStyle name="Normal 18 2 2 2 3 5" xfId="12176" xr:uid="{00000000-0005-0000-0000-00002D2F0000}"/>
    <cellStyle name="Normal 18 2 2 2 3 5 2" xfId="12177" xr:uid="{00000000-0005-0000-0000-00002E2F0000}"/>
    <cellStyle name="Normal 18 2 2 2 3 5 2 2" xfId="12178" xr:uid="{00000000-0005-0000-0000-00002F2F0000}"/>
    <cellStyle name="Normal 18 2 2 2 3 5 3" xfId="12179" xr:uid="{00000000-0005-0000-0000-0000302F0000}"/>
    <cellStyle name="Normal 18 2 2 2 3 6" xfId="12180" xr:uid="{00000000-0005-0000-0000-0000312F0000}"/>
    <cellStyle name="Normal 18 2 2 2 3 6 2" xfId="12181" xr:uid="{00000000-0005-0000-0000-0000322F0000}"/>
    <cellStyle name="Normal 18 2 2 2 3 7" xfId="12182" xr:uid="{00000000-0005-0000-0000-0000332F0000}"/>
    <cellStyle name="Normal 18 2 2 2 3 7 2" xfId="12183" xr:uid="{00000000-0005-0000-0000-0000342F0000}"/>
    <cellStyle name="Normal 18 2 2 2 3 8" xfId="12184" xr:uid="{00000000-0005-0000-0000-0000352F0000}"/>
    <cellStyle name="Normal 18 2 2 2 4" xfId="12185" xr:uid="{00000000-0005-0000-0000-0000362F0000}"/>
    <cellStyle name="Normal 18 2 2 2 4 2" xfId="12186" xr:uid="{00000000-0005-0000-0000-0000372F0000}"/>
    <cellStyle name="Normal 18 2 2 2 4 2 2" xfId="12187" xr:uid="{00000000-0005-0000-0000-0000382F0000}"/>
    <cellStyle name="Normal 18 2 2 2 4 2 2 2" xfId="12188" xr:uid="{00000000-0005-0000-0000-0000392F0000}"/>
    <cellStyle name="Normal 18 2 2 2 4 2 3" xfId="12189" xr:uid="{00000000-0005-0000-0000-00003A2F0000}"/>
    <cellStyle name="Normal 18 2 2 2 4 3" xfId="12190" xr:uid="{00000000-0005-0000-0000-00003B2F0000}"/>
    <cellStyle name="Normal 18 2 2 2 4 3 2" xfId="12191" xr:uid="{00000000-0005-0000-0000-00003C2F0000}"/>
    <cellStyle name="Normal 18 2 2 2 4 3 2 2" xfId="12192" xr:uid="{00000000-0005-0000-0000-00003D2F0000}"/>
    <cellStyle name="Normal 18 2 2 2 4 3 3" xfId="12193" xr:uid="{00000000-0005-0000-0000-00003E2F0000}"/>
    <cellStyle name="Normal 18 2 2 2 4 4" xfId="12194" xr:uid="{00000000-0005-0000-0000-00003F2F0000}"/>
    <cellStyle name="Normal 18 2 2 2 4 4 2" xfId="12195" xr:uid="{00000000-0005-0000-0000-0000402F0000}"/>
    <cellStyle name="Normal 18 2 2 2 4 4 2 2" xfId="12196" xr:uid="{00000000-0005-0000-0000-0000412F0000}"/>
    <cellStyle name="Normal 18 2 2 2 4 4 3" xfId="12197" xr:uid="{00000000-0005-0000-0000-0000422F0000}"/>
    <cellStyle name="Normal 18 2 2 2 4 5" xfId="12198" xr:uid="{00000000-0005-0000-0000-0000432F0000}"/>
    <cellStyle name="Normal 18 2 2 2 4 5 2" xfId="12199" xr:uid="{00000000-0005-0000-0000-0000442F0000}"/>
    <cellStyle name="Normal 18 2 2 2 4 6" xfId="12200" xr:uid="{00000000-0005-0000-0000-0000452F0000}"/>
    <cellStyle name="Normal 18 2 2 2 4 6 2" xfId="12201" xr:uid="{00000000-0005-0000-0000-0000462F0000}"/>
    <cellStyle name="Normal 18 2 2 2 4 7" xfId="12202" xr:uid="{00000000-0005-0000-0000-0000472F0000}"/>
    <cellStyle name="Normal 18 2 2 2 5" xfId="12203" xr:uid="{00000000-0005-0000-0000-0000482F0000}"/>
    <cellStyle name="Normal 18 2 2 2 5 2" xfId="12204" xr:uid="{00000000-0005-0000-0000-0000492F0000}"/>
    <cellStyle name="Normal 18 2 2 2 5 2 2" xfId="12205" xr:uid="{00000000-0005-0000-0000-00004A2F0000}"/>
    <cellStyle name="Normal 18 2 2 2 5 2 2 2" xfId="12206" xr:uid="{00000000-0005-0000-0000-00004B2F0000}"/>
    <cellStyle name="Normal 18 2 2 2 5 2 3" xfId="12207" xr:uid="{00000000-0005-0000-0000-00004C2F0000}"/>
    <cellStyle name="Normal 18 2 2 2 5 3" xfId="12208" xr:uid="{00000000-0005-0000-0000-00004D2F0000}"/>
    <cellStyle name="Normal 18 2 2 2 5 3 2" xfId="12209" xr:uid="{00000000-0005-0000-0000-00004E2F0000}"/>
    <cellStyle name="Normal 18 2 2 2 5 3 2 2" xfId="12210" xr:uid="{00000000-0005-0000-0000-00004F2F0000}"/>
    <cellStyle name="Normal 18 2 2 2 5 3 3" xfId="12211" xr:uid="{00000000-0005-0000-0000-0000502F0000}"/>
    <cellStyle name="Normal 18 2 2 2 5 4" xfId="12212" xr:uid="{00000000-0005-0000-0000-0000512F0000}"/>
    <cellStyle name="Normal 18 2 2 2 5 4 2" xfId="12213" xr:uid="{00000000-0005-0000-0000-0000522F0000}"/>
    <cellStyle name="Normal 18 2 2 2 5 4 2 2" xfId="12214" xr:uid="{00000000-0005-0000-0000-0000532F0000}"/>
    <cellStyle name="Normal 18 2 2 2 5 4 3" xfId="12215" xr:uid="{00000000-0005-0000-0000-0000542F0000}"/>
    <cellStyle name="Normal 18 2 2 2 5 5" xfId="12216" xr:uid="{00000000-0005-0000-0000-0000552F0000}"/>
    <cellStyle name="Normal 18 2 2 2 5 5 2" xfId="12217" xr:uid="{00000000-0005-0000-0000-0000562F0000}"/>
    <cellStyle name="Normal 18 2 2 2 5 6" xfId="12218" xr:uid="{00000000-0005-0000-0000-0000572F0000}"/>
    <cellStyle name="Normal 18 2 2 2 5 6 2" xfId="12219" xr:uid="{00000000-0005-0000-0000-0000582F0000}"/>
    <cellStyle name="Normal 18 2 2 2 5 7" xfId="12220" xr:uid="{00000000-0005-0000-0000-0000592F0000}"/>
    <cellStyle name="Normal 18 2 2 2 6" xfId="12221" xr:uid="{00000000-0005-0000-0000-00005A2F0000}"/>
    <cellStyle name="Normal 18 2 2 2 6 2" xfId="12222" xr:uid="{00000000-0005-0000-0000-00005B2F0000}"/>
    <cellStyle name="Normal 18 2 2 2 6 2 2" xfId="12223" xr:uid="{00000000-0005-0000-0000-00005C2F0000}"/>
    <cellStyle name="Normal 18 2 2 2 6 3" xfId="12224" xr:uid="{00000000-0005-0000-0000-00005D2F0000}"/>
    <cellStyle name="Normal 18 2 2 2 7" xfId="12225" xr:uid="{00000000-0005-0000-0000-00005E2F0000}"/>
    <cellStyle name="Normal 18 2 2 2 7 2" xfId="12226" xr:uid="{00000000-0005-0000-0000-00005F2F0000}"/>
    <cellStyle name="Normal 18 2 2 2 7 2 2" xfId="12227" xr:uid="{00000000-0005-0000-0000-0000602F0000}"/>
    <cellStyle name="Normal 18 2 2 2 7 3" xfId="12228" xr:uid="{00000000-0005-0000-0000-0000612F0000}"/>
    <cellStyle name="Normal 18 2 2 2 8" xfId="12229" xr:uid="{00000000-0005-0000-0000-0000622F0000}"/>
    <cellStyle name="Normal 18 2 2 2 8 2" xfId="12230" xr:uid="{00000000-0005-0000-0000-0000632F0000}"/>
    <cellStyle name="Normal 18 2 2 2 8 2 2" xfId="12231" xr:uid="{00000000-0005-0000-0000-0000642F0000}"/>
    <cellStyle name="Normal 18 2 2 2 8 3" xfId="12232" xr:uid="{00000000-0005-0000-0000-0000652F0000}"/>
    <cellStyle name="Normal 18 2 2 2 9" xfId="12233" xr:uid="{00000000-0005-0000-0000-0000662F0000}"/>
    <cellStyle name="Normal 18 2 2 2 9 2" xfId="12234" xr:uid="{00000000-0005-0000-0000-0000672F0000}"/>
    <cellStyle name="Normal 18 2 2 3" xfId="451" xr:uid="{00000000-0005-0000-0000-0000682F0000}"/>
    <cellStyle name="Normal 18 2 2 3 10" xfId="12235" xr:uid="{00000000-0005-0000-0000-0000692F0000}"/>
    <cellStyle name="Normal 18 2 2 3 10 2" xfId="12236" xr:uid="{00000000-0005-0000-0000-00006A2F0000}"/>
    <cellStyle name="Normal 18 2 2 3 11" xfId="12237" xr:uid="{00000000-0005-0000-0000-00006B2F0000}"/>
    <cellStyle name="Normal 18 2 2 3 2" xfId="12238" xr:uid="{00000000-0005-0000-0000-00006C2F0000}"/>
    <cellStyle name="Normal 18 2 2 3 2 2" xfId="12239" xr:uid="{00000000-0005-0000-0000-00006D2F0000}"/>
    <cellStyle name="Normal 18 2 2 3 2 2 2" xfId="12240" xr:uid="{00000000-0005-0000-0000-00006E2F0000}"/>
    <cellStyle name="Normal 18 2 2 3 2 2 2 2" xfId="12241" xr:uid="{00000000-0005-0000-0000-00006F2F0000}"/>
    <cellStyle name="Normal 18 2 2 3 2 2 2 2 2" xfId="12242" xr:uid="{00000000-0005-0000-0000-0000702F0000}"/>
    <cellStyle name="Normal 18 2 2 3 2 2 2 3" xfId="12243" xr:uid="{00000000-0005-0000-0000-0000712F0000}"/>
    <cellStyle name="Normal 18 2 2 3 2 2 3" xfId="12244" xr:uid="{00000000-0005-0000-0000-0000722F0000}"/>
    <cellStyle name="Normal 18 2 2 3 2 2 3 2" xfId="12245" xr:uid="{00000000-0005-0000-0000-0000732F0000}"/>
    <cellStyle name="Normal 18 2 2 3 2 2 3 2 2" xfId="12246" xr:uid="{00000000-0005-0000-0000-0000742F0000}"/>
    <cellStyle name="Normal 18 2 2 3 2 2 3 3" xfId="12247" xr:uid="{00000000-0005-0000-0000-0000752F0000}"/>
    <cellStyle name="Normal 18 2 2 3 2 2 4" xfId="12248" xr:uid="{00000000-0005-0000-0000-0000762F0000}"/>
    <cellStyle name="Normal 18 2 2 3 2 2 4 2" xfId="12249" xr:uid="{00000000-0005-0000-0000-0000772F0000}"/>
    <cellStyle name="Normal 18 2 2 3 2 2 4 2 2" xfId="12250" xr:uid="{00000000-0005-0000-0000-0000782F0000}"/>
    <cellStyle name="Normal 18 2 2 3 2 2 4 3" xfId="12251" xr:uid="{00000000-0005-0000-0000-0000792F0000}"/>
    <cellStyle name="Normal 18 2 2 3 2 2 5" xfId="12252" xr:uid="{00000000-0005-0000-0000-00007A2F0000}"/>
    <cellStyle name="Normal 18 2 2 3 2 2 5 2" xfId="12253" xr:uid="{00000000-0005-0000-0000-00007B2F0000}"/>
    <cellStyle name="Normal 18 2 2 3 2 2 6" xfId="12254" xr:uid="{00000000-0005-0000-0000-00007C2F0000}"/>
    <cellStyle name="Normal 18 2 2 3 2 2 6 2" xfId="12255" xr:uid="{00000000-0005-0000-0000-00007D2F0000}"/>
    <cellStyle name="Normal 18 2 2 3 2 2 7" xfId="12256" xr:uid="{00000000-0005-0000-0000-00007E2F0000}"/>
    <cellStyle name="Normal 18 2 2 3 2 3" xfId="12257" xr:uid="{00000000-0005-0000-0000-00007F2F0000}"/>
    <cellStyle name="Normal 18 2 2 3 2 3 2" xfId="12258" xr:uid="{00000000-0005-0000-0000-0000802F0000}"/>
    <cellStyle name="Normal 18 2 2 3 2 3 2 2" xfId="12259" xr:uid="{00000000-0005-0000-0000-0000812F0000}"/>
    <cellStyle name="Normal 18 2 2 3 2 3 2 2 2" xfId="12260" xr:uid="{00000000-0005-0000-0000-0000822F0000}"/>
    <cellStyle name="Normal 18 2 2 3 2 3 2 3" xfId="12261" xr:uid="{00000000-0005-0000-0000-0000832F0000}"/>
    <cellStyle name="Normal 18 2 2 3 2 3 3" xfId="12262" xr:uid="{00000000-0005-0000-0000-0000842F0000}"/>
    <cellStyle name="Normal 18 2 2 3 2 3 3 2" xfId="12263" xr:uid="{00000000-0005-0000-0000-0000852F0000}"/>
    <cellStyle name="Normal 18 2 2 3 2 3 3 2 2" xfId="12264" xr:uid="{00000000-0005-0000-0000-0000862F0000}"/>
    <cellStyle name="Normal 18 2 2 3 2 3 3 3" xfId="12265" xr:uid="{00000000-0005-0000-0000-0000872F0000}"/>
    <cellStyle name="Normal 18 2 2 3 2 3 4" xfId="12266" xr:uid="{00000000-0005-0000-0000-0000882F0000}"/>
    <cellStyle name="Normal 18 2 2 3 2 3 4 2" xfId="12267" xr:uid="{00000000-0005-0000-0000-0000892F0000}"/>
    <cellStyle name="Normal 18 2 2 3 2 3 4 2 2" xfId="12268" xr:uid="{00000000-0005-0000-0000-00008A2F0000}"/>
    <cellStyle name="Normal 18 2 2 3 2 3 4 3" xfId="12269" xr:uid="{00000000-0005-0000-0000-00008B2F0000}"/>
    <cellStyle name="Normal 18 2 2 3 2 3 5" xfId="12270" xr:uid="{00000000-0005-0000-0000-00008C2F0000}"/>
    <cellStyle name="Normal 18 2 2 3 2 3 5 2" xfId="12271" xr:uid="{00000000-0005-0000-0000-00008D2F0000}"/>
    <cellStyle name="Normal 18 2 2 3 2 3 6" xfId="12272" xr:uid="{00000000-0005-0000-0000-00008E2F0000}"/>
    <cellStyle name="Normal 18 2 2 3 2 3 6 2" xfId="12273" xr:uid="{00000000-0005-0000-0000-00008F2F0000}"/>
    <cellStyle name="Normal 18 2 2 3 2 3 7" xfId="12274" xr:uid="{00000000-0005-0000-0000-0000902F0000}"/>
    <cellStyle name="Normal 18 2 2 3 2 4" xfId="12275" xr:uid="{00000000-0005-0000-0000-0000912F0000}"/>
    <cellStyle name="Normal 18 2 2 3 2 4 2" xfId="12276" xr:uid="{00000000-0005-0000-0000-0000922F0000}"/>
    <cellStyle name="Normal 18 2 2 3 2 4 2 2" xfId="12277" xr:uid="{00000000-0005-0000-0000-0000932F0000}"/>
    <cellStyle name="Normal 18 2 2 3 2 4 3" xfId="12278" xr:uid="{00000000-0005-0000-0000-0000942F0000}"/>
    <cellStyle name="Normal 18 2 2 3 2 5" xfId="12279" xr:uid="{00000000-0005-0000-0000-0000952F0000}"/>
    <cellStyle name="Normal 18 2 2 3 2 5 2" xfId="12280" xr:uid="{00000000-0005-0000-0000-0000962F0000}"/>
    <cellStyle name="Normal 18 2 2 3 2 5 2 2" xfId="12281" xr:uid="{00000000-0005-0000-0000-0000972F0000}"/>
    <cellStyle name="Normal 18 2 2 3 2 5 3" xfId="12282" xr:uid="{00000000-0005-0000-0000-0000982F0000}"/>
    <cellStyle name="Normal 18 2 2 3 2 6" xfId="12283" xr:uid="{00000000-0005-0000-0000-0000992F0000}"/>
    <cellStyle name="Normal 18 2 2 3 2 6 2" xfId="12284" xr:uid="{00000000-0005-0000-0000-00009A2F0000}"/>
    <cellStyle name="Normal 18 2 2 3 2 6 2 2" xfId="12285" xr:uid="{00000000-0005-0000-0000-00009B2F0000}"/>
    <cellStyle name="Normal 18 2 2 3 2 6 3" xfId="12286" xr:uid="{00000000-0005-0000-0000-00009C2F0000}"/>
    <cellStyle name="Normal 18 2 2 3 2 7" xfId="12287" xr:uid="{00000000-0005-0000-0000-00009D2F0000}"/>
    <cellStyle name="Normal 18 2 2 3 2 7 2" xfId="12288" xr:uid="{00000000-0005-0000-0000-00009E2F0000}"/>
    <cellStyle name="Normal 18 2 2 3 2 8" xfId="12289" xr:uid="{00000000-0005-0000-0000-00009F2F0000}"/>
    <cellStyle name="Normal 18 2 2 3 2 8 2" xfId="12290" xr:uid="{00000000-0005-0000-0000-0000A02F0000}"/>
    <cellStyle name="Normal 18 2 2 3 2 9" xfId="12291" xr:uid="{00000000-0005-0000-0000-0000A12F0000}"/>
    <cellStyle name="Normal 18 2 2 3 3" xfId="12292" xr:uid="{00000000-0005-0000-0000-0000A22F0000}"/>
    <cellStyle name="Normal 18 2 2 3 3 2" xfId="12293" xr:uid="{00000000-0005-0000-0000-0000A32F0000}"/>
    <cellStyle name="Normal 18 2 2 3 3 2 2" xfId="12294" xr:uid="{00000000-0005-0000-0000-0000A42F0000}"/>
    <cellStyle name="Normal 18 2 2 3 3 2 2 2" xfId="12295" xr:uid="{00000000-0005-0000-0000-0000A52F0000}"/>
    <cellStyle name="Normal 18 2 2 3 3 2 2 2 2" xfId="12296" xr:uid="{00000000-0005-0000-0000-0000A62F0000}"/>
    <cellStyle name="Normal 18 2 2 3 3 2 2 3" xfId="12297" xr:uid="{00000000-0005-0000-0000-0000A72F0000}"/>
    <cellStyle name="Normal 18 2 2 3 3 2 3" xfId="12298" xr:uid="{00000000-0005-0000-0000-0000A82F0000}"/>
    <cellStyle name="Normal 18 2 2 3 3 2 3 2" xfId="12299" xr:uid="{00000000-0005-0000-0000-0000A92F0000}"/>
    <cellStyle name="Normal 18 2 2 3 3 2 3 2 2" xfId="12300" xr:uid="{00000000-0005-0000-0000-0000AA2F0000}"/>
    <cellStyle name="Normal 18 2 2 3 3 2 3 3" xfId="12301" xr:uid="{00000000-0005-0000-0000-0000AB2F0000}"/>
    <cellStyle name="Normal 18 2 2 3 3 2 4" xfId="12302" xr:uid="{00000000-0005-0000-0000-0000AC2F0000}"/>
    <cellStyle name="Normal 18 2 2 3 3 2 4 2" xfId="12303" xr:uid="{00000000-0005-0000-0000-0000AD2F0000}"/>
    <cellStyle name="Normal 18 2 2 3 3 2 4 2 2" xfId="12304" xr:uid="{00000000-0005-0000-0000-0000AE2F0000}"/>
    <cellStyle name="Normal 18 2 2 3 3 2 4 3" xfId="12305" xr:uid="{00000000-0005-0000-0000-0000AF2F0000}"/>
    <cellStyle name="Normal 18 2 2 3 3 2 5" xfId="12306" xr:uid="{00000000-0005-0000-0000-0000B02F0000}"/>
    <cellStyle name="Normal 18 2 2 3 3 2 5 2" xfId="12307" xr:uid="{00000000-0005-0000-0000-0000B12F0000}"/>
    <cellStyle name="Normal 18 2 2 3 3 2 6" xfId="12308" xr:uid="{00000000-0005-0000-0000-0000B22F0000}"/>
    <cellStyle name="Normal 18 2 2 3 3 2 6 2" xfId="12309" xr:uid="{00000000-0005-0000-0000-0000B32F0000}"/>
    <cellStyle name="Normal 18 2 2 3 3 2 7" xfId="12310" xr:uid="{00000000-0005-0000-0000-0000B42F0000}"/>
    <cellStyle name="Normal 18 2 2 3 3 3" xfId="12311" xr:uid="{00000000-0005-0000-0000-0000B52F0000}"/>
    <cellStyle name="Normal 18 2 2 3 3 3 2" xfId="12312" xr:uid="{00000000-0005-0000-0000-0000B62F0000}"/>
    <cellStyle name="Normal 18 2 2 3 3 3 2 2" xfId="12313" xr:uid="{00000000-0005-0000-0000-0000B72F0000}"/>
    <cellStyle name="Normal 18 2 2 3 3 3 3" xfId="12314" xr:uid="{00000000-0005-0000-0000-0000B82F0000}"/>
    <cellStyle name="Normal 18 2 2 3 3 4" xfId="12315" xr:uid="{00000000-0005-0000-0000-0000B92F0000}"/>
    <cellStyle name="Normal 18 2 2 3 3 4 2" xfId="12316" xr:uid="{00000000-0005-0000-0000-0000BA2F0000}"/>
    <cellStyle name="Normal 18 2 2 3 3 4 2 2" xfId="12317" xr:uid="{00000000-0005-0000-0000-0000BB2F0000}"/>
    <cellStyle name="Normal 18 2 2 3 3 4 3" xfId="12318" xr:uid="{00000000-0005-0000-0000-0000BC2F0000}"/>
    <cellStyle name="Normal 18 2 2 3 3 5" xfId="12319" xr:uid="{00000000-0005-0000-0000-0000BD2F0000}"/>
    <cellStyle name="Normal 18 2 2 3 3 5 2" xfId="12320" xr:uid="{00000000-0005-0000-0000-0000BE2F0000}"/>
    <cellStyle name="Normal 18 2 2 3 3 5 2 2" xfId="12321" xr:uid="{00000000-0005-0000-0000-0000BF2F0000}"/>
    <cellStyle name="Normal 18 2 2 3 3 5 3" xfId="12322" xr:uid="{00000000-0005-0000-0000-0000C02F0000}"/>
    <cellStyle name="Normal 18 2 2 3 3 6" xfId="12323" xr:uid="{00000000-0005-0000-0000-0000C12F0000}"/>
    <cellStyle name="Normal 18 2 2 3 3 6 2" xfId="12324" xr:uid="{00000000-0005-0000-0000-0000C22F0000}"/>
    <cellStyle name="Normal 18 2 2 3 3 7" xfId="12325" xr:uid="{00000000-0005-0000-0000-0000C32F0000}"/>
    <cellStyle name="Normal 18 2 2 3 3 7 2" xfId="12326" xr:uid="{00000000-0005-0000-0000-0000C42F0000}"/>
    <cellStyle name="Normal 18 2 2 3 3 8" xfId="12327" xr:uid="{00000000-0005-0000-0000-0000C52F0000}"/>
    <cellStyle name="Normal 18 2 2 3 4" xfId="12328" xr:uid="{00000000-0005-0000-0000-0000C62F0000}"/>
    <cellStyle name="Normal 18 2 2 3 4 2" xfId="12329" xr:uid="{00000000-0005-0000-0000-0000C72F0000}"/>
    <cellStyle name="Normal 18 2 2 3 4 2 2" xfId="12330" xr:uid="{00000000-0005-0000-0000-0000C82F0000}"/>
    <cellStyle name="Normal 18 2 2 3 4 2 2 2" xfId="12331" xr:uid="{00000000-0005-0000-0000-0000C92F0000}"/>
    <cellStyle name="Normal 18 2 2 3 4 2 3" xfId="12332" xr:uid="{00000000-0005-0000-0000-0000CA2F0000}"/>
    <cellStyle name="Normal 18 2 2 3 4 3" xfId="12333" xr:uid="{00000000-0005-0000-0000-0000CB2F0000}"/>
    <cellStyle name="Normal 18 2 2 3 4 3 2" xfId="12334" xr:uid="{00000000-0005-0000-0000-0000CC2F0000}"/>
    <cellStyle name="Normal 18 2 2 3 4 3 2 2" xfId="12335" xr:uid="{00000000-0005-0000-0000-0000CD2F0000}"/>
    <cellStyle name="Normal 18 2 2 3 4 3 3" xfId="12336" xr:uid="{00000000-0005-0000-0000-0000CE2F0000}"/>
    <cellStyle name="Normal 18 2 2 3 4 4" xfId="12337" xr:uid="{00000000-0005-0000-0000-0000CF2F0000}"/>
    <cellStyle name="Normal 18 2 2 3 4 4 2" xfId="12338" xr:uid="{00000000-0005-0000-0000-0000D02F0000}"/>
    <cellStyle name="Normal 18 2 2 3 4 4 2 2" xfId="12339" xr:uid="{00000000-0005-0000-0000-0000D12F0000}"/>
    <cellStyle name="Normal 18 2 2 3 4 4 3" xfId="12340" xr:uid="{00000000-0005-0000-0000-0000D22F0000}"/>
    <cellStyle name="Normal 18 2 2 3 4 5" xfId="12341" xr:uid="{00000000-0005-0000-0000-0000D32F0000}"/>
    <cellStyle name="Normal 18 2 2 3 4 5 2" xfId="12342" xr:uid="{00000000-0005-0000-0000-0000D42F0000}"/>
    <cellStyle name="Normal 18 2 2 3 4 6" xfId="12343" xr:uid="{00000000-0005-0000-0000-0000D52F0000}"/>
    <cellStyle name="Normal 18 2 2 3 4 6 2" xfId="12344" xr:uid="{00000000-0005-0000-0000-0000D62F0000}"/>
    <cellStyle name="Normal 18 2 2 3 4 7" xfId="12345" xr:uid="{00000000-0005-0000-0000-0000D72F0000}"/>
    <cellStyle name="Normal 18 2 2 3 5" xfId="12346" xr:uid="{00000000-0005-0000-0000-0000D82F0000}"/>
    <cellStyle name="Normal 18 2 2 3 5 2" xfId="12347" xr:uid="{00000000-0005-0000-0000-0000D92F0000}"/>
    <cellStyle name="Normal 18 2 2 3 5 2 2" xfId="12348" xr:uid="{00000000-0005-0000-0000-0000DA2F0000}"/>
    <cellStyle name="Normal 18 2 2 3 5 2 2 2" xfId="12349" xr:uid="{00000000-0005-0000-0000-0000DB2F0000}"/>
    <cellStyle name="Normal 18 2 2 3 5 2 3" xfId="12350" xr:uid="{00000000-0005-0000-0000-0000DC2F0000}"/>
    <cellStyle name="Normal 18 2 2 3 5 3" xfId="12351" xr:uid="{00000000-0005-0000-0000-0000DD2F0000}"/>
    <cellStyle name="Normal 18 2 2 3 5 3 2" xfId="12352" xr:uid="{00000000-0005-0000-0000-0000DE2F0000}"/>
    <cellStyle name="Normal 18 2 2 3 5 3 2 2" xfId="12353" xr:uid="{00000000-0005-0000-0000-0000DF2F0000}"/>
    <cellStyle name="Normal 18 2 2 3 5 3 3" xfId="12354" xr:uid="{00000000-0005-0000-0000-0000E02F0000}"/>
    <cellStyle name="Normal 18 2 2 3 5 4" xfId="12355" xr:uid="{00000000-0005-0000-0000-0000E12F0000}"/>
    <cellStyle name="Normal 18 2 2 3 5 4 2" xfId="12356" xr:uid="{00000000-0005-0000-0000-0000E22F0000}"/>
    <cellStyle name="Normal 18 2 2 3 5 4 2 2" xfId="12357" xr:uid="{00000000-0005-0000-0000-0000E32F0000}"/>
    <cellStyle name="Normal 18 2 2 3 5 4 3" xfId="12358" xr:uid="{00000000-0005-0000-0000-0000E42F0000}"/>
    <cellStyle name="Normal 18 2 2 3 5 5" xfId="12359" xr:uid="{00000000-0005-0000-0000-0000E52F0000}"/>
    <cellStyle name="Normal 18 2 2 3 5 5 2" xfId="12360" xr:uid="{00000000-0005-0000-0000-0000E62F0000}"/>
    <cellStyle name="Normal 18 2 2 3 5 6" xfId="12361" xr:uid="{00000000-0005-0000-0000-0000E72F0000}"/>
    <cellStyle name="Normal 18 2 2 3 5 6 2" xfId="12362" xr:uid="{00000000-0005-0000-0000-0000E82F0000}"/>
    <cellStyle name="Normal 18 2 2 3 5 7" xfId="12363" xr:uid="{00000000-0005-0000-0000-0000E92F0000}"/>
    <cellStyle name="Normal 18 2 2 3 6" xfId="12364" xr:uid="{00000000-0005-0000-0000-0000EA2F0000}"/>
    <cellStyle name="Normal 18 2 2 3 6 2" xfId="12365" xr:uid="{00000000-0005-0000-0000-0000EB2F0000}"/>
    <cellStyle name="Normal 18 2 2 3 6 2 2" xfId="12366" xr:uid="{00000000-0005-0000-0000-0000EC2F0000}"/>
    <cellStyle name="Normal 18 2 2 3 6 3" xfId="12367" xr:uid="{00000000-0005-0000-0000-0000ED2F0000}"/>
    <cellStyle name="Normal 18 2 2 3 7" xfId="12368" xr:uid="{00000000-0005-0000-0000-0000EE2F0000}"/>
    <cellStyle name="Normal 18 2 2 3 7 2" xfId="12369" xr:uid="{00000000-0005-0000-0000-0000EF2F0000}"/>
    <cellStyle name="Normal 18 2 2 3 7 2 2" xfId="12370" xr:uid="{00000000-0005-0000-0000-0000F02F0000}"/>
    <cellStyle name="Normal 18 2 2 3 7 3" xfId="12371" xr:uid="{00000000-0005-0000-0000-0000F12F0000}"/>
    <cellStyle name="Normal 18 2 2 3 8" xfId="12372" xr:uid="{00000000-0005-0000-0000-0000F22F0000}"/>
    <cellStyle name="Normal 18 2 2 3 8 2" xfId="12373" xr:uid="{00000000-0005-0000-0000-0000F32F0000}"/>
    <cellStyle name="Normal 18 2 2 3 8 2 2" xfId="12374" xr:uid="{00000000-0005-0000-0000-0000F42F0000}"/>
    <cellStyle name="Normal 18 2 2 3 8 3" xfId="12375" xr:uid="{00000000-0005-0000-0000-0000F52F0000}"/>
    <cellStyle name="Normal 18 2 2 3 9" xfId="12376" xr:uid="{00000000-0005-0000-0000-0000F62F0000}"/>
    <cellStyle name="Normal 18 2 2 3 9 2" xfId="12377" xr:uid="{00000000-0005-0000-0000-0000F72F0000}"/>
    <cellStyle name="Normal 18 2 2 4" xfId="12378" xr:uid="{00000000-0005-0000-0000-0000F82F0000}"/>
    <cellStyle name="Normal 18 2 2 4 2" xfId="12379" xr:uid="{00000000-0005-0000-0000-0000F92F0000}"/>
    <cellStyle name="Normal 18 2 2 4 2 2" xfId="12380" xr:uid="{00000000-0005-0000-0000-0000FA2F0000}"/>
    <cellStyle name="Normal 18 2 2 4 2 2 2" xfId="12381" xr:uid="{00000000-0005-0000-0000-0000FB2F0000}"/>
    <cellStyle name="Normal 18 2 2 4 2 2 2 2" xfId="12382" xr:uid="{00000000-0005-0000-0000-0000FC2F0000}"/>
    <cellStyle name="Normal 18 2 2 4 2 2 3" xfId="12383" xr:uid="{00000000-0005-0000-0000-0000FD2F0000}"/>
    <cellStyle name="Normal 18 2 2 4 2 3" xfId="12384" xr:uid="{00000000-0005-0000-0000-0000FE2F0000}"/>
    <cellStyle name="Normal 18 2 2 4 2 3 2" xfId="12385" xr:uid="{00000000-0005-0000-0000-0000FF2F0000}"/>
    <cellStyle name="Normal 18 2 2 4 2 3 2 2" xfId="12386" xr:uid="{00000000-0005-0000-0000-000000300000}"/>
    <cellStyle name="Normal 18 2 2 4 2 3 3" xfId="12387" xr:uid="{00000000-0005-0000-0000-000001300000}"/>
    <cellStyle name="Normal 18 2 2 4 2 4" xfId="12388" xr:uid="{00000000-0005-0000-0000-000002300000}"/>
    <cellStyle name="Normal 18 2 2 4 2 4 2" xfId="12389" xr:uid="{00000000-0005-0000-0000-000003300000}"/>
    <cellStyle name="Normal 18 2 2 4 2 4 2 2" xfId="12390" xr:uid="{00000000-0005-0000-0000-000004300000}"/>
    <cellStyle name="Normal 18 2 2 4 2 4 3" xfId="12391" xr:uid="{00000000-0005-0000-0000-000005300000}"/>
    <cellStyle name="Normal 18 2 2 4 2 5" xfId="12392" xr:uid="{00000000-0005-0000-0000-000006300000}"/>
    <cellStyle name="Normal 18 2 2 4 2 5 2" xfId="12393" xr:uid="{00000000-0005-0000-0000-000007300000}"/>
    <cellStyle name="Normal 18 2 2 4 2 6" xfId="12394" xr:uid="{00000000-0005-0000-0000-000008300000}"/>
    <cellStyle name="Normal 18 2 2 4 2 6 2" xfId="12395" xr:uid="{00000000-0005-0000-0000-000009300000}"/>
    <cellStyle name="Normal 18 2 2 4 2 7" xfId="12396" xr:uid="{00000000-0005-0000-0000-00000A300000}"/>
    <cellStyle name="Normal 18 2 2 4 3" xfId="12397" xr:uid="{00000000-0005-0000-0000-00000B300000}"/>
    <cellStyle name="Normal 18 2 2 4 3 2" xfId="12398" xr:uid="{00000000-0005-0000-0000-00000C300000}"/>
    <cellStyle name="Normal 18 2 2 4 3 2 2" xfId="12399" xr:uid="{00000000-0005-0000-0000-00000D300000}"/>
    <cellStyle name="Normal 18 2 2 4 3 2 2 2" xfId="12400" xr:uid="{00000000-0005-0000-0000-00000E300000}"/>
    <cellStyle name="Normal 18 2 2 4 3 2 3" xfId="12401" xr:uid="{00000000-0005-0000-0000-00000F300000}"/>
    <cellStyle name="Normal 18 2 2 4 3 3" xfId="12402" xr:uid="{00000000-0005-0000-0000-000010300000}"/>
    <cellStyle name="Normal 18 2 2 4 3 3 2" xfId="12403" xr:uid="{00000000-0005-0000-0000-000011300000}"/>
    <cellStyle name="Normal 18 2 2 4 3 3 2 2" xfId="12404" xr:uid="{00000000-0005-0000-0000-000012300000}"/>
    <cellStyle name="Normal 18 2 2 4 3 3 3" xfId="12405" xr:uid="{00000000-0005-0000-0000-000013300000}"/>
    <cellStyle name="Normal 18 2 2 4 3 4" xfId="12406" xr:uid="{00000000-0005-0000-0000-000014300000}"/>
    <cellStyle name="Normal 18 2 2 4 3 4 2" xfId="12407" xr:uid="{00000000-0005-0000-0000-000015300000}"/>
    <cellStyle name="Normal 18 2 2 4 3 4 2 2" xfId="12408" xr:uid="{00000000-0005-0000-0000-000016300000}"/>
    <cellStyle name="Normal 18 2 2 4 3 4 3" xfId="12409" xr:uid="{00000000-0005-0000-0000-000017300000}"/>
    <cellStyle name="Normal 18 2 2 4 3 5" xfId="12410" xr:uid="{00000000-0005-0000-0000-000018300000}"/>
    <cellStyle name="Normal 18 2 2 4 3 5 2" xfId="12411" xr:uid="{00000000-0005-0000-0000-000019300000}"/>
    <cellStyle name="Normal 18 2 2 4 3 6" xfId="12412" xr:uid="{00000000-0005-0000-0000-00001A300000}"/>
    <cellStyle name="Normal 18 2 2 4 3 6 2" xfId="12413" xr:uid="{00000000-0005-0000-0000-00001B300000}"/>
    <cellStyle name="Normal 18 2 2 4 3 7" xfId="12414" xr:uid="{00000000-0005-0000-0000-00001C300000}"/>
    <cellStyle name="Normal 18 2 2 4 4" xfId="12415" xr:uid="{00000000-0005-0000-0000-00001D300000}"/>
    <cellStyle name="Normal 18 2 2 4 4 2" xfId="12416" xr:uid="{00000000-0005-0000-0000-00001E300000}"/>
    <cellStyle name="Normal 18 2 2 4 4 2 2" xfId="12417" xr:uid="{00000000-0005-0000-0000-00001F300000}"/>
    <cellStyle name="Normal 18 2 2 4 4 3" xfId="12418" xr:uid="{00000000-0005-0000-0000-000020300000}"/>
    <cellStyle name="Normal 18 2 2 4 5" xfId="12419" xr:uid="{00000000-0005-0000-0000-000021300000}"/>
    <cellStyle name="Normal 18 2 2 4 5 2" xfId="12420" xr:uid="{00000000-0005-0000-0000-000022300000}"/>
    <cellStyle name="Normal 18 2 2 4 5 2 2" xfId="12421" xr:uid="{00000000-0005-0000-0000-000023300000}"/>
    <cellStyle name="Normal 18 2 2 4 5 3" xfId="12422" xr:uid="{00000000-0005-0000-0000-000024300000}"/>
    <cellStyle name="Normal 18 2 2 4 6" xfId="12423" xr:uid="{00000000-0005-0000-0000-000025300000}"/>
    <cellStyle name="Normal 18 2 2 4 6 2" xfId="12424" xr:uid="{00000000-0005-0000-0000-000026300000}"/>
    <cellStyle name="Normal 18 2 2 4 6 2 2" xfId="12425" xr:uid="{00000000-0005-0000-0000-000027300000}"/>
    <cellStyle name="Normal 18 2 2 4 6 3" xfId="12426" xr:uid="{00000000-0005-0000-0000-000028300000}"/>
    <cellStyle name="Normal 18 2 2 4 7" xfId="12427" xr:uid="{00000000-0005-0000-0000-000029300000}"/>
    <cellStyle name="Normal 18 2 2 4 7 2" xfId="12428" xr:uid="{00000000-0005-0000-0000-00002A300000}"/>
    <cellStyle name="Normal 18 2 2 4 8" xfId="12429" xr:uid="{00000000-0005-0000-0000-00002B300000}"/>
    <cellStyle name="Normal 18 2 2 4 8 2" xfId="12430" xr:uid="{00000000-0005-0000-0000-00002C300000}"/>
    <cellStyle name="Normal 18 2 2 4 9" xfId="12431" xr:uid="{00000000-0005-0000-0000-00002D300000}"/>
    <cellStyle name="Normal 18 2 2 5" xfId="12432" xr:uid="{00000000-0005-0000-0000-00002E300000}"/>
    <cellStyle name="Normal 18 2 2 5 2" xfId="12433" xr:uid="{00000000-0005-0000-0000-00002F300000}"/>
    <cellStyle name="Normal 18 2 2 5 2 2" xfId="12434" xr:uid="{00000000-0005-0000-0000-000030300000}"/>
    <cellStyle name="Normal 18 2 2 5 2 2 2" xfId="12435" xr:uid="{00000000-0005-0000-0000-000031300000}"/>
    <cellStyle name="Normal 18 2 2 5 2 2 2 2" xfId="12436" xr:uid="{00000000-0005-0000-0000-000032300000}"/>
    <cellStyle name="Normal 18 2 2 5 2 2 3" xfId="12437" xr:uid="{00000000-0005-0000-0000-000033300000}"/>
    <cellStyle name="Normal 18 2 2 5 2 3" xfId="12438" xr:uid="{00000000-0005-0000-0000-000034300000}"/>
    <cellStyle name="Normal 18 2 2 5 2 3 2" xfId="12439" xr:uid="{00000000-0005-0000-0000-000035300000}"/>
    <cellStyle name="Normal 18 2 2 5 2 3 2 2" xfId="12440" xr:uid="{00000000-0005-0000-0000-000036300000}"/>
    <cellStyle name="Normal 18 2 2 5 2 3 3" xfId="12441" xr:uid="{00000000-0005-0000-0000-000037300000}"/>
    <cellStyle name="Normal 18 2 2 5 2 4" xfId="12442" xr:uid="{00000000-0005-0000-0000-000038300000}"/>
    <cellStyle name="Normal 18 2 2 5 2 4 2" xfId="12443" xr:uid="{00000000-0005-0000-0000-000039300000}"/>
    <cellStyle name="Normal 18 2 2 5 2 4 2 2" xfId="12444" xr:uid="{00000000-0005-0000-0000-00003A300000}"/>
    <cellStyle name="Normal 18 2 2 5 2 4 3" xfId="12445" xr:uid="{00000000-0005-0000-0000-00003B300000}"/>
    <cellStyle name="Normal 18 2 2 5 2 5" xfId="12446" xr:uid="{00000000-0005-0000-0000-00003C300000}"/>
    <cellStyle name="Normal 18 2 2 5 2 5 2" xfId="12447" xr:uid="{00000000-0005-0000-0000-00003D300000}"/>
    <cellStyle name="Normal 18 2 2 5 2 6" xfId="12448" xr:uid="{00000000-0005-0000-0000-00003E300000}"/>
    <cellStyle name="Normal 18 2 2 5 2 6 2" xfId="12449" xr:uid="{00000000-0005-0000-0000-00003F300000}"/>
    <cellStyle name="Normal 18 2 2 5 2 7" xfId="12450" xr:uid="{00000000-0005-0000-0000-000040300000}"/>
    <cellStyle name="Normal 18 2 2 5 3" xfId="12451" xr:uid="{00000000-0005-0000-0000-000041300000}"/>
    <cellStyle name="Normal 18 2 2 5 3 2" xfId="12452" xr:uid="{00000000-0005-0000-0000-000042300000}"/>
    <cellStyle name="Normal 18 2 2 5 3 2 2" xfId="12453" xr:uid="{00000000-0005-0000-0000-000043300000}"/>
    <cellStyle name="Normal 18 2 2 5 3 3" xfId="12454" xr:uid="{00000000-0005-0000-0000-000044300000}"/>
    <cellStyle name="Normal 18 2 2 5 4" xfId="12455" xr:uid="{00000000-0005-0000-0000-000045300000}"/>
    <cellStyle name="Normal 18 2 2 5 4 2" xfId="12456" xr:uid="{00000000-0005-0000-0000-000046300000}"/>
    <cellStyle name="Normal 18 2 2 5 4 2 2" xfId="12457" xr:uid="{00000000-0005-0000-0000-000047300000}"/>
    <cellStyle name="Normal 18 2 2 5 4 3" xfId="12458" xr:uid="{00000000-0005-0000-0000-000048300000}"/>
    <cellStyle name="Normal 18 2 2 5 5" xfId="12459" xr:uid="{00000000-0005-0000-0000-000049300000}"/>
    <cellStyle name="Normal 18 2 2 5 5 2" xfId="12460" xr:uid="{00000000-0005-0000-0000-00004A300000}"/>
    <cellStyle name="Normal 18 2 2 5 5 2 2" xfId="12461" xr:uid="{00000000-0005-0000-0000-00004B300000}"/>
    <cellStyle name="Normal 18 2 2 5 5 3" xfId="12462" xr:uid="{00000000-0005-0000-0000-00004C300000}"/>
    <cellStyle name="Normal 18 2 2 5 6" xfId="12463" xr:uid="{00000000-0005-0000-0000-00004D300000}"/>
    <cellStyle name="Normal 18 2 2 5 6 2" xfId="12464" xr:uid="{00000000-0005-0000-0000-00004E300000}"/>
    <cellStyle name="Normal 18 2 2 5 7" xfId="12465" xr:uid="{00000000-0005-0000-0000-00004F300000}"/>
    <cellStyle name="Normal 18 2 2 5 7 2" xfId="12466" xr:uid="{00000000-0005-0000-0000-000050300000}"/>
    <cellStyle name="Normal 18 2 2 5 8" xfId="12467" xr:uid="{00000000-0005-0000-0000-000051300000}"/>
    <cellStyle name="Normal 18 2 2 6" xfId="12468" xr:uid="{00000000-0005-0000-0000-000052300000}"/>
    <cellStyle name="Normal 18 2 2 6 2" xfId="12469" xr:uid="{00000000-0005-0000-0000-000053300000}"/>
    <cellStyle name="Normal 18 2 2 6 2 2" xfId="12470" xr:uid="{00000000-0005-0000-0000-000054300000}"/>
    <cellStyle name="Normal 18 2 2 6 2 2 2" xfId="12471" xr:uid="{00000000-0005-0000-0000-000055300000}"/>
    <cellStyle name="Normal 18 2 2 6 2 3" xfId="12472" xr:uid="{00000000-0005-0000-0000-000056300000}"/>
    <cellStyle name="Normal 18 2 2 6 3" xfId="12473" xr:uid="{00000000-0005-0000-0000-000057300000}"/>
    <cellStyle name="Normal 18 2 2 6 3 2" xfId="12474" xr:uid="{00000000-0005-0000-0000-000058300000}"/>
    <cellStyle name="Normal 18 2 2 6 3 2 2" xfId="12475" xr:uid="{00000000-0005-0000-0000-000059300000}"/>
    <cellStyle name="Normal 18 2 2 6 3 3" xfId="12476" xr:uid="{00000000-0005-0000-0000-00005A300000}"/>
    <cellStyle name="Normal 18 2 2 6 4" xfId="12477" xr:uid="{00000000-0005-0000-0000-00005B300000}"/>
    <cellStyle name="Normal 18 2 2 6 4 2" xfId="12478" xr:uid="{00000000-0005-0000-0000-00005C300000}"/>
    <cellStyle name="Normal 18 2 2 6 4 2 2" xfId="12479" xr:uid="{00000000-0005-0000-0000-00005D300000}"/>
    <cellStyle name="Normal 18 2 2 6 4 3" xfId="12480" xr:uid="{00000000-0005-0000-0000-00005E300000}"/>
    <cellStyle name="Normal 18 2 2 6 5" xfId="12481" xr:uid="{00000000-0005-0000-0000-00005F300000}"/>
    <cellStyle name="Normal 18 2 2 6 5 2" xfId="12482" xr:uid="{00000000-0005-0000-0000-000060300000}"/>
    <cellStyle name="Normal 18 2 2 6 6" xfId="12483" xr:uid="{00000000-0005-0000-0000-000061300000}"/>
    <cellStyle name="Normal 18 2 2 6 6 2" xfId="12484" xr:uid="{00000000-0005-0000-0000-000062300000}"/>
    <cellStyle name="Normal 18 2 2 6 7" xfId="12485" xr:uid="{00000000-0005-0000-0000-000063300000}"/>
    <cellStyle name="Normal 18 2 2 7" xfId="12486" xr:uid="{00000000-0005-0000-0000-000064300000}"/>
    <cellStyle name="Normal 18 2 2 7 2" xfId="12487" xr:uid="{00000000-0005-0000-0000-000065300000}"/>
    <cellStyle name="Normal 18 2 2 7 2 2" xfId="12488" xr:uid="{00000000-0005-0000-0000-000066300000}"/>
    <cellStyle name="Normal 18 2 2 7 2 2 2" xfId="12489" xr:uid="{00000000-0005-0000-0000-000067300000}"/>
    <cellStyle name="Normal 18 2 2 7 2 3" xfId="12490" xr:uid="{00000000-0005-0000-0000-000068300000}"/>
    <cellStyle name="Normal 18 2 2 7 3" xfId="12491" xr:uid="{00000000-0005-0000-0000-000069300000}"/>
    <cellStyle name="Normal 18 2 2 7 3 2" xfId="12492" xr:uid="{00000000-0005-0000-0000-00006A300000}"/>
    <cellStyle name="Normal 18 2 2 7 3 2 2" xfId="12493" xr:uid="{00000000-0005-0000-0000-00006B300000}"/>
    <cellStyle name="Normal 18 2 2 7 3 3" xfId="12494" xr:uid="{00000000-0005-0000-0000-00006C300000}"/>
    <cellStyle name="Normal 18 2 2 7 4" xfId="12495" xr:uid="{00000000-0005-0000-0000-00006D300000}"/>
    <cellStyle name="Normal 18 2 2 7 4 2" xfId="12496" xr:uid="{00000000-0005-0000-0000-00006E300000}"/>
    <cellStyle name="Normal 18 2 2 7 4 2 2" xfId="12497" xr:uid="{00000000-0005-0000-0000-00006F300000}"/>
    <cellStyle name="Normal 18 2 2 7 4 3" xfId="12498" xr:uid="{00000000-0005-0000-0000-000070300000}"/>
    <cellStyle name="Normal 18 2 2 7 5" xfId="12499" xr:uid="{00000000-0005-0000-0000-000071300000}"/>
    <cellStyle name="Normal 18 2 2 7 5 2" xfId="12500" xr:uid="{00000000-0005-0000-0000-000072300000}"/>
    <cellStyle name="Normal 18 2 2 7 6" xfId="12501" xr:uid="{00000000-0005-0000-0000-000073300000}"/>
    <cellStyle name="Normal 18 2 2 7 6 2" xfId="12502" xr:uid="{00000000-0005-0000-0000-000074300000}"/>
    <cellStyle name="Normal 18 2 2 7 7" xfId="12503" xr:uid="{00000000-0005-0000-0000-000075300000}"/>
    <cellStyle name="Normal 18 2 2 8" xfId="12504" xr:uid="{00000000-0005-0000-0000-000076300000}"/>
    <cellStyle name="Normal 18 2 2 8 2" xfId="12505" xr:uid="{00000000-0005-0000-0000-000077300000}"/>
    <cellStyle name="Normal 18 2 2 8 2 2" xfId="12506" xr:uid="{00000000-0005-0000-0000-000078300000}"/>
    <cellStyle name="Normal 18 2 2 8 3" xfId="12507" xr:uid="{00000000-0005-0000-0000-000079300000}"/>
    <cellStyle name="Normal 18 2 2 9" xfId="12508" xr:uid="{00000000-0005-0000-0000-00007A300000}"/>
    <cellStyle name="Normal 18 2 2 9 2" xfId="12509" xr:uid="{00000000-0005-0000-0000-00007B300000}"/>
    <cellStyle name="Normal 18 2 2 9 2 2" xfId="12510" xr:uid="{00000000-0005-0000-0000-00007C300000}"/>
    <cellStyle name="Normal 18 2 2 9 3" xfId="12511" xr:uid="{00000000-0005-0000-0000-00007D300000}"/>
    <cellStyle name="Normal 18 2 2_Confidential Information" xfId="12512" xr:uid="{00000000-0005-0000-0000-00007E300000}"/>
    <cellStyle name="Normal 18 2 3" xfId="452" xr:uid="{00000000-0005-0000-0000-00007F300000}"/>
    <cellStyle name="Normal 18 2 3 10" xfId="12513" xr:uid="{00000000-0005-0000-0000-000080300000}"/>
    <cellStyle name="Normal 18 2 3 10 2" xfId="12514" xr:uid="{00000000-0005-0000-0000-000081300000}"/>
    <cellStyle name="Normal 18 2 3 10 2 2" xfId="12515" xr:uid="{00000000-0005-0000-0000-000082300000}"/>
    <cellStyle name="Normal 18 2 3 10 3" xfId="12516" xr:uid="{00000000-0005-0000-0000-000083300000}"/>
    <cellStyle name="Normal 18 2 3 11" xfId="12517" xr:uid="{00000000-0005-0000-0000-000084300000}"/>
    <cellStyle name="Normal 18 2 3 11 2" xfId="12518" xr:uid="{00000000-0005-0000-0000-000085300000}"/>
    <cellStyle name="Normal 18 2 3 12" xfId="12519" xr:uid="{00000000-0005-0000-0000-000086300000}"/>
    <cellStyle name="Normal 18 2 3 12 2" xfId="12520" xr:uid="{00000000-0005-0000-0000-000087300000}"/>
    <cellStyle name="Normal 18 2 3 13" xfId="12521" xr:uid="{00000000-0005-0000-0000-000088300000}"/>
    <cellStyle name="Normal 18 2 3 2" xfId="453" xr:uid="{00000000-0005-0000-0000-000089300000}"/>
    <cellStyle name="Normal 18 2 3 2 10" xfId="12522" xr:uid="{00000000-0005-0000-0000-00008A300000}"/>
    <cellStyle name="Normal 18 2 3 2 10 2" xfId="12523" xr:uid="{00000000-0005-0000-0000-00008B300000}"/>
    <cellStyle name="Normal 18 2 3 2 11" xfId="12524" xr:uid="{00000000-0005-0000-0000-00008C300000}"/>
    <cellStyle name="Normal 18 2 3 2 2" xfId="12525" xr:uid="{00000000-0005-0000-0000-00008D300000}"/>
    <cellStyle name="Normal 18 2 3 2 2 2" xfId="12526" xr:uid="{00000000-0005-0000-0000-00008E300000}"/>
    <cellStyle name="Normal 18 2 3 2 2 2 2" xfId="12527" xr:uid="{00000000-0005-0000-0000-00008F300000}"/>
    <cellStyle name="Normal 18 2 3 2 2 2 2 2" xfId="12528" xr:uid="{00000000-0005-0000-0000-000090300000}"/>
    <cellStyle name="Normal 18 2 3 2 2 2 2 2 2" xfId="12529" xr:uid="{00000000-0005-0000-0000-000091300000}"/>
    <cellStyle name="Normal 18 2 3 2 2 2 2 3" xfId="12530" xr:uid="{00000000-0005-0000-0000-000092300000}"/>
    <cellStyle name="Normal 18 2 3 2 2 2 3" xfId="12531" xr:uid="{00000000-0005-0000-0000-000093300000}"/>
    <cellStyle name="Normal 18 2 3 2 2 2 3 2" xfId="12532" xr:uid="{00000000-0005-0000-0000-000094300000}"/>
    <cellStyle name="Normal 18 2 3 2 2 2 3 2 2" xfId="12533" xr:uid="{00000000-0005-0000-0000-000095300000}"/>
    <cellStyle name="Normal 18 2 3 2 2 2 3 3" xfId="12534" xr:uid="{00000000-0005-0000-0000-000096300000}"/>
    <cellStyle name="Normal 18 2 3 2 2 2 4" xfId="12535" xr:uid="{00000000-0005-0000-0000-000097300000}"/>
    <cellStyle name="Normal 18 2 3 2 2 2 4 2" xfId="12536" xr:uid="{00000000-0005-0000-0000-000098300000}"/>
    <cellStyle name="Normal 18 2 3 2 2 2 4 2 2" xfId="12537" xr:uid="{00000000-0005-0000-0000-000099300000}"/>
    <cellStyle name="Normal 18 2 3 2 2 2 4 3" xfId="12538" xr:uid="{00000000-0005-0000-0000-00009A300000}"/>
    <cellStyle name="Normal 18 2 3 2 2 2 5" xfId="12539" xr:uid="{00000000-0005-0000-0000-00009B300000}"/>
    <cellStyle name="Normal 18 2 3 2 2 2 5 2" xfId="12540" xr:uid="{00000000-0005-0000-0000-00009C300000}"/>
    <cellStyle name="Normal 18 2 3 2 2 2 6" xfId="12541" xr:uid="{00000000-0005-0000-0000-00009D300000}"/>
    <cellStyle name="Normal 18 2 3 2 2 2 6 2" xfId="12542" xr:uid="{00000000-0005-0000-0000-00009E300000}"/>
    <cellStyle name="Normal 18 2 3 2 2 2 7" xfId="12543" xr:uid="{00000000-0005-0000-0000-00009F300000}"/>
    <cellStyle name="Normal 18 2 3 2 2 3" xfId="12544" xr:uid="{00000000-0005-0000-0000-0000A0300000}"/>
    <cellStyle name="Normal 18 2 3 2 2 3 2" xfId="12545" xr:uid="{00000000-0005-0000-0000-0000A1300000}"/>
    <cellStyle name="Normal 18 2 3 2 2 3 2 2" xfId="12546" xr:uid="{00000000-0005-0000-0000-0000A2300000}"/>
    <cellStyle name="Normal 18 2 3 2 2 3 2 2 2" xfId="12547" xr:uid="{00000000-0005-0000-0000-0000A3300000}"/>
    <cellStyle name="Normal 18 2 3 2 2 3 2 3" xfId="12548" xr:uid="{00000000-0005-0000-0000-0000A4300000}"/>
    <cellStyle name="Normal 18 2 3 2 2 3 3" xfId="12549" xr:uid="{00000000-0005-0000-0000-0000A5300000}"/>
    <cellStyle name="Normal 18 2 3 2 2 3 3 2" xfId="12550" xr:uid="{00000000-0005-0000-0000-0000A6300000}"/>
    <cellStyle name="Normal 18 2 3 2 2 3 3 2 2" xfId="12551" xr:uid="{00000000-0005-0000-0000-0000A7300000}"/>
    <cellStyle name="Normal 18 2 3 2 2 3 3 3" xfId="12552" xr:uid="{00000000-0005-0000-0000-0000A8300000}"/>
    <cellStyle name="Normal 18 2 3 2 2 3 4" xfId="12553" xr:uid="{00000000-0005-0000-0000-0000A9300000}"/>
    <cellStyle name="Normal 18 2 3 2 2 3 4 2" xfId="12554" xr:uid="{00000000-0005-0000-0000-0000AA300000}"/>
    <cellStyle name="Normal 18 2 3 2 2 3 4 2 2" xfId="12555" xr:uid="{00000000-0005-0000-0000-0000AB300000}"/>
    <cellStyle name="Normal 18 2 3 2 2 3 4 3" xfId="12556" xr:uid="{00000000-0005-0000-0000-0000AC300000}"/>
    <cellStyle name="Normal 18 2 3 2 2 3 5" xfId="12557" xr:uid="{00000000-0005-0000-0000-0000AD300000}"/>
    <cellStyle name="Normal 18 2 3 2 2 3 5 2" xfId="12558" xr:uid="{00000000-0005-0000-0000-0000AE300000}"/>
    <cellStyle name="Normal 18 2 3 2 2 3 6" xfId="12559" xr:uid="{00000000-0005-0000-0000-0000AF300000}"/>
    <cellStyle name="Normal 18 2 3 2 2 3 6 2" xfId="12560" xr:uid="{00000000-0005-0000-0000-0000B0300000}"/>
    <cellStyle name="Normal 18 2 3 2 2 3 7" xfId="12561" xr:uid="{00000000-0005-0000-0000-0000B1300000}"/>
    <cellStyle name="Normal 18 2 3 2 2 4" xfId="12562" xr:uid="{00000000-0005-0000-0000-0000B2300000}"/>
    <cellStyle name="Normal 18 2 3 2 2 4 2" xfId="12563" xr:uid="{00000000-0005-0000-0000-0000B3300000}"/>
    <cellStyle name="Normal 18 2 3 2 2 4 2 2" xfId="12564" xr:uid="{00000000-0005-0000-0000-0000B4300000}"/>
    <cellStyle name="Normal 18 2 3 2 2 4 3" xfId="12565" xr:uid="{00000000-0005-0000-0000-0000B5300000}"/>
    <cellStyle name="Normal 18 2 3 2 2 5" xfId="12566" xr:uid="{00000000-0005-0000-0000-0000B6300000}"/>
    <cellStyle name="Normal 18 2 3 2 2 5 2" xfId="12567" xr:uid="{00000000-0005-0000-0000-0000B7300000}"/>
    <cellStyle name="Normal 18 2 3 2 2 5 2 2" xfId="12568" xr:uid="{00000000-0005-0000-0000-0000B8300000}"/>
    <cellStyle name="Normal 18 2 3 2 2 5 3" xfId="12569" xr:uid="{00000000-0005-0000-0000-0000B9300000}"/>
    <cellStyle name="Normal 18 2 3 2 2 6" xfId="12570" xr:uid="{00000000-0005-0000-0000-0000BA300000}"/>
    <cellStyle name="Normal 18 2 3 2 2 6 2" xfId="12571" xr:uid="{00000000-0005-0000-0000-0000BB300000}"/>
    <cellStyle name="Normal 18 2 3 2 2 6 2 2" xfId="12572" xr:uid="{00000000-0005-0000-0000-0000BC300000}"/>
    <cellStyle name="Normal 18 2 3 2 2 6 3" xfId="12573" xr:uid="{00000000-0005-0000-0000-0000BD300000}"/>
    <cellStyle name="Normal 18 2 3 2 2 7" xfId="12574" xr:uid="{00000000-0005-0000-0000-0000BE300000}"/>
    <cellStyle name="Normal 18 2 3 2 2 7 2" xfId="12575" xr:uid="{00000000-0005-0000-0000-0000BF300000}"/>
    <cellStyle name="Normal 18 2 3 2 2 8" xfId="12576" xr:uid="{00000000-0005-0000-0000-0000C0300000}"/>
    <cellStyle name="Normal 18 2 3 2 2 8 2" xfId="12577" xr:uid="{00000000-0005-0000-0000-0000C1300000}"/>
    <cellStyle name="Normal 18 2 3 2 2 9" xfId="12578" xr:uid="{00000000-0005-0000-0000-0000C2300000}"/>
    <cellStyle name="Normal 18 2 3 2 3" xfId="12579" xr:uid="{00000000-0005-0000-0000-0000C3300000}"/>
    <cellStyle name="Normal 18 2 3 2 3 2" xfId="12580" xr:uid="{00000000-0005-0000-0000-0000C4300000}"/>
    <cellStyle name="Normal 18 2 3 2 3 2 2" xfId="12581" xr:uid="{00000000-0005-0000-0000-0000C5300000}"/>
    <cellStyle name="Normal 18 2 3 2 3 2 2 2" xfId="12582" xr:uid="{00000000-0005-0000-0000-0000C6300000}"/>
    <cellStyle name="Normal 18 2 3 2 3 2 2 2 2" xfId="12583" xr:uid="{00000000-0005-0000-0000-0000C7300000}"/>
    <cellStyle name="Normal 18 2 3 2 3 2 2 3" xfId="12584" xr:uid="{00000000-0005-0000-0000-0000C8300000}"/>
    <cellStyle name="Normal 18 2 3 2 3 2 3" xfId="12585" xr:uid="{00000000-0005-0000-0000-0000C9300000}"/>
    <cellStyle name="Normal 18 2 3 2 3 2 3 2" xfId="12586" xr:uid="{00000000-0005-0000-0000-0000CA300000}"/>
    <cellStyle name="Normal 18 2 3 2 3 2 3 2 2" xfId="12587" xr:uid="{00000000-0005-0000-0000-0000CB300000}"/>
    <cellStyle name="Normal 18 2 3 2 3 2 3 3" xfId="12588" xr:uid="{00000000-0005-0000-0000-0000CC300000}"/>
    <cellStyle name="Normal 18 2 3 2 3 2 4" xfId="12589" xr:uid="{00000000-0005-0000-0000-0000CD300000}"/>
    <cellStyle name="Normal 18 2 3 2 3 2 4 2" xfId="12590" xr:uid="{00000000-0005-0000-0000-0000CE300000}"/>
    <cellStyle name="Normal 18 2 3 2 3 2 4 2 2" xfId="12591" xr:uid="{00000000-0005-0000-0000-0000CF300000}"/>
    <cellStyle name="Normal 18 2 3 2 3 2 4 3" xfId="12592" xr:uid="{00000000-0005-0000-0000-0000D0300000}"/>
    <cellStyle name="Normal 18 2 3 2 3 2 5" xfId="12593" xr:uid="{00000000-0005-0000-0000-0000D1300000}"/>
    <cellStyle name="Normal 18 2 3 2 3 2 5 2" xfId="12594" xr:uid="{00000000-0005-0000-0000-0000D2300000}"/>
    <cellStyle name="Normal 18 2 3 2 3 2 6" xfId="12595" xr:uid="{00000000-0005-0000-0000-0000D3300000}"/>
    <cellStyle name="Normal 18 2 3 2 3 2 6 2" xfId="12596" xr:uid="{00000000-0005-0000-0000-0000D4300000}"/>
    <cellStyle name="Normal 18 2 3 2 3 2 7" xfId="12597" xr:uid="{00000000-0005-0000-0000-0000D5300000}"/>
    <cellStyle name="Normal 18 2 3 2 3 3" xfId="12598" xr:uid="{00000000-0005-0000-0000-0000D6300000}"/>
    <cellStyle name="Normal 18 2 3 2 3 3 2" xfId="12599" xr:uid="{00000000-0005-0000-0000-0000D7300000}"/>
    <cellStyle name="Normal 18 2 3 2 3 3 2 2" xfId="12600" xr:uid="{00000000-0005-0000-0000-0000D8300000}"/>
    <cellStyle name="Normal 18 2 3 2 3 3 3" xfId="12601" xr:uid="{00000000-0005-0000-0000-0000D9300000}"/>
    <cellStyle name="Normal 18 2 3 2 3 4" xfId="12602" xr:uid="{00000000-0005-0000-0000-0000DA300000}"/>
    <cellStyle name="Normal 18 2 3 2 3 4 2" xfId="12603" xr:uid="{00000000-0005-0000-0000-0000DB300000}"/>
    <cellStyle name="Normal 18 2 3 2 3 4 2 2" xfId="12604" xr:uid="{00000000-0005-0000-0000-0000DC300000}"/>
    <cellStyle name="Normal 18 2 3 2 3 4 3" xfId="12605" xr:uid="{00000000-0005-0000-0000-0000DD300000}"/>
    <cellStyle name="Normal 18 2 3 2 3 5" xfId="12606" xr:uid="{00000000-0005-0000-0000-0000DE300000}"/>
    <cellStyle name="Normal 18 2 3 2 3 5 2" xfId="12607" xr:uid="{00000000-0005-0000-0000-0000DF300000}"/>
    <cellStyle name="Normal 18 2 3 2 3 5 2 2" xfId="12608" xr:uid="{00000000-0005-0000-0000-0000E0300000}"/>
    <cellStyle name="Normal 18 2 3 2 3 5 3" xfId="12609" xr:uid="{00000000-0005-0000-0000-0000E1300000}"/>
    <cellStyle name="Normal 18 2 3 2 3 6" xfId="12610" xr:uid="{00000000-0005-0000-0000-0000E2300000}"/>
    <cellStyle name="Normal 18 2 3 2 3 6 2" xfId="12611" xr:uid="{00000000-0005-0000-0000-0000E3300000}"/>
    <cellStyle name="Normal 18 2 3 2 3 7" xfId="12612" xr:uid="{00000000-0005-0000-0000-0000E4300000}"/>
    <cellStyle name="Normal 18 2 3 2 3 7 2" xfId="12613" xr:uid="{00000000-0005-0000-0000-0000E5300000}"/>
    <cellStyle name="Normal 18 2 3 2 3 8" xfId="12614" xr:uid="{00000000-0005-0000-0000-0000E6300000}"/>
    <cellStyle name="Normal 18 2 3 2 4" xfId="12615" xr:uid="{00000000-0005-0000-0000-0000E7300000}"/>
    <cellStyle name="Normal 18 2 3 2 4 2" xfId="12616" xr:uid="{00000000-0005-0000-0000-0000E8300000}"/>
    <cellStyle name="Normal 18 2 3 2 4 2 2" xfId="12617" xr:uid="{00000000-0005-0000-0000-0000E9300000}"/>
    <cellStyle name="Normal 18 2 3 2 4 2 2 2" xfId="12618" xr:uid="{00000000-0005-0000-0000-0000EA300000}"/>
    <cellStyle name="Normal 18 2 3 2 4 2 3" xfId="12619" xr:uid="{00000000-0005-0000-0000-0000EB300000}"/>
    <cellStyle name="Normal 18 2 3 2 4 3" xfId="12620" xr:uid="{00000000-0005-0000-0000-0000EC300000}"/>
    <cellStyle name="Normal 18 2 3 2 4 3 2" xfId="12621" xr:uid="{00000000-0005-0000-0000-0000ED300000}"/>
    <cellStyle name="Normal 18 2 3 2 4 3 2 2" xfId="12622" xr:uid="{00000000-0005-0000-0000-0000EE300000}"/>
    <cellStyle name="Normal 18 2 3 2 4 3 3" xfId="12623" xr:uid="{00000000-0005-0000-0000-0000EF300000}"/>
    <cellStyle name="Normal 18 2 3 2 4 4" xfId="12624" xr:uid="{00000000-0005-0000-0000-0000F0300000}"/>
    <cellStyle name="Normal 18 2 3 2 4 4 2" xfId="12625" xr:uid="{00000000-0005-0000-0000-0000F1300000}"/>
    <cellStyle name="Normal 18 2 3 2 4 4 2 2" xfId="12626" xr:uid="{00000000-0005-0000-0000-0000F2300000}"/>
    <cellStyle name="Normal 18 2 3 2 4 4 3" xfId="12627" xr:uid="{00000000-0005-0000-0000-0000F3300000}"/>
    <cellStyle name="Normal 18 2 3 2 4 5" xfId="12628" xr:uid="{00000000-0005-0000-0000-0000F4300000}"/>
    <cellStyle name="Normal 18 2 3 2 4 5 2" xfId="12629" xr:uid="{00000000-0005-0000-0000-0000F5300000}"/>
    <cellStyle name="Normal 18 2 3 2 4 6" xfId="12630" xr:uid="{00000000-0005-0000-0000-0000F6300000}"/>
    <cellStyle name="Normal 18 2 3 2 4 6 2" xfId="12631" xr:uid="{00000000-0005-0000-0000-0000F7300000}"/>
    <cellStyle name="Normal 18 2 3 2 4 7" xfId="12632" xr:uid="{00000000-0005-0000-0000-0000F8300000}"/>
    <cellStyle name="Normal 18 2 3 2 5" xfId="12633" xr:uid="{00000000-0005-0000-0000-0000F9300000}"/>
    <cellStyle name="Normal 18 2 3 2 5 2" xfId="12634" xr:uid="{00000000-0005-0000-0000-0000FA300000}"/>
    <cellStyle name="Normal 18 2 3 2 5 2 2" xfId="12635" xr:uid="{00000000-0005-0000-0000-0000FB300000}"/>
    <cellStyle name="Normal 18 2 3 2 5 2 2 2" xfId="12636" xr:uid="{00000000-0005-0000-0000-0000FC300000}"/>
    <cellStyle name="Normal 18 2 3 2 5 2 3" xfId="12637" xr:uid="{00000000-0005-0000-0000-0000FD300000}"/>
    <cellStyle name="Normal 18 2 3 2 5 3" xfId="12638" xr:uid="{00000000-0005-0000-0000-0000FE300000}"/>
    <cellStyle name="Normal 18 2 3 2 5 3 2" xfId="12639" xr:uid="{00000000-0005-0000-0000-0000FF300000}"/>
    <cellStyle name="Normal 18 2 3 2 5 3 2 2" xfId="12640" xr:uid="{00000000-0005-0000-0000-000000310000}"/>
    <cellStyle name="Normal 18 2 3 2 5 3 3" xfId="12641" xr:uid="{00000000-0005-0000-0000-000001310000}"/>
    <cellStyle name="Normal 18 2 3 2 5 4" xfId="12642" xr:uid="{00000000-0005-0000-0000-000002310000}"/>
    <cellStyle name="Normal 18 2 3 2 5 4 2" xfId="12643" xr:uid="{00000000-0005-0000-0000-000003310000}"/>
    <cellStyle name="Normal 18 2 3 2 5 4 2 2" xfId="12644" xr:uid="{00000000-0005-0000-0000-000004310000}"/>
    <cellStyle name="Normal 18 2 3 2 5 4 3" xfId="12645" xr:uid="{00000000-0005-0000-0000-000005310000}"/>
    <cellStyle name="Normal 18 2 3 2 5 5" xfId="12646" xr:uid="{00000000-0005-0000-0000-000006310000}"/>
    <cellStyle name="Normal 18 2 3 2 5 5 2" xfId="12647" xr:uid="{00000000-0005-0000-0000-000007310000}"/>
    <cellStyle name="Normal 18 2 3 2 5 6" xfId="12648" xr:uid="{00000000-0005-0000-0000-000008310000}"/>
    <cellStyle name="Normal 18 2 3 2 5 6 2" xfId="12649" xr:uid="{00000000-0005-0000-0000-000009310000}"/>
    <cellStyle name="Normal 18 2 3 2 5 7" xfId="12650" xr:uid="{00000000-0005-0000-0000-00000A310000}"/>
    <cellStyle name="Normal 18 2 3 2 6" xfId="12651" xr:uid="{00000000-0005-0000-0000-00000B310000}"/>
    <cellStyle name="Normal 18 2 3 2 6 2" xfId="12652" xr:uid="{00000000-0005-0000-0000-00000C310000}"/>
    <cellStyle name="Normal 18 2 3 2 6 2 2" xfId="12653" xr:uid="{00000000-0005-0000-0000-00000D310000}"/>
    <cellStyle name="Normal 18 2 3 2 6 3" xfId="12654" xr:uid="{00000000-0005-0000-0000-00000E310000}"/>
    <cellStyle name="Normal 18 2 3 2 7" xfId="12655" xr:uid="{00000000-0005-0000-0000-00000F310000}"/>
    <cellStyle name="Normal 18 2 3 2 7 2" xfId="12656" xr:uid="{00000000-0005-0000-0000-000010310000}"/>
    <cellStyle name="Normal 18 2 3 2 7 2 2" xfId="12657" xr:uid="{00000000-0005-0000-0000-000011310000}"/>
    <cellStyle name="Normal 18 2 3 2 7 3" xfId="12658" xr:uid="{00000000-0005-0000-0000-000012310000}"/>
    <cellStyle name="Normal 18 2 3 2 8" xfId="12659" xr:uid="{00000000-0005-0000-0000-000013310000}"/>
    <cellStyle name="Normal 18 2 3 2 8 2" xfId="12660" xr:uid="{00000000-0005-0000-0000-000014310000}"/>
    <cellStyle name="Normal 18 2 3 2 8 2 2" xfId="12661" xr:uid="{00000000-0005-0000-0000-000015310000}"/>
    <cellStyle name="Normal 18 2 3 2 8 3" xfId="12662" xr:uid="{00000000-0005-0000-0000-000016310000}"/>
    <cellStyle name="Normal 18 2 3 2 9" xfId="12663" xr:uid="{00000000-0005-0000-0000-000017310000}"/>
    <cellStyle name="Normal 18 2 3 2 9 2" xfId="12664" xr:uid="{00000000-0005-0000-0000-000018310000}"/>
    <cellStyle name="Normal 18 2 3 3" xfId="454" xr:uid="{00000000-0005-0000-0000-000019310000}"/>
    <cellStyle name="Normal 18 2 3 3 10" xfId="12665" xr:uid="{00000000-0005-0000-0000-00001A310000}"/>
    <cellStyle name="Normal 18 2 3 3 10 2" xfId="12666" xr:uid="{00000000-0005-0000-0000-00001B310000}"/>
    <cellStyle name="Normal 18 2 3 3 11" xfId="12667" xr:uid="{00000000-0005-0000-0000-00001C310000}"/>
    <cellStyle name="Normal 18 2 3 3 2" xfId="12668" xr:uid="{00000000-0005-0000-0000-00001D310000}"/>
    <cellStyle name="Normal 18 2 3 3 2 2" xfId="12669" xr:uid="{00000000-0005-0000-0000-00001E310000}"/>
    <cellStyle name="Normal 18 2 3 3 2 2 2" xfId="12670" xr:uid="{00000000-0005-0000-0000-00001F310000}"/>
    <cellStyle name="Normal 18 2 3 3 2 2 2 2" xfId="12671" xr:uid="{00000000-0005-0000-0000-000020310000}"/>
    <cellStyle name="Normal 18 2 3 3 2 2 2 2 2" xfId="12672" xr:uid="{00000000-0005-0000-0000-000021310000}"/>
    <cellStyle name="Normal 18 2 3 3 2 2 2 3" xfId="12673" xr:uid="{00000000-0005-0000-0000-000022310000}"/>
    <cellStyle name="Normal 18 2 3 3 2 2 3" xfId="12674" xr:uid="{00000000-0005-0000-0000-000023310000}"/>
    <cellStyle name="Normal 18 2 3 3 2 2 3 2" xfId="12675" xr:uid="{00000000-0005-0000-0000-000024310000}"/>
    <cellStyle name="Normal 18 2 3 3 2 2 3 2 2" xfId="12676" xr:uid="{00000000-0005-0000-0000-000025310000}"/>
    <cellStyle name="Normal 18 2 3 3 2 2 3 3" xfId="12677" xr:uid="{00000000-0005-0000-0000-000026310000}"/>
    <cellStyle name="Normal 18 2 3 3 2 2 4" xfId="12678" xr:uid="{00000000-0005-0000-0000-000027310000}"/>
    <cellStyle name="Normal 18 2 3 3 2 2 4 2" xfId="12679" xr:uid="{00000000-0005-0000-0000-000028310000}"/>
    <cellStyle name="Normal 18 2 3 3 2 2 4 2 2" xfId="12680" xr:uid="{00000000-0005-0000-0000-000029310000}"/>
    <cellStyle name="Normal 18 2 3 3 2 2 4 3" xfId="12681" xr:uid="{00000000-0005-0000-0000-00002A310000}"/>
    <cellStyle name="Normal 18 2 3 3 2 2 5" xfId="12682" xr:uid="{00000000-0005-0000-0000-00002B310000}"/>
    <cellStyle name="Normal 18 2 3 3 2 2 5 2" xfId="12683" xr:uid="{00000000-0005-0000-0000-00002C310000}"/>
    <cellStyle name="Normal 18 2 3 3 2 2 6" xfId="12684" xr:uid="{00000000-0005-0000-0000-00002D310000}"/>
    <cellStyle name="Normal 18 2 3 3 2 2 6 2" xfId="12685" xr:uid="{00000000-0005-0000-0000-00002E310000}"/>
    <cellStyle name="Normal 18 2 3 3 2 2 7" xfId="12686" xr:uid="{00000000-0005-0000-0000-00002F310000}"/>
    <cellStyle name="Normal 18 2 3 3 2 3" xfId="12687" xr:uid="{00000000-0005-0000-0000-000030310000}"/>
    <cellStyle name="Normal 18 2 3 3 2 3 2" xfId="12688" xr:uid="{00000000-0005-0000-0000-000031310000}"/>
    <cellStyle name="Normal 18 2 3 3 2 3 2 2" xfId="12689" xr:uid="{00000000-0005-0000-0000-000032310000}"/>
    <cellStyle name="Normal 18 2 3 3 2 3 2 2 2" xfId="12690" xr:uid="{00000000-0005-0000-0000-000033310000}"/>
    <cellStyle name="Normal 18 2 3 3 2 3 2 3" xfId="12691" xr:uid="{00000000-0005-0000-0000-000034310000}"/>
    <cellStyle name="Normal 18 2 3 3 2 3 3" xfId="12692" xr:uid="{00000000-0005-0000-0000-000035310000}"/>
    <cellStyle name="Normal 18 2 3 3 2 3 3 2" xfId="12693" xr:uid="{00000000-0005-0000-0000-000036310000}"/>
    <cellStyle name="Normal 18 2 3 3 2 3 3 2 2" xfId="12694" xr:uid="{00000000-0005-0000-0000-000037310000}"/>
    <cellStyle name="Normal 18 2 3 3 2 3 3 3" xfId="12695" xr:uid="{00000000-0005-0000-0000-000038310000}"/>
    <cellStyle name="Normal 18 2 3 3 2 3 4" xfId="12696" xr:uid="{00000000-0005-0000-0000-000039310000}"/>
    <cellStyle name="Normal 18 2 3 3 2 3 4 2" xfId="12697" xr:uid="{00000000-0005-0000-0000-00003A310000}"/>
    <cellStyle name="Normal 18 2 3 3 2 3 4 2 2" xfId="12698" xr:uid="{00000000-0005-0000-0000-00003B310000}"/>
    <cellStyle name="Normal 18 2 3 3 2 3 4 3" xfId="12699" xr:uid="{00000000-0005-0000-0000-00003C310000}"/>
    <cellStyle name="Normal 18 2 3 3 2 3 5" xfId="12700" xr:uid="{00000000-0005-0000-0000-00003D310000}"/>
    <cellStyle name="Normal 18 2 3 3 2 3 5 2" xfId="12701" xr:uid="{00000000-0005-0000-0000-00003E310000}"/>
    <cellStyle name="Normal 18 2 3 3 2 3 6" xfId="12702" xr:uid="{00000000-0005-0000-0000-00003F310000}"/>
    <cellStyle name="Normal 18 2 3 3 2 3 6 2" xfId="12703" xr:uid="{00000000-0005-0000-0000-000040310000}"/>
    <cellStyle name="Normal 18 2 3 3 2 3 7" xfId="12704" xr:uid="{00000000-0005-0000-0000-000041310000}"/>
    <cellStyle name="Normal 18 2 3 3 2 4" xfId="12705" xr:uid="{00000000-0005-0000-0000-000042310000}"/>
    <cellStyle name="Normal 18 2 3 3 2 4 2" xfId="12706" xr:uid="{00000000-0005-0000-0000-000043310000}"/>
    <cellStyle name="Normal 18 2 3 3 2 4 2 2" xfId="12707" xr:uid="{00000000-0005-0000-0000-000044310000}"/>
    <cellStyle name="Normal 18 2 3 3 2 4 3" xfId="12708" xr:uid="{00000000-0005-0000-0000-000045310000}"/>
    <cellStyle name="Normal 18 2 3 3 2 5" xfId="12709" xr:uid="{00000000-0005-0000-0000-000046310000}"/>
    <cellStyle name="Normal 18 2 3 3 2 5 2" xfId="12710" xr:uid="{00000000-0005-0000-0000-000047310000}"/>
    <cellStyle name="Normal 18 2 3 3 2 5 2 2" xfId="12711" xr:uid="{00000000-0005-0000-0000-000048310000}"/>
    <cellStyle name="Normal 18 2 3 3 2 5 3" xfId="12712" xr:uid="{00000000-0005-0000-0000-000049310000}"/>
    <cellStyle name="Normal 18 2 3 3 2 6" xfId="12713" xr:uid="{00000000-0005-0000-0000-00004A310000}"/>
    <cellStyle name="Normal 18 2 3 3 2 6 2" xfId="12714" xr:uid="{00000000-0005-0000-0000-00004B310000}"/>
    <cellStyle name="Normal 18 2 3 3 2 6 2 2" xfId="12715" xr:uid="{00000000-0005-0000-0000-00004C310000}"/>
    <cellStyle name="Normal 18 2 3 3 2 6 3" xfId="12716" xr:uid="{00000000-0005-0000-0000-00004D310000}"/>
    <cellStyle name="Normal 18 2 3 3 2 7" xfId="12717" xr:uid="{00000000-0005-0000-0000-00004E310000}"/>
    <cellStyle name="Normal 18 2 3 3 2 7 2" xfId="12718" xr:uid="{00000000-0005-0000-0000-00004F310000}"/>
    <cellStyle name="Normal 18 2 3 3 2 8" xfId="12719" xr:uid="{00000000-0005-0000-0000-000050310000}"/>
    <cellStyle name="Normal 18 2 3 3 2 8 2" xfId="12720" xr:uid="{00000000-0005-0000-0000-000051310000}"/>
    <cellStyle name="Normal 18 2 3 3 2 9" xfId="12721" xr:uid="{00000000-0005-0000-0000-000052310000}"/>
    <cellStyle name="Normal 18 2 3 3 3" xfId="12722" xr:uid="{00000000-0005-0000-0000-000053310000}"/>
    <cellStyle name="Normal 18 2 3 3 3 2" xfId="12723" xr:uid="{00000000-0005-0000-0000-000054310000}"/>
    <cellStyle name="Normal 18 2 3 3 3 2 2" xfId="12724" xr:uid="{00000000-0005-0000-0000-000055310000}"/>
    <cellStyle name="Normal 18 2 3 3 3 2 2 2" xfId="12725" xr:uid="{00000000-0005-0000-0000-000056310000}"/>
    <cellStyle name="Normal 18 2 3 3 3 2 2 2 2" xfId="12726" xr:uid="{00000000-0005-0000-0000-000057310000}"/>
    <cellStyle name="Normal 18 2 3 3 3 2 2 3" xfId="12727" xr:uid="{00000000-0005-0000-0000-000058310000}"/>
    <cellStyle name="Normal 18 2 3 3 3 2 3" xfId="12728" xr:uid="{00000000-0005-0000-0000-000059310000}"/>
    <cellStyle name="Normal 18 2 3 3 3 2 3 2" xfId="12729" xr:uid="{00000000-0005-0000-0000-00005A310000}"/>
    <cellStyle name="Normal 18 2 3 3 3 2 3 2 2" xfId="12730" xr:uid="{00000000-0005-0000-0000-00005B310000}"/>
    <cellStyle name="Normal 18 2 3 3 3 2 3 3" xfId="12731" xr:uid="{00000000-0005-0000-0000-00005C310000}"/>
    <cellStyle name="Normal 18 2 3 3 3 2 4" xfId="12732" xr:uid="{00000000-0005-0000-0000-00005D310000}"/>
    <cellStyle name="Normal 18 2 3 3 3 2 4 2" xfId="12733" xr:uid="{00000000-0005-0000-0000-00005E310000}"/>
    <cellStyle name="Normal 18 2 3 3 3 2 4 2 2" xfId="12734" xr:uid="{00000000-0005-0000-0000-00005F310000}"/>
    <cellStyle name="Normal 18 2 3 3 3 2 4 3" xfId="12735" xr:uid="{00000000-0005-0000-0000-000060310000}"/>
    <cellStyle name="Normal 18 2 3 3 3 2 5" xfId="12736" xr:uid="{00000000-0005-0000-0000-000061310000}"/>
    <cellStyle name="Normal 18 2 3 3 3 2 5 2" xfId="12737" xr:uid="{00000000-0005-0000-0000-000062310000}"/>
    <cellStyle name="Normal 18 2 3 3 3 2 6" xfId="12738" xr:uid="{00000000-0005-0000-0000-000063310000}"/>
    <cellStyle name="Normal 18 2 3 3 3 2 6 2" xfId="12739" xr:uid="{00000000-0005-0000-0000-000064310000}"/>
    <cellStyle name="Normal 18 2 3 3 3 2 7" xfId="12740" xr:uid="{00000000-0005-0000-0000-000065310000}"/>
    <cellStyle name="Normal 18 2 3 3 3 3" xfId="12741" xr:uid="{00000000-0005-0000-0000-000066310000}"/>
    <cellStyle name="Normal 18 2 3 3 3 3 2" xfId="12742" xr:uid="{00000000-0005-0000-0000-000067310000}"/>
    <cellStyle name="Normal 18 2 3 3 3 3 2 2" xfId="12743" xr:uid="{00000000-0005-0000-0000-000068310000}"/>
    <cellStyle name="Normal 18 2 3 3 3 3 3" xfId="12744" xr:uid="{00000000-0005-0000-0000-000069310000}"/>
    <cellStyle name="Normal 18 2 3 3 3 4" xfId="12745" xr:uid="{00000000-0005-0000-0000-00006A310000}"/>
    <cellStyle name="Normal 18 2 3 3 3 4 2" xfId="12746" xr:uid="{00000000-0005-0000-0000-00006B310000}"/>
    <cellStyle name="Normal 18 2 3 3 3 4 2 2" xfId="12747" xr:uid="{00000000-0005-0000-0000-00006C310000}"/>
    <cellStyle name="Normal 18 2 3 3 3 4 3" xfId="12748" xr:uid="{00000000-0005-0000-0000-00006D310000}"/>
    <cellStyle name="Normal 18 2 3 3 3 5" xfId="12749" xr:uid="{00000000-0005-0000-0000-00006E310000}"/>
    <cellStyle name="Normal 18 2 3 3 3 5 2" xfId="12750" xr:uid="{00000000-0005-0000-0000-00006F310000}"/>
    <cellStyle name="Normal 18 2 3 3 3 5 2 2" xfId="12751" xr:uid="{00000000-0005-0000-0000-000070310000}"/>
    <cellStyle name="Normal 18 2 3 3 3 5 3" xfId="12752" xr:uid="{00000000-0005-0000-0000-000071310000}"/>
    <cellStyle name="Normal 18 2 3 3 3 6" xfId="12753" xr:uid="{00000000-0005-0000-0000-000072310000}"/>
    <cellStyle name="Normal 18 2 3 3 3 6 2" xfId="12754" xr:uid="{00000000-0005-0000-0000-000073310000}"/>
    <cellStyle name="Normal 18 2 3 3 3 7" xfId="12755" xr:uid="{00000000-0005-0000-0000-000074310000}"/>
    <cellStyle name="Normal 18 2 3 3 3 7 2" xfId="12756" xr:uid="{00000000-0005-0000-0000-000075310000}"/>
    <cellStyle name="Normal 18 2 3 3 3 8" xfId="12757" xr:uid="{00000000-0005-0000-0000-000076310000}"/>
    <cellStyle name="Normal 18 2 3 3 4" xfId="12758" xr:uid="{00000000-0005-0000-0000-000077310000}"/>
    <cellStyle name="Normal 18 2 3 3 4 2" xfId="12759" xr:uid="{00000000-0005-0000-0000-000078310000}"/>
    <cellStyle name="Normal 18 2 3 3 4 2 2" xfId="12760" xr:uid="{00000000-0005-0000-0000-000079310000}"/>
    <cellStyle name="Normal 18 2 3 3 4 2 2 2" xfId="12761" xr:uid="{00000000-0005-0000-0000-00007A310000}"/>
    <cellStyle name="Normal 18 2 3 3 4 2 3" xfId="12762" xr:uid="{00000000-0005-0000-0000-00007B310000}"/>
    <cellStyle name="Normal 18 2 3 3 4 3" xfId="12763" xr:uid="{00000000-0005-0000-0000-00007C310000}"/>
    <cellStyle name="Normal 18 2 3 3 4 3 2" xfId="12764" xr:uid="{00000000-0005-0000-0000-00007D310000}"/>
    <cellStyle name="Normal 18 2 3 3 4 3 2 2" xfId="12765" xr:uid="{00000000-0005-0000-0000-00007E310000}"/>
    <cellStyle name="Normal 18 2 3 3 4 3 3" xfId="12766" xr:uid="{00000000-0005-0000-0000-00007F310000}"/>
    <cellStyle name="Normal 18 2 3 3 4 4" xfId="12767" xr:uid="{00000000-0005-0000-0000-000080310000}"/>
    <cellStyle name="Normal 18 2 3 3 4 4 2" xfId="12768" xr:uid="{00000000-0005-0000-0000-000081310000}"/>
    <cellStyle name="Normal 18 2 3 3 4 4 2 2" xfId="12769" xr:uid="{00000000-0005-0000-0000-000082310000}"/>
    <cellStyle name="Normal 18 2 3 3 4 4 3" xfId="12770" xr:uid="{00000000-0005-0000-0000-000083310000}"/>
    <cellStyle name="Normal 18 2 3 3 4 5" xfId="12771" xr:uid="{00000000-0005-0000-0000-000084310000}"/>
    <cellStyle name="Normal 18 2 3 3 4 5 2" xfId="12772" xr:uid="{00000000-0005-0000-0000-000085310000}"/>
    <cellStyle name="Normal 18 2 3 3 4 6" xfId="12773" xr:uid="{00000000-0005-0000-0000-000086310000}"/>
    <cellStyle name="Normal 18 2 3 3 4 6 2" xfId="12774" xr:uid="{00000000-0005-0000-0000-000087310000}"/>
    <cellStyle name="Normal 18 2 3 3 4 7" xfId="12775" xr:uid="{00000000-0005-0000-0000-000088310000}"/>
    <cellStyle name="Normal 18 2 3 3 5" xfId="12776" xr:uid="{00000000-0005-0000-0000-000089310000}"/>
    <cellStyle name="Normal 18 2 3 3 5 2" xfId="12777" xr:uid="{00000000-0005-0000-0000-00008A310000}"/>
    <cellStyle name="Normal 18 2 3 3 5 2 2" xfId="12778" xr:uid="{00000000-0005-0000-0000-00008B310000}"/>
    <cellStyle name="Normal 18 2 3 3 5 2 2 2" xfId="12779" xr:uid="{00000000-0005-0000-0000-00008C310000}"/>
    <cellStyle name="Normal 18 2 3 3 5 2 3" xfId="12780" xr:uid="{00000000-0005-0000-0000-00008D310000}"/>
    <cellStyle name="Normal 18 2 3 3 5 3" xfId="12781" xr:uid="{00000000-0005-0000-0000-00008E310000}"/>
    <cellStyle name="Normal 18 2 3 3 5 3 2" xfId="12782" xr:uid="{00000000-0005-0000-0000-00008F310000}"/>
    <cellStyle name="Normal 18 2 3 3 5 3 2 2" xfId="12783" xr:uid="{00000000-0005-0000-0000-000090310000}"/>
    <cellStyle name="Normal 18 2 3 3 5 3 3" xfId="12784" xr:uid="{00000000-0005-0000-0000-000091310000}"/>
    <cellStyle name="Normal 18 2 3 3 5 4" xfId="12785" xr:uid="{00000000-0005-0000-0000-000092310000}"/>
    <cellStyle name="Normal 18 2 3 3 5 4 2" xfId="12786" xr:uid="{00000000-0005-0000-0000-000093310000}"/>
    <cellStyle name="Normal 18 2 3 3 5 4 2 2" xfId="12787" xr:uid="{00000000-0005-0000-0000-000094310000}"/>
    <cellStyle name="Normal 18 2 3 3 5 4 3" xfId="12788" xr:uid="{00000000-0005-0000-0000-000095310000}"/>
    <cellStyle name="Normal 18 2 3 3 5 5" xfId="12789" xr:uid="{00000000-0005-0000-0000-000096310000}"/>
    <cellStyle name="Normal 18 2 3 3 5 5 2" xfId="12790" xr:uid="{00000000-0005-0000-0000-000097310000}"/>
    <cellStyle name="Normal 18 2 3 3 5 6" xfId="12791" xr:uid="{00000000-0005-0000-0000-000098310000}"/>
    <cellStyle name="Normal 18 2 3 3 5 6 2" xfId="12792" xr:uid="{00000000-0005-0000-0000-000099310000}"/>
    <cellStyle name="Normal 18 2 3 3 5 7" xfId="12793" xr:uid="{00000000-0005-0000-0000-00009A310000}"/>
    <cellStyle name="Normal 18 2 3 3 6" xfId="12794" xr:uid="{00000000-0005-0000-0000-00009B310000}"/>
    <cellStyle name="Normal 18 2 3 3 6 2" xfId="12795" xr:uid="{00000000-0005-0000-0000-00009C310000}"/>
    <cellStyle name="Normal 18 2 3 3 6 2 2" xfId="12796" xr:uid="{00000000-0005-0000-0000-00009D310000}"/>
    <cellStyle name="Normal 18 2 3 3 6 3" xfId="12797" xr:uid="{00000000-0005-0000-0000-00009E310000}"/>
    <cellStyle name="Normal 18 2 3 3 7" xfId="12798" xr:uid="{00000000-0005-0000-0000-00009F310000}"/>
    <cellStyle name="Normal 18 2 3 3 7 2" xfId="12799" xr:uid="{00000000-0005-0000-0000-0000A0310000}"/>
    <cellStyle name="Normal 18 2 3 3 7 2 2" xfId="12800" xr:uid="{00000000-0005-0000-0000-0000A1310000}"/>
    <cellStyle name="Normal 18 2 3 3 7 3" xfId="12801" xr:uid="{00000000-0005-0000-0000-0000A2310000}"/>
    <cellStyle name="Normal 18 2 3 3 8" xfId="12802" xr:uid="{00000000-0005-0000-0000-0000A3310000}"/>
    <cellStyle name="Normal 18 2 3 3 8 2" xfId="12803" xr:uid="{00000000-0005-0000-0000-0000A4310000}"/>
    <cellStyle name="Normal 18 2 3 3 8 2 2" xfId="12804" xr:uid="{00000000-0005-0000-0000-0000A5310000}"/>
    <cellStyle name="Normal 18 2 3 3 8 3" xfId="12805" xr:uid="{00000000-0005-0000-0000-0000A6310000}"/>
    <cellStyle name="Normal 18 2 3 3 9" xfId="12806" xr:uid="{00000000-0005-0000-0000-0000A7310000}"/>
    <cellStyle name="Normal 18 2 3 3 9 2" xfId="12807" xr:uid="{00000000-0005-0000-0000-0000A8310000}"/>
    <cellStyle name="Normal 18 2 3 4" xfId="12808" xr:uid="{00000000-0005-0000-0000-0000A9310000}"/>
    <cellStyle name="Normal 18 2 3 4 2" xfId="12809" xr:uid="{00000000-0005-0000-0000-0000AA310000}"/>
    <cellStyle name="Normal 18 2 3 4 2 2" xfId="12810" xr:uid="{00000000-0005-0000-0000-0000AB310000}"/>
    <cellStyle name="Normal 18 2 3 4 2 2 2" xfId="12811" xr:uid="{00000000-0005-0000-0000-0000AC310000}"/>
    <cellStyle name="Normal 18 2 3 4 2 2 2 2" xfId="12812" xr:uid="{00000000-0005-0000-0000-0000AD310000}"/>
    <cellStyle name="Normal 18 2 3 4 2 2 3" xfId="12813" xr:uid="{00000000-0005-0000-0000-0000AE310000}"/>
    <cellStyle name="Normal 18 2 3 4 2 3" xfId="12814" xr:uid="{00000000-0005-0000-0000-0000AF310000}"/>
    <cellStyle name="Normal 18 2 3 4 2 3 2" xfId="12815" xr:uid="{00000000-0005-0000-0000-0000B0310000}"/>
    <cellStyle name="Normal 18 2 3 4 2 3 2 2" xfId="12816" xr:uid="{00000000-0005-0000-0000-0000B1310000}"/>
    <cellStyle name="Normal 18 2 3 4 2 3 3" xfId="12817" xr:uid="{00000000-0005-0000-0000-0000B2310000}"/>
    <cellStyle name="Normal 18 2 3 4 2 4" xfId="12818" xr:uid="{00000000-0005-0000-0000-0000B3310000}"/>
    <cellStyle name="Normal 18 2 3 4 2 4 2" xfId="12819" xr:uid="{00000000-0005-0000-0000-0000B4310000}"/>
    <cellStyle name="Normal 18 2 3 4 2 4 2 2" xfId="12820" xr:uid="{00000000-0005-0000-0000-0000B5310000}"/>
    <cellStyle name="Normal 18 2 3 4 2 4 3" xfId="12821" xr:uid="{00000000-0005-0000-0000-0000B6310000}"/>
    <cellStyle name="Normal 18 2 3 4 2 5" xfId="12822" xr:uid="{00000000-0005-0000-0000-0000B7310000}"/>
    <cellStyle name="Normal 18 2 3 4 2 5 2" xfId="12823" xr:uid="{00000000-0005-0000-0000-0000B8310000}"/>
    <cellStyle name="Normal 18 2 3 4 2 6" xfId="12824" xr:uid="{00000000-0005-0000-0000-0000B9310000}"/>
    <cellStyle name="Normal 18 2 3 4 2 6 2" xfId="12825" xr:uid="{00000000-0005-0000-0000-0000BA310000}"/>
    <cellStyle name="Normal 18 2 3 4 2 7" xfId="12826" xr:uid="{00000000-0005-0000-0000-0000BB310000}"/>
    <cellStyle name="Normal 18 2 3 4 3" xfId="12827" xr:uid="{00000000-0005-0000-0000-0000BC310000}"/>
    <cellStyle name="Normal 18 2 3 4 3 2" xfId="12828" xr:uid="{00000000-0005-0000-0000-0000BD310000}"/>
    <cellStyle name="Normal 18 2 3 4 3 2 2" xfId="12829" xr:uid="{00000000-0005-0000-0000-0000BE310000}"/>
    <cellStyle name="Normal 18 2 3 4 3 2 2 2" xfId="12830" xr:uid="{00000000-0005-0000-0000-0000BF310000}"/>
    <cellStyle name="Normal 18 2 3 4 3 2 3" xfId="12831" xr:uid="{00000000-0005-0000-0000-0000C0310000}"/>
    <cellStyle name="Normal 18 2 3 4 3 3" xfId="12832" xr:uid="{00000000-0005-0000-0000-0000C1310000}"/>
    <cellStyle name="Normal 18 2 3 4 3 3 2" xfId="12833" xr:uid="{00000000-0005-0000-0000-0000C2310000}"/>
    <cellStyle name="Normal 18 2 3 4 3 3 2 2" xfId="12834" xr:uid="{00000000-0005-0000-0000-0000C3310000}"/>
    <cellStyle name="Normal 18 2 3 4 3 3 3" xfId="12835" xr:uid="{00000000-0005-0000-0000-0000C4310000}"/>
    <cellStyle name="Normal 18 2 3 4 3 4" xfId="12836" xr:uid="{00000000-0005-0000-0000-0000C5310000}"/>
    <cellStyle name="Normal 18 2 3 4 3 4 2" xfId="12837" xr:uid="{00000000-0005-0000-0000-0000C6310000}"/>
    <cellStyle name="Normal 18 2 3 4 3 4 2 2" xfId="12838" xr:uid="{00000000-0005-0000-0000-0000C7310000}"/>
    <cellStyle name="Normal 18 2 3 4 3 4 3" xfId="12839" xr:uid="{00000000-0005-0000-0000-0000C8310000}"/>
    <cellStyle name="Normal 18 2 3 4 3 5" xfId="12840" xr:uid="{00000000-0005-0000-0000-0000C9310000}"/>
    <cellStyle name="Normal 18 2 3 4 3 5 2" xfId="12841" xr:uid="{00000000-0005-0000-0000-0000CA310000}"/>
    <cellStyle name="Normal 18 2 3 4 3 6" xfId="12842" xr:uid="{00000000-0005-0000-0000-0000CB310000}"/>
    <cellStyle name="Normal 18 2 3 4 3 6 2" xfId="12843" xr:uid="{00000000-0005-0000-0000-0000CC310000}"/>
    <cellStyle name="Normal 18 2 3 4 3 7" xfId="12844" xr:uid="{00000000-0005-0000-0000-0000CD310000}"/>
    <cellStyle name="Normal 18 2 3 4 4" xfId="12845" xr:uid="{00000000-0005-0000-0000-0000CE310000}"/>
    <cellStyle name="Normal 18 2 3 4 4 2" xfId="12846" xr:uid="{00000000-0005-0000-0000-0000CF310000}"/>
    <cellStyle name="Normal 18 2 3 4 4 2 2" xfId="12847" xr:uid="{00000000-0005-0000-0000-0000D0310000}"/>
    <cellStyle name="Normal 18 2 3 4 4 3" xfId="12848" xr:uid="{00000000-0005-0000-0000-0000D1310000}"/>
    <cellStyle name="Normal 18 2 3 4 5" xfId="12849" xr:uid="{00000000-0005-0000-0000-0000D2310000}"/>
    <cellStyle name="Normal 18 2 3 4 5 2" xfId="12850" xr:uid="{00000000-0005-0000-0000-0000D3310000}"/>
    <cellStyle name="Normal 18 2 3 4 5 2 2" xfId="12851" xr:uid="{00000000-0005-0000-0000-0000D4310000}"/>
    <cellStyle name="Normal 18 2 3 4 5 3" xfId="12852" xr:uid="{00000000-0005-0000-0000-0000D5310000}"/>
    <cellStyle name="Normal 18 2 3 4 6" xfId="12853" xr:uid="{00000000-0005-0000-0000-0000D6310000}"/>
    <cellStyle name="Normal 18 2 3 4 6 2" xfId="12854" xr:uid="{00000000-0005-0000-0000-0000D7310000}"/>
    <cellStyle name="Normal 18 2 3 4 6 2 2" xfId="12855" xr:uid="{00000000-0005-0000-0000-0000D8310000}"/>
    <cellStyle name="Normal 18 2 3 4 6 3" xfId="12856" xr:uid="{00000000-0005-0000-0000-0000D9310000}"/>
    <cellStyle name="Normal 18 2 3 4 7" xfId="12857" xr:uid="{00000000-0005-0000-0000-0000DA310000}"/>
    <cellStyle name="Normal 18 2 3 4 7 2" xfId="12858" xr:uid="{00000000-0005-0000-0000-0000DB310000}"/>
    <cellStyle name="Normal 18 2 3 4 8" xfId="12859" xr:uid="{00000000-0005-0000-0000-0000DC310000}"/>
    <cellStyle name="Normal 18 2 3 4 8 2" xfId="12860" xr:uid="{00000000-0005-0000-0000-0000DD310000}"/>
    <cellStyle name="Normal 18 2 3 4 9" xfId="12861" xr:uid="{00000000-0005-0000-0000-0000DE310000}"/>
    <cellStyle name="Normal 18 2 3 5" xfId="12862" xr:uid="{00000000-0005-0000-0000-0000DF310000}"/>
    <cellStyle name="Normal 18 2 3 5 2" xfId="12863" xr:uid="{00000000-0005-0000-0000-0000E0310000}"/>
    <cellStyle name="Normal 18 2 3 5 2 2" xfId="12864" xr:uid="{00000000-0005-0000-0000-0000E1310000}"/>
    <cellStyle name="Normal 18 2 3 5 2 2 2" xfId="12865" xr:uid="{00000000-0005-0000-0000-0000E2310000}"/>
    <cellStyle name="Normal 18 2 3 5 2 2 2 2" xfId="12866" xr:uid="{00000000-0005-0000-0000-0000E3310000}"/>
    <cellStyle name="Normal 18 2 3 5 2 2 3" xfId="12867" xr:uid="{00000000-0005-0000-0000-0000E4310000}"/>
    <cellStyle name="Normal 18 2 3 5 2 3" xfId="12868" xr:uid="{00000000-0005-0000-0000-0000E5310000}"/>
    <cellStyle name="Normal 18 2 3 5 2 3 2" xfId="12869" xr:uid="{00000000-0005-0000-0000-0000E6310000}"/>
    <cellStyle name="Normal 18 2 3 5 2 3 2 2" xfId="12870" xr:uid="{00000000-0005-0000-0000-0000E7310000}"/>
    <cellStyle name="Normal 18 2 3 5 2 3 3" xfId="12871" xr:uid="{00000000-0005-0000-0000-0000E8310000}"/>
    <cellStyle name="Normal 18 2 3 5 2 4" xfId="12872" xr:uid="{00000000-0005-0000-0000-0000E9310000}"/>
    <cellStyle name="Normal 18 2 3 5 2 4 2" xfId="12873" xr:uid="{00000000-0005-0000-0000-0000EA310000}"/>
    <cellStyle name="Normal 18 2 3 5 2 4 2 2" xfId="12874" xr:uid="{00000000-0005-0000-0000-0000EB310000}"/>
    <cellStyle name="Normal 18 2 3 5 2 4 3" xfId="12875" xr:uid="{00000000-0005-0000-0000-0000EC310000}"/>
    <cellStyle name="Normal 18 2 3 5 2 5" xfId="12876" xr:uid="{00000000-0005-0000-0000-0000ED310000}"/>
    <cellStyle name="Normal 18 2 3 5 2 5 2" xfId="12877" xr:uid="{00000000-0005-0000-0000-0000EE310000}"/>
    <cellStyle name="Normal 18 2 3 5 2 6" xfId="12878" xr:uid="{00000000-0005-0000-0000-0000EF310000}"/>
    <cellStyle name="Normal 18 2 3 5 2 6 2" xfId="12879" xr:uid="{00000000-0005-0000-0000-0000F0310000}"/>
    <cellStyle name="Normal 18 2 3 5 2 7" xfId="12880" xr:uid="{00000000-0005-0000-0000-0000F1310000}"/>
    <cellStyle name="Normal 18 2 3 5 3" xfId="12881" xr:uid="{00000000-0005-0000-0000-0000F2310000}"/>
    <cellStyle name="Normal 18 2 3 5 3 2" xfId="12882" xr:uid="{00000000-0005-0000-0000-0000F3310000}"/>
    <cellStyle name="Normal 18 2 3 5 3 2 2" xfId="12883" xr:uid="{00000000-0005-0000-0000-0000F4310000}"/>
    <cellStyle name="Normal 18 2 3 5 3 3" xfId="12884" xr:uid="{00000000-0005-0000-0000-0000F5310000}"/>
    <cellStyle name="Normal 18 2 3 5 4" xfId="12885" xr:uid="{00000000-0005-0000-0000-0000F6310000}"/>
    <cellStyle name="Normal 18 2 3 5 4 2" xfId="12886" xr:uid="{00000000-0005-0000-0000-0000F7310000}"/>
    <cellStyle name="Normal 18 2 3 5 4 2 2" xfId="12887" xr:uid="{00000000-0005-0000-0000-0000F8310000}"/>
    <cellStyle name="Normal 18 2 3 5 4 3" xfId="12888" xr:uid="{00000000-0005-0000-0000-0000F9310000}"/>
    <cellStyle name="Normal 18 2 3 5 5" xfId="12889" xr:uid="{00000000-0005-0000-0000-0000FA310000}"/>
    <cellStyle name="Normal 18 2 3 5 5 2" xfId="12890" xr:uid="{00000000-0005-0000-0000-0000FB310000}"/>
    <cellStyle name="Normal 18 2 3 5 5 2 2" xfId="12891" xr:uid="{00000000-0005-0000-0000-0000FC310000}"/>
    <cellStyle name="Normal 18 2 3 5 5 3" xfId="12892" xr:uid="{00000000-0005-0000-0000-0000FD310000}"/>
    <cellStyle name="Normal 18 2 3 5 6" xfId="12893" xr:uid="{00000000-0005-0000-0000-0000FE310000}"/>
    <cellStyle name="Normal 18 2 3 5 6 2" xfId="12894" xr:uid="{00000000-0005-0000-0000-0000FF310000}"/>
    <cellStyle name="Normal 18 2 3 5 7" xfId="12895" xr:uid="{00000000-0005-0000-0000-000000320000}"/>
    <cellStyle name="Normal 18 2 3 5 7 2" xfId="12896" xr:uid="{00000000-0005-0000-0000-000001320000}"/>
    <cellStyle name="Normal 18 2 3 5 8" xfId="12897" xr:uid="{00000000-0005-0000-0000-000002320000}"/>
    <cellStyle name="Normal 18 2 3 6" xfId="12898" xr:uid="{00000000-0005-0000-0000-000003320000}"/>
    <cellStyle name="Normal 18 2 3 6 2" xfId="12899" xr:uid="{00000000-0005-0000-0000-000004320000}"/>
    <cellStyle name="Normal 18 2 3 6 2 2" xfId="12900" xr:uid="{00000000-0005-0000-0000-000005320000}"/>
    <cellStyle name="Normal 18 2 3 6 2 2 2" xfId="12901" xr:uid="{00000000-0005-0000-0000-000006320000}"/>
    <cellStyle name="Normal 18 2 3 6 2 3" xfId="12902" xr:uid="{00000000-0005-0000-0000-000007320000}"/>
    <cellStyle name="Normal 18 2 3 6 3" xfId="12903" xr:uid="{00000000-0005-0000-0000-000008320000}"/>
    <cellStyle name="Normal 18 2 3 6 3 2" xfId="12904" xr:uid="{00000000-0005-0000-0000-000009320000}"/>
    <cellStyle name="Normal 18 2 3 6 3 2 2" xfId="12905" xr:uid="{00000000-0005-0000-0000-00000A320000}"/>
    <cellStyle name="Normal 18 2 3 6 3 3" xfId="12906" xr:uid="{00000000-0005-0000-0000-00000B320000}"/>
    <cellStyle name="Normal 18 2 3 6 4" xfId="12907" xr:uid="{00000000-0005-0000-0000-00000C320000}"/>
    <cellStyle name="Normal 18 2 3 6 4 2" xfId="12908" xr:uid="{00000000-0005-0000-0000-00000D320000}"/>
    <cellStyle name="Normal 18 2 3 6 4 2 2" xfId="12909" xr:uid="{00000000-0005-0000-0000-00000E320000}"/>
    <cellStyle name="Normal 18 2 3 6 4 3" xfId="12910" xr:uid="{00000000-0005-0000-0000-00000F320000}"/>
    <cellStyle name="Normal 18 2 3 6 5" xfId="12911" xr:uid="{00000000-0005-0000-0000-000010320000}"/>
    <cellStyle name="Normal 18 2 3 6 5 2" xfId="12912" xr:uid="{00000000-0005-0000-0000-000011320000}"/>
    <cellStyle name="Normal 18 2 3 6 6" xfId="12913" xr:uid="{00000000-0005-0000-0000-000012320000}"/>
    <cellStyle name="Normal 18 2 3 6 6 2" xfId="12914" xr:uid="{00000000-0005-0000-0000-000013320000}"/>
    <cellStyle name="Normal 18 2 3 6 7" xfId="12915" xr:uid="{00000000-0005-0000-0000-000014320000}"/>
    <cellStyle name="Normal 18 2 3 7" xfId="12916" xr:uid="{00000000-0005-0000-0000-000015320000}"/>
    <cellStyle name="Normal 18 2 3 7 2" xfId="12917" xr:uid="{00000000-0005-0000-0000-000016320000}"/>
    <cellStyle name="Normal 18 2 3 7 2 2" xfId="12918" xr:uid="{00000000-0005-0000-0000-000017320000}"/>
    <cellStyle name="Normal 18 2 3 7 2 2 2" xfId="12919" xr:uid="{00000000-0005-0000-0000-000018320000}"/>
    <cellStyle name="Normal 18 2 3 7 2 3" xfId="12920" xr:uid="{00000000-0005-0000-0000-000019320000}"/>
    <cellStyle name="Normal 18 2 3 7 3" xfId="12921" xr:uid="{00000000-0005-0000-0000-00001A320000}"/>
    <cellStyle name="Normal 18 2 3 7 3 2" xfId="12922" xr:uid="{00000000-0005-0000-0000-00001B320000}"/>
    <cellStyle name="Normal 18 2 3 7 3 2 2" xfId="12923" xr:uid="{00000000-0005-0000-0000-00001C320000}"/>
    <cellStyle name="Normal 18 2 3 7 3 3" xfId="12924" xr:uid="{00000000-0005-0000-0000-00001D320000}"/>
    <cellStyle name="Normal 18 2 3 7 4" xfId="12925" xr:uid="{00000000-0005-0000-0000-00001E320000}"/>
    <cellStyle name="Normal 18 2 3 7 4 2" xfId="12926" xr:uid="{00000000-0005-0000-0000-00001F320000}"/>
    <cellStyle name="Normal 18 2 3 7 4 2 2" xfId="12927" xr:uid="{00000000-0005-0000-0000-000020320000}"/>
    <cellStyle name="Normal 18 2 3 7 4 3" xfId="12928" xr:uid="{00000000-0005-0000-0000-000021320000}"/>
    <cellStyle name="Normal 18 2 3 7 5" xfId="12929" xr:uid="{00000000-0005-0000-0000-000022320000}"/>
    <cellStyle name="Normal 18 2 3 7 5 2" xfId="12930" xr:uid="{00000000-0005-0000-0000-000023320000}"/>
    <cellStyle name="Normal 18 2 3 7 6" xfId="12931" xr:uid="{00000000-0005-0000-0000-000024320000}"/>
    <cellStyle name="Normal 18 2 3 7 6 2" xfId="12932" xr:uid="{00000000-0005-0000-0000-000025320000}"/>
    <cellStyle name="Normal 18 2 3 7 7" xfId="12933" xr:uid="{00000000-0005-0000-0000-000026320000}"/>
    <cellStyle name="Normal 18 2 3 8" xfId="12934" xr:uid="{00000000-0005-0000-0000-000027320000}"/>
    <cellStyle name="Normal 18 2 3 8 2" xfId="12935" xr:uid="{00000000-0005-0000-0000-000028320000}"/>
    <cellStyle name="Normal 18 2 3 8 2 2" xfId="12936" xr:uid="{00000000-0005-0000-0000-000029320000}"/>
    <cellStyle name="Normal 18 2 3 8 3" xfId="12937" xr:uid="{00000000-0005-0000-0000-00002A320000}"/>
    <cellStyle name="Normal 18 2 3 9" xfId="12938" xr:uid="{00000000-0005-0000-0000-00002B320000}"/>
    <cellStyle name="Normal 18 2 3 9 2" xfId="12939" xr:uid="{00000000-0005-0000-0000-00002C320000}"/>
    <cellStyle name="Normal 18 2 3 9 2 2" xfId="12940" xr:uid="{00000000-0005-0000-0000-00002D320000}"/>
    <cellStyle name="Normal 18 2 3 9 3" xfId="12941" xr:uid="{00000000-0005-0000-0000-00002E320000}"/>
    <cellStyle name="Normal 18 2 3_Confidential Information" xfId="12942" xr:uid="{00000000-0005-0000-0000-00002F320000}"/>
    <cellStyle name="Normal 18 2 4" xfId="455" xr:uid="{00000000-0005-0000-0000-000030320000}"/>
    <cellStyle name="Normal 18 2 4 10" xfId="12943" xr:uid="{00000000-0005-0000-0000-000031320000}"/>
    <cellStyle name="Normal 18 2 4 10 2" xfId="12944" xr:uid="{00000000-0005-0000-0000-000032320000}"/>
    <cellStyle name="Normal 18 2 4 11" xfId="12945" xr:uid="{00000000-0005-0000-0000-000033320000}"/>
    <cellStyle name="Normal 18 2 4 2" xfId="12946" xr:uid="{00000000-0005-0000-0000-000034320000}"/>
    <cellStyle name="Normal 18 2 4 2 2" xfId="12947" xr:uid="{00000000-0005-0000-0000-000035320000}"/>
    <cellStyle name="Normal 18 2 4 2 2 2" xfId="12948" xr:uid="{00000000-0005-0000-0000-000036320000}"/>
    <cellStyle name="Normal 18 2 4 2 2 2 2" xfId="12949" xr:uid="{00000000-0005-0000-0000-000037320000}"/>
    <cellStyle name="Normal 18 2 4 2 2 2 2 2" xfId="12950" xr:uid="{00000000-0005-0000-0000-000038320000}"/>
    <cellStyle name="Normal 18 2 4 2 2 2 3" xfId="12951" xr:uid="{00000000-0005-0000-0000-000039320000}"/>
    <cellStyle name="Normal 18 2 4 2 2 3" xfId="12952" xr:uid="{00000000-0005-0000-0000-00003A320000}"/>
    <cellStyle name="Normal 18 2 4 2 2 3 2" xfId="12953" xr:uid="{00000000-0005-0000-0000-00003B320000}"/>
    <cellStyle name="Normal 18 2 4 2 2 3 2 2" xfId="12954" xr:uid="{00000000-0005-0000-0000-00003C320000}"/>
    <cellStyle name="Normal 18 2 4 2 2 3 3" xfId="12955" xr:uid="{00000000-0005-0000-0000-00003D320000}"/>
    <cellStyle name="Normal 18 2 4 2 2 4" xfId="12956" xr:uid="{00000000-0005-0000-0000-00003E320000}"/>
    <cellStyle name="Normal 18 2 4 2 2 4 2" xfId="12957" xr:uid="{00000000-0005-0000-0000-00003F320000}"/>
    <cellStyle name="Normal 18 2 4 2 2 4 2 2" xfId="12958" xr:uid="{00000000-0005-0000-0000-000040320000}"/>
    <cellStyle name="Normal 18 2 4 2 2 4 3" xfId="12959" xr:uid="{00000000-0005-0000-0000-000041320000}"/>
    <cellStyle name="Normal 18 2 4 2 2 5" xfId="12960" xr:uid="{00000000-0005-0000-0000-000042320000}"/>
    <cellStyle name="Normal 18 2 4 2 2 5 2" xfId="12961" xr:uid="{00000000-0005-0000-0000-000043320000}"/>
    <cellStyle name="Normal 18 2 4 2 2 6" xfId="12962" xr:uid="{00000000-0005-0000-0000-000044320000}"/>
    <cellStyle name="Normal 18 2 4 2 2 6 2" xfId="12963" xr:uid="{00000000-0005-0000-0000-000045320000}"/>
    <cellStyle name="Normal 18 2 4 2 2 7" xfId="12964" xr:uid="{00000000-0005-0000-0000-000046320000}"/>
    <cellStyle name="Normal 18 2 4 2 3" xfId="12965" xr:uid="{00000000-0005-0000-0000-000047320000}"/>
    <cellStyle name="Normal 18 2 4 2 3 2" xfId="12966" xr:uid="{00000000-0005-0000-0000-000048320000}"/>
    <cellStyle name="Normal 18 2 4 2 3 2 2" xfId="12967" xr:uid="{00000000-0005-0000-0000-000049320000}"/>
    <cellStyle name="Normal 18 2 4 2 3 2 2 2" xfId="12968" xr:uid="{00000000-0005-0000-0000-00004A320000}"/>
    <cellStyle name="Normal 18 2 4 2 3 2 3" xfId="12969" xr:uid="{00000000-0005-0000-0000-00004B320000}"/>
    <cellStyle name="Normal 18 2 4 2 3 3" xfId="12970" xr:uid="{00000000-0005-0000-0000-00004C320000}"/>
    <cellStyle name="Normal 18 2 4 2 3 3 2" xfId="12971" xr:uid="{00000000-0005-0000-0000-00004D320000}"/>
    <cellStyle name="Normal 18 2 4 2 3 3 2 2" xfId="12972" xr:uid="{00000000-0005-0000-0000-00004E320000}"/>
    <cellStyle name="Normal 18 2 4 2 3 3 3" xfId="12973" xr:uid="{00000000-0005-0000-0000-00004F320000}"/>
    <cellStyle name="Normal 18 2 4 2 3 4" xfId="12974" xr:uid="{00000000-0005-0000-0000-000050320000}"/>
    <cellStyle name="Normal 18 2 4 2 3 4 2" xfId="12975" xr:uid="{00000000-0005-0000-0000-000051320000}"/>
    <cellStyle name="Normal 18 2 4 2 3 4 2 2" xfId="12976" xr:uid="{00000000-0005-0000-0000-000052320000}"/>
    <cellStyle name="Normal 18 2 4 2 3 4 3" xfId="12977" xr:uid="{00000000-0005-0000-0000-000053320000}"/>
    <cellStyle name="Normal 18 2 4 2 3 5" xfId="12978" xr:uid="{00000000-0005-0000-0000-000054320000}"/>
    <cellStyle name="Normal 18 2 4 2 3 5 2" xfId="12979" xr:uid="{00000000-0005-0000-0000-000055320000}"/>
    <cellStyle name="Normal 18 2 4 2 3 6" xfId="12980" xr:uid="{00000000-0005-0000-0000-000056320000}"/>
    <cellStyle name="Normal 18 2 4 2 3 6 2" xfId="12981" xr:uid="{00000000-0005-0000-0000-000057320000}"/>
    <cellStyle name="Normal 18 2 4 2 3 7" xfId="12982" xr:uid="{00000000-0005-0000-0000-000058320000}"/>
    <cellStyle name="Normal 18 2 4 2 4" xfId="12983" xr:uid="{00000000-0005-0000-0000-000059320000}"/>
    <cellStyle name="Normal 18 2 4 2 4 2" xfId="12984" xr:uid="{00000000-0005-0000-0000-00005A320000}"/>
    <cellStyle name="Normal 18 2 4 2 4 2 2" xfId="12985" xr:uid="{00000000-0005-0000-0000-00005B320000}"/>
    <cellStyle name="Normal 18 2 4 2 4 3" xfId="12986" xr:uid="{00000000-0005-0000-0000-00005C320000}"/>
    <cellStyle name="Normal 18 2 4 2 5" xfId="12987" xr:uid="{00000000-0005-0000-0000-00005D320000}"/>
    <cellStyle name="Normal 18 2 4 2 5 2" xfId="12988" xr:uid="{00000000-0005-0000-0000-00005E320000}"/>
    <cellStyle name="Normal 18 2 4 2 5 2 2" xfId="12989" xr:uid="{00000000-0005-0000-0000-00005F320000}"/>
    <cellStyle name="Normal 18 2 4 2 5 3" xfId="12990" xr:uid="{00000000-0005-0000-0000-000060320000}"/>
    <cellStyle name="Normal 18 2 4 2 6" xfId="12991" xr:uid="{00000000-0005-0000-0000-000061320000}"/>
    <cellStyle name="Normal 18 2 4 2 6 2" xfId="12992" xr:uid="{00000000-0005-0000-0000-000062320000}"/>
    <cellStyle name="Normal 18 2 4 2 6 2 2" xfId="12993" xr:uid="{00000000-0005-0000-0000-000063320000}"/>
    <cellStyle name="Normal 18 2 4 2 6 3" xfId="12994" xr:uid="{00000000-0005-0000-0000-000064320000}"/>
    <cellStyle name="Normal 18 2 4 2 7" xfId="12995" xr:uid="{00000000-0005-0000-0000-000065320000}"/>
    <cellStyle name="Normal 18 2 4 2 7 2" xfId="12996" xr:uid="{00000000-0005-0000-0000-000066320000}"/>
    <cellStyle name="Normal 18 2 4 2 8" xfId="12997" xr:uid="{00000000-0005-0000-0000-000067320000}"/>
    <cellStyle name="Normal 18 2 4 2 8 2" xfId="12998" xr:uid="{00000000-0005-0000-0000-000068320000}"/>
    <cellStyle name="Normal 18 2 4 2 9" xfId="12999" xr:uid="{00000000-0005-0000-0000-000069320000}"/>
    <cellStyle name="Normal 18 2 4 3" xfId="13000" xr:uid="{00000000-0005-0000-0000-00006A320000}"/>
    <cellStyle name="Normal 18 2 4 3 2" xfId="13001" xr:uid="{00000000-0005-0000-0000-00006B320000}"/>
    <cellStyle name="Normal 18 2 4 3 2 2" xfId="13002" xr:uid="{00000000-0005-0000-0000-00006C320000}"/>
    <cellStyle name="Normal 18 2 4 3 2 2 2" xfId="13003" xr:uid="{00000000-0005-0000-0000-00006D320000}"/>
    <cellStyle name="Normal 18 2 4 3 2 2 2 2" xfId="13004" xr:uid="{00000000-0005-0000-0000-00006E320000}"/>
    <cellStyle name="Normal 18 2 4 3 2 2 3" xfId="13005" xr:uid="{00000000-0005-0000-0000-00006F320000}"/>
    <cellStyle name="Normal 18 2 4 3 2 3" xfId="13006" xr:uid="{00000000-0005-0000-0000-000070320000}"/>
    <cellStyle name="Normal 18 2 4 3 2 3 2" xfId="13007" xr:uid="{00000000-0005-0000-0000-000071320000}"/>
    <cellStyle name="Normal 18 2 4 3 2 3 2 2" xfId="13008" xr:uid="{00000000-0005-0000-0000-000072320000}"/>
    <cellStyle name="Normal 18 2 4 3 2 3 3" xfId="13009" xr:uid="{00000000-0005-0000-0000-000073320000}"/>
    <cellStyle name="Normal 18 2 4 3 2 4" xfId="13010" xr:uid="{00000000-0005-0000-0000-000074320000}"/>
    <cellStyle name="Normal 18 2 4 3 2 4 2" xfId="13011" xr:uid="{00000000-0005-0000-0000-000075320000}"/>
    <cellStyle name="Normal 18 2 4 3 2 4 2 2" xfId="13012" xr:uid="{00000000-0005-0000-0000-000076320000}"/>
    <cellStyle name="Normal 18 2 4 3 2 4 3" xfId="13013" xr:uid="{00000000-0005-0000-0000-000077320000}"/>
    <cellStyle name="Normal 18 2 4 3 2 5" xfId="13014" xr:uid="{00000000-0005-0000-0000-000078320000}"/>
    <cellStyle name="Normal 18 2 4 3 2 5 2" xfId="13015" xr:uid="{00000000-0005-0000-0000-000079320000}"/>
    <cellStyle name="Normal 18 2 4 3 2 6" xfId="13016" xr:uid="{00000000-0005-0000-0000-00007A320000}"/>
    <cellStyle name="Normal 18 2 4 3 2 6 2" xfId="13017" xr:uid="{00000000-0005-0000-0000-00007B320000}"/>
    <cellStyle name="Normal 18 2 4 3 2 7" xfId="13018" xr:uid="{00000000-0005-0000-0000-00007C320000}"/>
    <cellStyle name="Normal 18 2 4 3 3" xfId="13019" xr:uid="{00000000-0005-0000-0000-00007D320000}"/>
    <cellStyle name="Normal 18 2 4 3 3 2" xfId="13020" xr:uid="{00000000-0005-0000-0000-00007E320000}"/>
    <cellStyle name="Normal 18 2 4 3 3 2 2" xfId="13021" xr:uid="{00000000-0005-0000-0000-00007F320000}"/>
    <cellStyle name="Normal 18 2 4 3 3 3" xfId="13022" xr:uid="{00000000-0005-0000-0000-000080320000}"/>
    <cellStyle name="Normal 18 2 4 3 4" xfId="13023" xr:uid="{00000000-0005-0000-0000-000081320000}"/>
    <cellStyle name="Normal 18 2 4 3 4 2" xfId="13024" xr:uid="{00000000-0005-0000-0000-000082320000}"/>
    <cellStyle name="Normal 18 2 4 3 4 2 2" xfId="13025" xr:uid="{00000000-0005-0000-0000-000083320000}"/>
    <cellStyle name="Normal 18 2 4 3 4 3" xfId="13026" xr:uid="{00000000-0005-0000-0000-000084320000}"/>
    <cellStyle name="Normal 18 2 4 3 5" xfId="13027" xr:uid="{00000000-0005-0000-0000-000085320000}"/>
    <cellStyle name="Normal 18 2 4 3 5 2" xfId="13028" xr:uid="{00000000-0005-0000-0000-000086320000}"/>
    <cellStyle name="Normal 18 2 4 3 5 2 2" xfId="13029" xr:uid="{00000000-0005-0000-0000-000087320000}"/>
    <cellStyle name="Normal 18 2 4 3 5 3" xfId="13030" xr:uid="{00000000-0005-0000-0000-000088320000}"/>
    <cellStyle name="Normal 18 2 4 3 6" xfId="13031" xr:uid="{00000000-0005-0000-0000-000089320000}"/>
    <cellStyle name="Normal 18 2 4 3 6 2" xfId="13032" xr:uid="{00000000-0005-0000-0000-00008A320000}"/>
    <cellStyle name="Normal 18 2 4 3 7" xfId="13033" xr:uid="{00000000-0005-0000-0000-00008B320000}"/>
    <cellStyle name="Normal 18 2 4 3 7 2" xfId="13034" xr:uid="{00000000-0005-0000-0000-00008C320000}"/>
    <cellStyle name="Normal 18 2 4 3 8" xfId="13035" xr:uid="{00000000-0005-0000-0000-00008D320000}"/>
    <cellStyle name="Normal 18 2 4 4" xfId="13036" xr:uid="{00000000-0005-0000-0000-00008E320000}"/>
    <cellStyle name="Normal 18 2 4 4 2" xfId="13037" xr:uid="{00000000-0005-0000-0000-00008F320000}"/>
    <cellStyle name="Normal 18 2 4 4 2 2" xfId="13038" xr:uid="{00000000-0005-0000-0000-000090320000}"/>
    <cellStyle name="Normal 18 2 4 4 2 2 2" xfId="13039" xr:uid="{00000000-0005-0000-0000-000091320000}"/>
    <cellStyle name="Normal 18 2 4 4 2 3" xfId="13040" xr:uid="{00000000-0005-0000-0000-000092320000}"/>
    <cellStyle name="Normal 18 2 4 4 3" xfId="13041" xr:uid="{00000000-0005-0000-0000-000093320000}"/>
    <cellStyle name="Normal 18 2 4 4 3 2" xfId="13042" xr:uid="{00000000-0005-0000-0000-000094320000}"/>
    <cellStyle name="Normal 18 2 4 4 3 2 2" xfId="13043" xr:uid="{00000000-0005-0000-0000-000095320000}"/>
    <cellStyle name="Normal 18 2 4 4 3 3" xfId="13044" xr:uid="{00000000-0005-0000-0000-000096320000}"/>
    <cellStyle name="Normal 18 2 4 4 4" xfId="13045" xr:uid="{00000000-0005-0000-0000-000097320000}"/>
    <cellStyle name="Normal 18 2 4 4 4 2" xfId="13046" xr:uid="{00000000-0005-0000-0000-000098320000}"/>
    <cellStyle name="Normal 18 2 4 4 4 2 2" xfId="13047" xr:uid="{00000000-0005-0000-0000-000099320000}"/>
    <cellStyle name="Normal 18 2 4 4 4 3" xfId="13048" xr:uid="{00000000-0005-0000-0000-00009A320000}"/>
    <cellStyle name="Normal 18 2 4 4 5" xfId="13049" xr:uid="{00000000-0005-0000-0000-00009B320000}"/>
    <cellStyle name="Normal 18 2 4 4 5 2" xfId="13050" xr:uid="{00000000-0005-0000-0000-00009C320000}"/>
    <cellStyle name="Normal 18 2 4 4 6" xfId="13051" xr:uid="{00000000-0005-0000-0000-00009D320000}"/>
    <cellStyle name="Normal 18 2 4 4 6 2" xfId="13052" xr:uid="{00000000-0005-0000-0000-00009E320000}"/>
    <cellStyle name="Normal 18 2 4 4 7" xfId="13053" xr:uid="{00000000-0005-0000-0000-00009F320000}"/>
    <cellStyle name="Normal 18 2 4 5" xfId="13054" xr:uid="{00000000-0005-0000-0000-0000A0320000}"/>
    <cellStyle name="Normal 18 2 4 5 2" xfId="13055" xr:uid="{00000000-0005-0000-0000-0000A1320000}"/>
    <cellStyle name="Normal 18 2 4 5 2 2" xfId="13056" xr:uid="{00000000-0005-0000-0000-0000A2320000}"/>
    <cellStyle name="Normal 18 2 4 5 2 2 2" xfId="13057" xr:uid="{00000000-0005-0000-0000-0000A3320000}"/>
    <cellStyle name="Normal 18 2 4 5 2 3" xfId="13058" xr:uid="{00000000-0005-0000-0000-0000A4320000}"/>
    <cellStyle name="Normal 18 2 4 5 3" xfId="13059" xr:uid="{00000000-0005-0000-0000-0000A5320000}"/>
    <cellStyle name="Normal 18 2 4 5 3 2" xfId="13060" xr:uid="{00000000-0005-0000-0000-0000A6320000}"/>
    <cellStyle name="Normal 18 2 4 5 3 2 2" xfId="13061" xr:uid="{00000000-0005-0000-0000-0000A7320000}"/>
    <cellStyle name="Normal 18 2 4 5 3 3" xfId="13062" xr:uid="{00000000-0005-0000-0000-0000A8320000}"/>
    <cellStyle name="Normal 18 2 4 5 4" xfId="13063" xr:uid="{00000000-0005-0000-0000-0000A9320000}"/>
    <cellStyle name="Normal 18 2 4 5 4 2" xfId="13064" xr:uid="{00000000-0005-0000-0000-0000AA320000}"/>
    <cellStyle name="Normal 18 2 4 5 4 2 2" xfId="13065" xr:uid="{00000000-0005-0000-0000-0000AB320000}"/>
    <cellStyle name="Normal 18 2 4 5 4 3" xfId="13066" xr:uid="{00000000-0005-0000-0000-0000AC320000}"/>
    <cellStyle name="Normal 18 2 4 5 5" xfId="13067" xr:uid="{00000000-0005-0000-0000-0000AD320000}"/>
    <cellStyle name="Normal 18 2 4 5 5 2" xfId="13068" xr:uid="{00000000-0005-0000-0000-0000AE320000}"/>
    <cellStyle name="Normal 18 2 4 5 6" xfId="13069" xr:uid="{00000000-0005-0000-0000-0000AF320000}"/>
    <cellStyle name="Normal 18 2 4 5 6 2" xfId="13070" xr:uid="{00000000-0005-0000-0000-0000B0320000}"/>
    <cellStyle name="Normal 18 2 4 5 7" xfId="13071" xr:uid="{00000000-0005-0000-0000-0000B1320000}"/>
    <cellStyle name="Normal 18 2 4 6" xfId="13072" xr:uid="{00000000-0005-0000-0000-0000B2320000}"/>
    <cellStyle name="Normal 18 2 4 6 2" xfId="13073" xr:uid="{00000000-0005-0000-0000-0000B3320000}"/>
    <cellStyle name="Normal 18 2 4 6 2 2" xfId="13074" xr:uid="{00000000-0005-0000-0000-0000B4320000}"/>
    <cellStyle name="Normal 18 2 4 6 3" xfId="13075" xr:uid="{00000000-0005-0000-0000-0000B5320000}"/>
    <cellStyle name="Normal 18 2 4 7" xfId="13076" xr:uid="{00000000-0005-0000-0000-0000B6320000}"/>
    <cellStyle name="Normal 18 2 4 7 2" xfId="13077" xr:uid="{00000000-0005-0000-0000-0000B7320000}"/>
    <cellStyle name="Normal 18 2 4 7 2 2" xfId="13078" xr:uid="{00000000-0005-0000-0000-0000B8320000}"/>
    <cellStyle name="Normal 18 2 4 7 3" xfId="13079" xr:uid="{00000000-0005-0000-0000-0000B9320000}"/>
    <cellStyle name="Normal 18 2 4 8" xfId="13080" xr:uid="{00000000-0005-0000-0000-0000BA320000}"/>
    <cellStyle name="Normal 18 2 4 8 2" xfId="13081" xr:uid="{00000000-0005-0000-0000-0000BB320000}"/>
    <cellStyle name="Normal 18 2 4 8 2 2" xfId="13082" xr:uid="{00000000-0005-0000-0000-0000BC320000}"/>
    <cellStyle name="Normal 18 2 4 8 3" xfId="13083" xr:uid="{00000000-0005-0000-0000-0000BD320000}"/>
    <cellStyle name="Normal 18 2 4 9" xfId="13084" xr:uid="{00000000-0005-0000-0000-0000BE320000}"/>
    <cellStyle name="Normal 18 2 4 9 2" xfId="13085" xr:uid="{00000000-0005-0000-0000-0000BF320000}"/>
    <cellStyle name="Normal 18 2 5" xfId="456" xr:uid="{00000000-0005-0000-0000-0000C0320000}"/>
    <cellStyle name="Normal 18 2 5 10" xfId="13086" xr:uid="{00000000-0005-0000-0000-0000C1320000}"/>
    <cellStyle name="Normal 18 2 5 10 2" xfId="13087" xr:uid="{00000000-0005-0000-0000-0000C2320000}"/>
    <cellStyle name="Normal 18 2 5 11" xfId="13088" xr:uid="{00000000-0005-0000-0000-0000C3320000}"/>
    <cellStyle name="Normal 18 2 5 2" xfId="13089" xr:uid="{00000000-0005-0000-0000-0000C4320000}"/>
    <cellStyle name="Normal 18 2 5 2 2" xfId="13090" xr:uid="{00000000-0005-0000-0000-0000C5320000}"/>
    <cellStyle name="Normal 18 2 5 2 2 2" xfId="13091" xr:uid="{00000000-0005-0000-0000-0000C6320000}"/>
    <cellStyle name="Normal 18 2 5 2 2 2 2" xfId="13092" xr:uid="{00000000-0005-0000-0000-0000C7320000}"/>
    <cellStyle name="Normal 18 2 5 2 2 2 2 2" xfId="13093" xr:uid="{00000000-0005-0000-0000-0000C8320000}"/>
    <cellStyle name="Normal 18 2 5 2 2 2 3" xfId="13094" xr:uid="{00000000-0005-0000-0000-0000C9320000}"/>
    <cellStyle name="Normal 18 2 5 2 2 3" xfId="13095" xr:uid="{00000000-0005-0000-0000-0000CA320000}"/>
    <cellStyle name="Normal 18 2 5 2 2 3 2" xfId="13096" xr:uid="{00000000-0005-0000-0000-0000CB320000}"/>
    <cellStyle name="Normal 18 2 5 2 2 3 2 2" xfId="13097" xr:uid="{00000000-0005-0000-0000-0000CC320000}"/>
    <cellStyle name="Normal 18 2 5 2 2 3 3" xfId="13098" xr:uid="{00000000-0005-0000-0000-0000CD320000}"/>
    <cellStyle name="Normal 18 2 5 2 2 4" xfId="13099" xr:uid="{00000000-0005-0000-0000-0000CE320000}"/>
    <cellStyle name="Normal 18 2 5 2 2 4 2" xfId="13100" xr:uid="{00000000-0005-0000-0000-0000CF320000}"/>
    <cellStyle name="Normal 18 2 5 2 2 4 2 2" xfId="13101" xr:uid="{00000000-0005-0000-0000-0000D0320000}"/>
    <cellStyle name="Normal 18 2 5 2 2 4 3" xfId="13102" xr:uid="{00000000-0005-0000-0000-0000D1320000}"/>
    <cellStyle name="Normal 18 2 5 2 2 5" xfId="13103" xr:uid="{00000000-0005-0000-0000-0000D2320000}"/>
    <cellStyle name="Normal 18 2 5 2 2 5 2" xfId="13104" xr:uid="{00000000-0005-0000-0000-0000D3320000}"/>
    <cellStyle name="Normal 18 2 5 2 2 6" xfId="13105" xr:uid="{00000000-0005-0000-0000-0000D4320000}"/>
    <cellStyle name="Normal 18 2 5 2 2 6 2" xfId="13106" xr:uid="{00000000-0005-0000-0000-0000D5320000}"/>
    <cellStyle name="Normal 18 2 5 2 2 7" xfId="13107" xr:uid="{00000000-0005-0000-0000-0000D6320000}"/>
    <cellStyle name="Normal 18 2 5 2 3" xfId="13108" xr:uid="{00000000-0005-0000-0000-0000D7320000}"/>
    <cellStyle name="Normal 18 2 5 2 3 2" xfId="13109" xr:uid="{00000000-0005-0000-0000-0000D8320000}"/>
    <cellStyle name="Normal 18 2 5 2 3 2 2" xfId="13110" xr:uid="{00000000-0005-0000-0000-0000D9320000}"/>
    <cellStyle name="Normal 18 2 5 2 3 2 2 2" xfId="13111" xr:uid="{00000000-0005-0000-0000-0000DA320000}"/>
    <cellStyle name="Normal 18 2 5 2 3 2 3" xfId="13112" xr:uid="{00000000-0005-0000-0000-0000DB320000}"/>
    <cellStyle name="Normal 18 2 5 2 3 3" xfId="13113" xr:uid="{00000000-0005-0000-0000-0000DC320000}"/>
    <cellStyle name="Normal 18 2 5 2 3 3 2" xfId="13114" xr:uid="{00000000-0005-0000-0000-0000DD320000}"/>
    <cellStyle name="Normal 18 2 5 2 3 3 2 2" xfId="13115" xr:uid="{00000000-0005-0000-0000-0000DE320000}"/>
    <cellStyle name="Normal 18 2 5 2 3 3 3" xfId="13116" xr:uid="{00000000-0005-0000-0000-0000DF320000}"/>
    <cellStyle name="Normal 18 2 5 2 3 4" xfId="13117" xr:uid="{00000000-0005-0000-0000-0000E0320000}"/>
    <cellStyle name="Normal 18 2 5 2 3 4 2" xfId="13118" xr:uid="{00000000-0005-0000-0000-0000E1320000}"/>
    <cellStyle name="Normal 18 2 5 2 3 4 2 2" xfId="13119" xr:uid="{00000000-0005-0000-0000-0000E2320000}"/>
    <cellStyle name="Normal 18 2 5 2 3 4 3" xfId="13120" xr:uid="{00000000-0005-0000-0000-0000E3320000}"/>
    <cellStyle name="Normal 18 2 5 2 3 5" xfId="13121" xr:uid="{00000000-0005-0000-0000-0000E4320000}"/>
    <cellStyle name="Normal 18 2 5 2 3 5 2" xfId="13122" xr:uid="{00000000-0005-0000-0000-0000E5320000}"/>
    <cellStyle name="Normal 18 2 5 2 3 6" xfId="13123" xr:uid="{00000000-0005-0000-0000-0000E6320000}"/>
    <cellStyle name="Normal 18 2 5 2 3 6 2" xfId="13124" xr:uid="{00000000-0005-0000-0000-0000E7320000}"/>
    <cellStyle name="Normal 18 2 5 2 3 7" xfId="13125" xr:uid="{00000000-0005-0000-0000-0000E8320000}"/>
    <cellStyle name="Normal 18 2 5 2 4" xfId="13126" xr:uid="{00000000-0005-0000-0000-0000E9320000}"/>
    <cellStyle name="Normal 18 2 5 2 4 2" xfId="13127" xr:uid="{00000000-0005-0000-0000-0000EA320000}"/>
    <cellStyle name="Normal 18 2 5 2 4 2 2" xfId="13128" xr:uid="{00000000-0005-0000-0000-0000EB320000}"/>
    <cellStyle name="Normal 18 2 5 2 4 3" xfId="13129" xr:uid="{00000000-0005-0000-0000-0000EC320000}"/>
    <cellStyle name="Normal 18 2 5 2 5" xfId="13130" xr:uid="{00000000-0005-0000-0000-0000ED320000}"/>
    <cellStyle name="Normal 18 2 5 2 5 2" xfId="13131" xr:uid="{00000000-0005-0000-0000-0000EE320000}"/>
    <cellStyle name="Normal 18 2 5 2 5 2 2" xfId="13132" xr:uid="{00000000-0005-0000-0000-0000EF320000}"/>
    <cellStyle name="Normal 18 2 5 2 5 3" xfId="13133" xr:uid="{00000000-0005-0000-0000-0000F0320000}"/>
    <cellStyle name="Normal 18 2 5 2 6" xfId="13134" xr:uid="{00000000-0005-0000-0000-0000F1320000}"/>
    <cellStyle name="Normal 18 2 5 2 6 2" xfId="13135" xr:uid="{00000000-0005-0000-0000-0000F2320000}"/>
    <cellStyle name="Normal 18 2 5 2 6 2 2" xfId="13136" xr:uid="{00000000-0005-0000-0000-0000F3320000}"/>
    <cellStyle name="Normal 18 2 5 2 6 3" xfId="13137" xr:uid="{00000000-0005-0000-0000-0000F4320000}"/>
    <cellStyle name="Normal 18 2 5 2 7" xfId="13138" xr:uid="{00000000-0005-0000-0000-0000F5320000}"/>
    <cellStyle name="Normal 18 2 5 2 7 2" xfId="13139" xr:uid="{00000000-0005-0000-0000-0000F6320000}"/>
    <cellStyle name="Normal 18 2 5 2 8" xfId="13140" xr:uid="{00000000-0005-0000-0000-0000F7320000}"/>
    <cellStyle name="Normal 18 2 5 2 8 2" xfId="13141" xr:uid="{00000000-0005-0000-0000-0000F8320000}"/>
    <cellStyle name="Normal 18 2 5 2 9" xfId="13142" xr:uid="{00000000-0005-0000-0000-0000F9320000}"/>
    <cellStyle name="Normal 18 2 5 3" xfId="13143" xr:uid="{00000000-0005-0000-0000-0000FA320000}"/>
    <cellStyle name="Normal 18 2 5 3 2" xfId="13144" xr:uid="{00000000-0005-0000-0000-0000FB320000}"/>
    <cellStyle name="Normal 18 2 5 3 2 2" xfId="13145" xr:uid="{00000000-0005-0000-0000-0000FC320000}"/>
    <cellStyle name="Normal 18 2 5 3 2 2 2" xfId="13146" xr:uid="{00000000-0005-0000-0000-0000FD320000}"/>
    <cellStyle name="Normal 18 2 5 3 2 2 2 2" xfId="13147" xr:uid="{00000000-0005-0000-0000-0000FE320000}"/>
    <cellStyle name="Normal 18 2 5 3 2 2 3" xfId="13148" xr:uid="{00000000-0005-0000-0000-0000FF320000}"/>
    <cellStyle name="Normal 18 2 5 3 2 3" xfId="13149" xr:uid="{00000000-0005-0000-0000-000000330000}"/>
    <cellStyle name="Normal 18 2 5 3 2 3 2" xfId="13150" xr:uid="{00000000-0005-0000-0000-000001330000}"/>
    <cellStyle name="Normal 18 2 5 3 2 3 2 2" xfId="13151" xr:uid="{00000000-0005-0000-0000-000002330000}"/>
    <cellStyle name="Normal 18 2 5 3 2 3 3" xfId="13152" xr:uid="{00000000-0005-0000-0000-000003330000}"/>
    <cellStyle name="Normal 18 2 5 3 2 4" xfId="13153" xr:uid="{00000000-0005-0000-0000-000004330000}"/>
    <cellStyle name="Normal 18 2 5 3 2 4 2" xfId="13154" xr:uid="{00000000-0005-0000-0000-000005330000}"/>
    <cellStyle name="Normal 18 2 5 3 2 4 2 2" xfId="13155" xr:uid="{00000000-0005-0000-0000-000006330000}"/>
    <cellStyle name="Normal 18 2 5 3 2 4 3" xfId="13156" xr:uid="{00000000-0005-0000-0000-000007330000}"/>
    <cellStyle name="Normal 18 2 5 3 2 5" xfId="13157" xr:uid="{00000000-0005-0000-0000-000008330000}"/>
    <cellStyle name="Normal 18 2 5 3 2 5 2" xfId="13158" xr:uid="{00000000-0005-0000-0000-000009330000}"/>
    <cellStyle name="Normal 18 2 5 3 2 6" xfId="13159" xr:uid="{00000000-0005-0000-0000-00000A330000}"/>
    <cellStyle name="Normal 18 2 5 3 2 6 2" xfId="13160" xr:uid="{00000000-0005-0000-0000-00000B330000}"/>
    <cellStyle name="Normal 18 2 5 3 2 7" xfId="13161" xr:uid="{00000000-0005-0000-0000-00000C330000}"/>
    <cellStyle name="Normal 18 2 5 3 3" xfId="13162" xr:uid="{00000000-0005-0000-0000-00000D330000}"/>
    <cellStyle name="Normal 18 2 5 3 3 2" xfId="13163" xr:uid="{00000000-0005-0000-0000-00000E330000}"/>
    <cellStyle name="Normal 18 2 5 3 3 2 2" xfId="13164" xr:uid="{00000000-0005-0000-0000-00000F330000}"/>
    <cellStyle name="Normal 18 2 5 3 3 3" xfId="13165" xr:uid="{00000000-0005-0000-0000-000010330000}"/>
    <cellStyle name="Normal 18 2 5 3 4" xfId="13166" xr:uid="{00000000-0005-0000-0000-000011330000}"/>
    <cellStyle name="Normal 18 2 5 3 4 2" xfId="13167" xr:uid="{00000000-0005-0000-0000-000012330000}"/>
    <cellStyle name="Normal 18 2 5 3 4 2 2" xfId="13168" xr:uid="{00000000-0005-0000-0000-000013330000}"/>
    <cellStyle name="Normal 18 2 5 3 4 3" xfId="13169" xr:uid="{00000000-0005-0000-0000-000014330000}"/>
    <cellStyle name="Normal 18 2 5 3 5" xfId="13170" xr:uid="{00000000-0005-0000-0000-000015330000}"/>
    <cellStyle name="Normal 18 2 5 3 5 2" xfId="13171" xr:uid="{00000000-0005-0000-0000-000016330000}"/>
    <cellStyle name="Normal 18 2 5 3 5 2 2" xfId="13172" xr:uid="{00000000-0005-0000-0000-000017330000}"/>
    <cellStyle name="Normal 18 2 5 3 5 3" xfId="13173" xr:uid="{00000000-0005-0000-0000-000018330000}"/>
    <cellStyle name="Normal 18 2 5 3 6" xfId="13174" xr:uid="{00000000-0005-0000-0000-000019330000}"/>
    <cellStyle name="Normal 18 2 5 3 6 2" xfId="13175" xr:uid="{00000000-0005-0000-0000-00001A330000}"/>
    <cellStyle name="Normal 18 2 5 3 7" xfId="13176" xr:uid="{00000000-0005-0000-0000-00001B330000}"/>
    <cellStyle name="Normal 18 2 5 3 7 2" xfId="13177" xr:uid="{00000000-0005-0000-0000-00001C330000}"/>
    <cellStyle name="Normal 18 2 5 3 8" xfId="13178" xr:uid="{00000000-0005-0000-0000-00001D330000}"/>
    <cellStyle name="Normal 18 2 5 4" xfId="13179" xr:uid="{00000000-0005-0000-0000-00001E330000}"/>
    <cellStyle name="Normal 18 2 5 4 2" xfId="13180" xr:uid="{00000000-0005-0000-0000-00001F330000}"/>
    <cellStyle name="Normal 18 2 5 4 2 2" xfId="13181" xr:uid="{00000000-0005-0000-0000-000020330000}"/>
    <cellStyle name="Normal 18 2 5 4 2 2 2" xfId="13182" xr:uid="{00000000-0005-0000-0000-000021330000}"/>
    <cellStyle name="Normal 18 2 5 4 2 3" xfId="13183" xr:uid="{00000000-0005-0000-0000-000022330000}"/>
    <cellStyle name="Normal 18 2 5 4 3" xfId="13184" xr:uid="{00000000-0005-0000-0000-000023330000}"/>
    <cellStyle name="Normal 18 2 5 4 3 2" xfId="13185" xr:uid="{00000000-0005-0000-0000-000024330000}"/>
    <cellStyle name="Normal 18 2 5 4 3 2 2" xfId="13186" xr:uid="{00000000-0005-0000-0000-000025330000}"/>
    <cellStyle name="Normal 18 2 5 4 3 3" xfId="13187" xr:uid="{00000000-0005-0000-0000-000026330000}"/>
    <cellStyle name="Normal 18 2 5 4 4" xfId="13188" xr:uid="{00000000-0005-0000-0000-000027330000}"/>
    <cellStyle name="Normal 18 2 5 4 4 2" xfId="13189" xr:uid="{00000000-0005-0000-0000-000028330000}"/>
    <cellStyle name="Normal 18 2 5 4 4 2 2" xfId="13190" xr:uid="{00000000-0005-0000-0000-000029330000}"/>
    <cellStyle name="Normal 18 2 5 4 4 3" xfId="13191" xr:uid="{00000000-0005-0000-0000-00002A330000}"/>
    <cellStyle name="Normal 18 2 5 4 5" xfId="13192" xr:uid="{00000000-0005-0000-0000-00002B330000}"/>
    <cellStyle name="Normal 18 2 5 4 5 2" xfId="13193" xr:uid="{00000000-0005-0000-0000-00002C330000}"/>
    <cellStyle name="Normal 18 2 5 4 6" xfId="13194" xr:uid="{00000000-0005-0000-0000-00002D330000}"/>
    <cellStyle name="Normal 18 2 5 4 6 2" xfId="13195" xr:uid="{00000000-0005-0000-0000-00002E330000}"/>
    <cellStyle name="Normal 18 2 5 4 7" xfId="13196" xr:uid="{00000000-0005-0000-0000-00002F330000}"/>
    <cellStyle name="Normal 18 2 5 5" xfId="13197" xr:uid="{00000000-0005-0000-0000-000030330000}"/>
    <cellStyle name="Normal 18 2 5 5 2" xfId="13198" xr:uid="{00000000-0005-0000-0000-000031330000}"/>
    <cellStyle name="Normal 18 2 5 5 2 2" xfId="13199" xr:uid="{00000000-0005-0000-0000-000032330000}"/>
    <cellStyle name="Normal 18 2 5 5 2 2 2" xfId="13200" xr:uid="{00000000-0005-0000-0000-000033330000}"/>
    <cellStyle name="Normal 18 2 5 5 2 3" xfId="13201" xr:uid="{00000000-0005-0000-0000-000034330000}"/>
    <cellStyle name="Normal 18 2 5 5 3" xfId="13202" xr:uid="{00000000-0005-0000-0000-000035330000}"/>
    <cellStyle name="Normal 18 2 5 5 3 2" xfId="13203" xr:uid="{00000000-0005-0000-0000-000036330000}"/>
    <cellStyle name="Normal 18 2 5 5 3 2 2" xfId="13204" xr:uid="{00000000-0005-0000-0000-000037330000}"/>
    <cellStyle name="Normal 18 2 5 5 3 3" xfId="13205" xr:uid="{00000000-0005-0000-0000-000038330000}"/>
    <cellStyle name="Normal 18 2 5 5 4" xfId="13206" xr:uid="{00000000-0005-0000-0000-000039330000}"/>
    <cellStyle name="Normal 18 2 5 5 4 2" xfId="13207" xr:uid="{00000000-0005-0000-0000-00003A330000}"/>
    <cellStyle name="Normal 18 2 5 5 4 2 2" xfId="13208" xr:uid="{00000000-0005-0000-0000-00003B330000}"/>
    <cellStyle name="Normal 18 2 5 5 4 3" xfId="13209" xr:uid="{00000000-0005-0000-0000-00003C330000}"/>
    <cellStyle name="Normal 18 2 5 5 5" xfId="13210" xr:uid="{00000000-0005-0000-0000-00003D330000}"/>
    <cellStyle name="Normal 18 2 5 5 5 2" xfId="13211" xr:uid="{00000000-0005-0000-0000-00003E330000}"/>
    <cellStyle name="Normal 18 2 5 5 6" xfId="13212" xr:uid="{00000000-0005-0000-0000-00003F330000}"/>
    <cellStyle name="Normal 18 2 5 5 6 2" xfId="13213" xr:uid="{00000000-0005-0000-0000-000040330000}"/>
    <cellStyle name="Normal 18 2 5 5 7" xfId="13214" xr:uid="{00000000-0005-0000-0000-000041330000}"/>
    <cellStyle name="Normal 18 2 5 6" xfId="13215" xr:uid="{00000000-0005-0000-0000-000042330000}"/>
    <cellStyle name="Normal 18 2 5 6 2" xfId="13216" xr:uid="{00000000-0005-0000-0000-000043330000}"/>
    <cellStyle name="Normal 18 2 5 6 2 2" xfId="13217" xr:uid="{00000000-0005-0000-0000-000044330000}"/>
    <cellStyle name="Normal 18 2 5 6 3" xfId="13218" xr:uid="{00000000-0005-0000-0000-000045330000}"/>
    <cellStyle name="Normal 18 2 5 7" xfId="13219" xr:uid="{00000000-0005-0000-0000-000046330000}"/>
    <cellStyle name="Normal 18 2 5 7 2" xfId="13220" xr:uid="{00000000-0005-0000-0000-000047330000}"/>
    <cellStyle name="Normal 18 2 5 7 2 2" xfId="13221" xr:uid="{00000000-0005-0000-0000-000048330000}"/>
    <cellStyle name="Normal 18 2 5 7 3" xfId="13222" xr:uid="{00000000-0005-0000-0000-000049330000}"/>
    <cellStyle name="Normal 18 2 5 8" xfId="13223" xr:uid="{00000000-0005-0000-0000-00004A330000}"/>
    <cellStyle name="Normal 18 2 5 8 2" xfId="13224" xr:uid="{00000000-0005-0000-0000-00004B330000}"/>
    <cellStyle name="Normal 18 2 5 8 2 2" xfId="13225" xr:uid="{00000000-0005-0000-0000-00004C330000}"/>
    <cellStyle name="Normal 18 2 5 8 3" xfId="13226" xr:uid="{00000000-0005-0000-0000-00004D330000}"/>
    <cellStyle name="Normal 18 2 5 9" xfId="13227" xr:uid="{00000000-0005-0000-0000-00004E330000}"/>
    <cellStyle name="Normal 18 2 5 9 2" xfId="13228" xr:uid="{00000000-0005-0000-0000-00004F330000}"/>
    <cellStyle name="Normal 18 2 6" xfId="13229" xr:uid="{00000000-0005-0000-0000-000050330000}"/>
    <cellStyle name="Normal 18 2 6 2" xfId="13230" xr:uid="{00000000-0005-0000-0000-000051330000}"/>
    <cellStyle name="Normal 18 2 6 2 2" xfId="13231" xr:uid="{00000000-0005-0000-0000-000052330000}"/>
    <cellStyle name="Normal 18 2 6 2 2 2" xfId="13232" xr:uid="{00000000-0005-0000-0000-000053330000}"/>
    <cellStyle name="Normal 18 2 6 2 2 2 2" xfId="13233" xr:uid="{00000000-0005-0000-0000-000054330000}"/>
    <cellStyle name="Normal 18 2 6 2 2 3" xfId="13234" xr:uid="{00000000-0005-0000-0000-000055330000}"/>
    <cellStyle name="Normal 18 2 6 2 3" xfId="13235" xr:uid="{00000000-0005-0000-0000-000056330000}"/>
    <cellStyle name="Normal 18 2 6 2 3 2" xfId="13236" xr:uid="{00000000-0005-0000-0000-000057330000}"/>
    <cellStyle name="Normal 18 2 6 2 3 2 2" xfId="13237" xr:uid="{00000000-0005-0000-0000-000058330000}"/>
    <cellStyle name="Normal 18 2 6 2 3 3" xfId="13238" xr:uid="{00000000-0005-0000-0000-000059330000}"/>
    <cellStyle name="Normal 18 2 6 2 4" xfId="13239" xr:uid="{00000000-0005-0000-0000-00005A330000}"/>
    <cellStyle name="Normal 18 2 6 2 4 2" xfId="13240" xr:uid="{00000000-0005-0000-0000-00005B330000}"/>
    <cellStyle name="Normal 18 2 6 2 4 2 2" xfId="13241" xr:uid="{00000000-0005-0000-0000-00005C330000}"/>
    <cellStyle name="Normal 18 2 6 2 4 3" xfId="13242" xr:uid="{00000000-0005-0000-0000-00005D330000}"/>
    <cellStyle name="Normal 18 2 6 2 5" xfId="13243" xr:uid="{00000000-0005-0000-0000-00005E330000}"/>
    <cellStyle name="Normal 18 2 6 2 5 2" xfId="13244" xr:uid="{00000000-0005-0000-0000-00005F330000}"/>
    <cellStyle name="Normal 18 2 6 2 6" xfId="13245" xr:uid="{00000000-0005-0000-0000-000060330000}"/>
    <cellStyle name="Normal 18 2 6 2 6 2" xfId="13246" xr:uid="{00000000-0005-0000-0000-000061330000}"/>
    <cellStyle name="Normal 18 2 6 2 7" xfId="13247" xr:uid="{00000000-0005-0000-0000-000062330000}"/>
    <cellStyle name="Normal 18 2 6 3" xfId="13248" xr:uid="{00000000-0005-0000-0000-000063330000}"/>
    <cellStyle name="Normal 18 2 6 3 2" xfId="13249" xr:uid="{00000000-0005-0000-0000-000064330000}"/>
    <cellStyle name="Normal 18 2 6 3 2 2" xfId="13250" xr:uid="{00000000-0005-0000-0000-000065330000}"/>
    <cellStyle name="Normal 18 2 6 3 2 2 2" xfId="13251" xr:uid="{00000000-0005-0000-0000-000066330000}"/>
    <cellStyle name="Normal 18 2 6 3 2 3" xfId="13252" xr:uid="{00000000-0005-0000-0000-000067330000}"/>
    <cellStyle name="Normal 18 2 6 3 3" xfId="13253" xr:uid="{00000000-0005-0000-0000-000068330000}"/>
    <cellStyle name="Normal 18 2 6 3 3 2" xfId="13254" xr:uid="{00000000-0005-0000-0000-000069330000}"/>
    <cellStyle name="Normal 18 2 6 3 3 2 2" xfId="13255" xr:uid="{00000000-0005-0000-0000-00006A330000}"/>
    <cellStyle name="Normal 18 2 6 3 3 3" xfId="13256" xr:uid="{00000000-0005-0000-0000-00006B330000}"/>
    <cellStyle name="Normal 18 2 6 3 4" xfId="13257" xr:uid="{00000000-0005-0000-0000-00006C330000}"/>
    <cellStyle name="Normal 18 2 6 3 4 2" xfId="13258" xr:uid="{00000000-0005-0000-0000-00006D330000}"/>
    <cellStyle name="Normal 18 2 6 3 4 2 2" xfId="13259" xr:uid="{00000000-0005-0000-0000-00006E330000}"/>
    <cellStyle name="Normal 18 2 6 3 4 3" xfId="13260" xr:uid="{00000000-0005-0000-0000-00006F330000}"/>
    <cellStyle name="Normal 18 2 6 3 5" xfId="13261" xr:uid="{00000000-0005-0000-0000-000070330000}"/>
    <cellStyle name="Normal 18 2 6 3 5 2" xfId="13262" xr:uid="{00000000-0005-0000-0000-000071330000}"/>
    <cellStyle name="Normal 18 2 6 3 6" xfId="13263" xr:uid="{00000000-0005-0000-0000-000072330000}"/>
    <cellStyle name="Normal 18 2 6 3 6 2" xfId="13264" xr:uid="{00000000-0005-0000-0000-000073330000}"/>
    <cellStyle name="Normal 18 2 6 3 7" xfId="13265" xr:uid="{00000000-0005-0000-0000-000074330000}"/>
    <cellStyle name="Normal 18 2 6 4" xfId="13266" xr:uid="{00000000-0005-0000-0000-000075330000}"/>
    <cellStyle name="Normal 18 2 6 4 2" xfId="13267" xr:uid="{00000000-0005-0000-0000-000076330000}"/>
    <cellStyle name="Normal 18 2 6 4 2 2" xfId="13268" xr:uid="{00000000-0005-0000-0000-000077330000}"/>
    <cellStyle name="Normal 18 2 6 4 3" xfId="13269" xr:uid="{00000000-0005-0000-0000-000078330000}"/>
    <cellStyle name="Normal 18 2 6 5" xfId="13270" xr:uid="{00000000-0005-0000-0000-000079330000}"/>
    <cellStyle name="Normal 18 2 6 5 2" xfId="13271" xr:uid="{00000000-0005-0000-0000-00007A330000}"/>
    <cellStyle name="Normal 18 2 6 5 2 2" xfId="13272" xr:uid="{00000000-0005-0000-0000-00007B330000}"/>
    <cellStyle name="Normal 18 2 6 5 3" xfId="13273" xr:uid="{00000000-0005-0000-0000-00007C330000}"/>
    <cellStyle name="Normal 18 2 6 6" xfId="13274" xr:uid="{00000000-0005-0000-0000-00007D330000}"/>
    <cellStyle name="Normal 18 2 6 6 2" xfId="13275" xr:uid="{00000000-0005-0000-0000-00007E330000}"/>
    <cellStyle name="Normal 18 2 6 6 2 2" xfId="13276" xr:uid="{00000000-0005-0000-0000-00007F330000}"/>
    <cellStyle name="Normal 18 2 6 6 3" xfId="13277" xr:uid="{00000000-0005-0000-0000-000080330000}"/>
    <cellStyle name="Normal 18 2 6 7" xfId="13278" xr:uid="{00000000-0005-0000-0000-000081330000}"/>
    <cellStyle name="Normal 18 2 6 7 2" xfId="13279" xr:uid="{00000000-0005-0000-0000-000082330000}"/>
    <cellStyle name="Normal 18 2 6 8" xfId="13280" xr:uid="{00000000-0005-0000-0000-000083330000}"/>
    <cellStyle name="Normal 18 2 6 8 2" xfId="13281" xr:uid="{00000000-0005-0000-0000-000084330000}"/>
    <cellStyle name="Normal 18 2 6 9" xfId="13282" xr:uid="{00000000-0005-0000-0000-000085330000}"/>
    <cellStyle name="Normal 18 2 7" xfId="13283" xr:uid="{00000000-0005-0000-0000-000086330000}"/>
    <cellStyle name="Normal 18 2 7 2" xfId="13284" xr:uid="{00000000-0005-0000-0000-000087330000}"/>
    <cellStyle name="Normal 18 2 7 2 2" xfId="13285" xr:uid="{00000000-0005-0000-0000-000088330000}"/>
    <cellStyle name="Normal 18 2 7 2 2 2" xfId="13286" xr:uid="{00000000-0005-0000-0000-000089330000}"/>
    <cellStyle name="Normal 18 2 7 2 2 2 2" xfId="13287" xr:uid="{00000000-0005-0000-0000-00008A330000}"/>
    <cellStyle name="Normal 18 2 7 2 2 3" xfId="13288" xr:uid="{00000000-0005-0000-0000-00008B330000}"/>
    <cellStyle name="Normal 18 2 7 2 3" xfId="13289" xr:uid="{00000000-0005-0000-0000-00008C330000}"/>
    <cellStyle name="Normal 18 2 7 2 3 2" xfId="13290" xr:uid="{00000000-0005-0000-0000-00008D330000}"/>
    <cellStyle name="Normal 18 2 7 2 3 2 2" xfId="13291" xr:uid="{00000000-0005-0000-0000-00008E330000}"/>
    <cellStyle name="Normal 18 2 7 2 3 3" xfId="13292" xr:uid="{00000000-0005-0000-0000-00008F330000}"/>
    <cellStyle name="Normal 18 2 7 2 4" xfId="13293" xr:uid="{00000000-0005-0000-0000-000090330000}"/>
    <cellStyle name="Normal 18 2 7 2 4 2" xfId="13294" xr:uid="{00000000-0005-0000-0000-000091330000}"/>
    <cellStyle name="Normal 18 2 7 2 4 2 2" xfId="13295" xr:uid="{00000000-0005-0000-0000-000092330000}"/>
    <cellStyle name="Normal 18 2 7 2 4 3" xfId="13296" xr:uid="{00000000-0005-0000-0000-000093330000}"/>
    <cellStyle name="Normal 18 2 7 2 5" xfId="13297" xr:uid="{00000000-0005-0000-0000-000094330000}"/>
    <cellStyle name="Normal 18 2 7 2 5 2" xfId="13298" xr:uid="{00000000-0005-0000-0000-000095330000}"/>
    <cellStyle name="Normal 18 2 7 2 6" xfId="13299" xr:uid="{00000000-0005-0000-0000-000096330000}"/>
    <cellStyle name="Normal 18 2 7 2 6 2" xfId="13300" xr:uid="{00000000-0005-0000-0000-000097330000}"/>
    <cellStyle name="Normal 18 2 7 2 7" xfId="13301" xr:uid="{00000000-0005-0000-0000-000098330000}"/>
    <cellStyle name="Normal 18 2 7 3" xfId="13302" xr:uid="{00000000-0005-0000-0000-000099330000}"/>
    <cellStyle name="Normal 18 2 7 3 2" xfId="13303" xr:uid="{00000000-0005-0000-0000-00009A330000}"/>
    <cellStyle name="Normal 18 2 7 3 2 2" xfId="13304" xr:uid="{00000000-0005-0000-0000-00009B330000}"/>
    <cellStyle name="Normal 18 2 7 3 3" xfId="13305" xr:uid="{00000000-0005-0000-0000-00009C330000}"/>
    <cellStyle name="Normal 18 2 7 4" xfId="13306" xr:uid="{00000000-0005-0000-0000-00009D330000}"/>
    <cellStyle name="Normal 18 2 7 4 2" xfId="13307" xr:uid="{00000000-0005-0000-0000-00009E330000}"/>
    <cellStyle name="Normal 18 2 7 4 2 2" xfId="13308" xr:uid="{00000000-0005-0000-0000-00009F330000}"/>
    <cellStyle name="Normal 18 2 7 4 3" xfId="13309" xr:uid="{00000000-0005-0000-0000-0000A0330000}"/>
    <cellStyle name="Normal 18 2 7 5" xfId="13310" xr:uid="{00000000-0005-0000-0000-0000A1330000}"/>
    <cellStyle name="Normal 18 2 7 5 2" xfId="13311" xr:uid="{00000000-0005-0000-0000-0000A2330000}"/>
    <cellStyle name="Normal 18 2 7 5 2 2" xfId="13312" xr:uid="{00000000-0005-0000-0000-0000A3330000}"/>
    <cellStyle name="Normal 18 2 7 5 3" xfId="13313" xr:uid="{00000000-0005-0000-0000-0000A4330000}"/>
    <cellStyle name="Normal 18 2 7 6" xfId="13314" xr:uid="{00000000-0005-0000-0000-0000A5330000}"/>
    <cellStyle name="Normal 18 2 7 6 2" xfId="13315" xr:uid="{00000000-0005-0000-0000-0000A6330000}"/>
    <cellStyle name="Normal 18 2 7 7" xfId="13316" xr:uid="{00000000-0005-0000-0000-0000A7330000}"/>
    <cellStyle name="Normal 18 2 7 7 2" xfId="13317" xr:uid="{00000000-0005-0000-0000-0000A8330000}"/>
    <cellStyle name="Normal 18 2 7 8" xfId="13318" xr:uid="{00000000-0005-0000-0000-0000A9330000}"/>
    <cellStyle name="Normal 18 2 8" xfId="13319" xr:uid="{00000000-0005-0000-0000-0000AA330000}"/>
    <cellStyle name="Normal 18 2 8 2" xfId="13320" xr:uid="{00000000-0005-0000-0000-0000AB330000}"/>
    <cellStyle name="Normal 18 2 8 2 2" xfId="13321" xr:uid="{00000000-0005-0000-0000-0000AC330000}"/>
    <cellStyle name="Normal 18 2 8 2 2 2" xfId="13322" xr:uid="{00000000-0005-0000-0000-0000AD330000}"/>
    <cellStyle name="Normal 18 2 8 2 3" xfId="13323" xr:uid="{00000000-0005-0000-0000-0000AE330000}"/>
    <cellStyle name="Normal 18 2 8 3" xfId="13324" xr:uid="{00000000-0005-0000-0000-0000AF330000}"/>
    <cellStyle name="Normal 18 2 8 3 2" xfId="13325" xr:uid="{00000000-0005-0000-0000-0000B0330000}"/>
    <cellStyle name="Normal 18 2 8 3 2 2" xfId="13326" xr:uid="{00000000-0005-0000-0000-0000B1330000}"/>
    <cellStyle name="Normal 18 2 8 3 3" xfId="13327" xr:uid="{00000000-0005-0000-0000-0000B2330000}"/>
    <cellStyle name="Normal 18 2 8 4" xfId="13328" xr:uid="{00000000-0005-0000-0000-0000B3330000}"/>
    <cellStyle name="Normal 18 2 8 4 2" xfId="13329" xr:uid="{00000000-0005-0000-0000-0000B4330000}"/>
    <cellStyle name="Normal 18 2 8 4 2 2" xfId="13330" xr:uid="{00000000-0005-0000-0000-0000B5330000}"/>
    <cellStyle name="Normal 18 2 8 4 3" xfId="13331" xr:uid="{00000000-0005-0000-0000-0000B6330000}"/>
    <cellStyle name="Normal 18 2 8 5" xfId="13332" xr:uid="{00000000-0005-0000-0000-0000B7330000}"/>
    <cellStyle name="Normal 18 2 8 5 2" xfId="13333" xr:uid="{00000000-0005-0000-0000-0000B8330000}"/>
    <cellStyle name="Normal 18 2 8 6" xfId="13334" xr:uid="{00000000-0005-0000-0000-0000B9330000}"/>
    <cellStyle name="Normal 18 2 8 6 2" xfId="13335" xr:uid="{00000000-0005-0000-0000-0000BA330000}"/>
    <cellStyle name="Normal 18 2 8 7" xfId="13336" xr:uid="{00000000-0005-0000-0000-0000BB330000}"/>
    <cellStyle name="Normal 18 2 9" xfId="13337" xr:uid="{00000000-0005-0000-0000-0000BC330000}"/>
    <cellStyle name="Normal 18 2 9 2" xfId="13338" xr:uid="{00000000-0005-0000-0000-0000BD330000}"/>
    <cellStyle name="Normal 18 2 9 2 2" xfId="13339" xr:uid="{00000000-0005-0000-0000-0000BE330000}"/>
    <cellStyle name="Normal 18 2 9 2 2 2" xfId="13340" xr:uid="{00000000-0005-0000-0000-0000BF330000}"/>
    <cellStyle name="Normal 18 2 9 2 3" xfId="13341" xr:uid="{00000000-0005-0000-0000-0000C0330000}"/>
    <cellStyle name="Normal 18 2 9 3" xfId="13342" xr:uid="{00000000-0005-0000-0000-0000C1330000}"/>
    <cellStyle name="Normal 18 2 9 3 2" xfId="13343" xr:uid="{00000000-0005-0000-0000-0000C2330000}"/>
    <cellStyle name="Normal 18 2 9 3 2 2" xfId="13344" xr:uid="{00000000-0005-0000-0000-0000C3330000}"/>
    <cellStyle name="Normal 18 2 9 3 3" xfId="13345" xr:uid="{00000000-0005-0000-0000-0000C4330000}"/>
    <cellStyle name="Normal 18 2 9 4" xfId="13346" xr:uid="{00000000-0005-0000-0000-0000C5330000}"/>
    <cellStyle name="Normal 18 2 9 4 2" xfId="13347" xr:uid="{00000000-0005-0000-0000-0000C6330000}"/>
    <cellStyle name="Normal 18 2 9 4 2 2" xfId="13348" xr:uid="{00000000-0005-0000-0000-0000C7330000}"/>
    <cellStyle name="Normal 18 2 9 4 3" xfId="13349" xr:uid="{00000000-0005-0000-0000-0000C8330000}"/>
    <cellStyle name="Normal 18 2 9 5" xfId="13350" xr:uid="{00000000-0005-0000-0000-0000C9330000}"/>
    <cellStyle name="Normal 18 2 9 5 2" xfId="13351" xr:uid="{00000000-0005-0000-0000-0000CA330000}"/>
    <cellStyle name="Normal 18 2 9 6" xfId="13352" xr:uid="{00000000-0005-0000-0000-0000CB330000}"/>
    <cellStyle name="Normal 18 2 9 6 2" xfId="13353" xr:uid="{00000000-0005-0000-0000-0000CC330000}"/>
    <cellStyle name="Normal 18 2 9 7" xfId="13354" xr:uid="{00000000-0005-0000-0000-0000CD330000}"/>
    <cellStyle name="Normal 18 2_Confidential Information" xfId="13355" xr:uid="{00000000-0005-0000-0000-0000CE330000}"/>
    <cellStyle name="Normal 19" xfId="457" xr:uid="{00000000-0005-0000-0000-0000CF330000}"/>
    <cellStyle name="Normal 19 10" xfId="13356" xr:uid="{00000000-0005-0000-0000-0000D0330000}"/>
    <cellStyle name="Normal 19 10 2" xfId="13357" xr:uid="{00000000-0005-0000-0000-0000D1330000}"/>
    <cellStyle name="Normal 19 10 2 2" xfId="13358" xr:uid="{00000000-0005-0000-0000-0000D2330000}"/>
    <cellStyle name="Normal 19 10 3" xfId="13359" xr:uid="{00000000-0005-0000-0000-0000D3330000}"/>
    <cellStyle name="Normal 19 11" xfId="13360" xr:uid="{00000000-0005-0000-0000-0000D4330000}"/>
    <cellStyle name="Normal 19 11 2" xfId="13361" xr:uid="{00000000-0005-0000-0000-0000D5330000}"/>
    <cellStyle name="Normal 19 11 2 2" xfId="13362" xr:uid="{00000000-0005-0000-0000-0000D6330000}"/>
    <cellStyle name="Normal 19 11 3" xfId="13363" xr:uid="{00000000-0005-0000-0000-0000D7330000}"/>
    <cellStyle name="Normal 19 12" xfId="13364" xr:uid="{00000000-0005-0000-0000-0000D8330000}"/>
    <cellStyle name="Normal 19 12 2" xfId="13365" xr:uid="{00000000-0005-0000-0000-0000D9330000}"/>
    <cellStyle name="Normal 19 12 2 2" xfId="13366" xr:uid="{00000000-0005-0000-0000-0000DA330000}"/>
    <cellStyle name="Normal 19 12 3" xfId="13367" xr:uid="{00000000-0005-0000-0000-0000DB330000}"/>
    <cellStyle name="Normal 19 13" xfId="13368" xr:uid="{00000000-0005-0000-0000-0000DC330000}"/>
    <cellStyle name="Normal 19 13 2" xfId="13369" xr:uid="{00000000-0005-0000-0000-0000DD330000}"/>
    <cellStyle name="Normal 19 14" xfId="13370" xr:uid="{00000000-0005-0000-0000-0000DE330000}"/>
    <cellStyle name="Normal 19 14 2" xfId="13371" xr:uid="{00000000-0005-0000-0000-0000DF330000}"/>
    <cellStyle name="Normal 19 15" xfId="13372" xr:uid="{00000000-0005-0000-0000-0000E0330000}"/>
    <cellStyle name="Normal 19 2" xfId="458" xr:uid="{00000000-0005-0000-0000-0000E1330000}"/>
    <cellStyle name="Normal 19 2 10" xfId="13373" xr:uid="{00000000-0005-0000-0000-0000E2330000}"/>
    <cellStyle name="Normal 19 2 10 2" xfId="13374" xr:uid="{00000000-0005-0000-0000-0000E3330000}"/>
    <cellStyle name="Normal 19 2 10 2 2" xfId="13375" xr:uid="{00000000-0005-0000-0000-0000E4330000}"/>
    <cellStyle name="Normal 19 2 10 3" xfId="13376" xr:uid="{00000000-0005-0000-0000-0000E5330000}"/>
    <cellStyle name="Normal 19 2 11" xfId="13377" xr:uid="{00000000-0005-0000-0000-0000E6330000}"/>
    <cellStyle name="Normal 19 2 11 2" xfId="13378" xr:uid="{00000000-0005-0000-0000-0000E7330000}"/>
    <cellStyle name="Normal 19 2 12" xfId="13379" xr:uid="{00000000-0005-0000-0000-0000E8330000}"/>
    <cellStyle name="Normal 19 2 12 2" xfId="13380" xr:uid="{00000000-0005-0000-0000-0000E9330000}"/>
    <cellStyle name="Normal 19 2 13" xfId="13381" xr:uid="{00000000-0005-0000-0000-0000EA330000}"/>
    <cellStyle name="Normal 19 2 2" xfId="459" xr:uid="{00000000-0005-0000-0000-0000EB330000}"/>
    <cellStyle name="Normal 19 2 2 10" xfId="13382" xr:uid="{00000000-0005-0000-0000-0000EC330000}"/>
    <cellStyle name="Normal 19 2 2 10 2" xfId="13383" xr:uid="{00000000-0005-0000-0000-0000ED330000}"/>
    <cellStyle name="Normal 19 2 2 11" xfId="13384" xr:uid="{00000000-0005-0000-0000-0000EE330000}"/>
    <cellStyle name="Normal 19 2 2 2" xfId="13385" xr:uid="{00000000-0005-0000-0000-0000EF330000}"/>
    <cellStyle name="Normal 19 2 2 2 2" xfId="13386" xr:uid="{00000000-0005-0000-0000-0000F0330000}"/>
    <cellStyle name="Normal 19 2 2 2 2 2" xfId="13387" xr:uid="{00000000-0005-0000-0000-0000F1330000}"/>
    <cellStyle name="Normal 19 2 2 2 2 2 2" xfId="13388" xr:uid="{00000000-0005-0000-0000-0000F2330000}"/>
    <cellStyle name="Normal 19 2 2 2 2 2 2 2" xfId="13389" xr:uid="{00000000-0005-0000-0000-0000F3330000}"/>
    <cellStyle name="Normal 19 2 2 2 2 2 3" xfId="13390" xr:uid="{00000000-0005-0000-0000-0000F4330000}"/>
    <cellStyle name="Normal 19 2 2 2 2 3" xfId="13391" xr:uid="{00000000-0005-0000-0000-0000F5330000}"/>
    <cellStyle name="Normal 19 2 2 2 2 3 2" xfId="13392" xr:uid="{00000000-0005-0000-0000-0000F6330000}"/>
    <cellStyle name="Normal 19 2 2 2 2 3 2 2" xfId="13393" xr:uid="{00000000-0005-0000-0000-0000F7330000}"/>
    <cellStyle name="Normal 19 2 2 2 2 3 3" xfId="13394" xr:uid="{00000000-0005-0000-0000-0000F8330000}"/>
    <cellStyle name="Normal 19 2 2 2 2 4" xfId="13395" xr:uid="{00000000-0005-0000-0000-0000F9330000}"/>
    <cellStyle name="Normal 19 2 2 2 2 4 2" xfId="13396" xr:uid="{00000000-0005-0000-0000-0000FA330000}"/>
    <cellStyle name="Normal 19 2 2 2 2 4 2 2" xfId="13397" xr:uid="{00000000-0005-0000-0000-0000FB330000}"/>
    <cellStyle name="Normal 19 2 2 2 2 4 3" xfId="13398" xr:uid="{00000000-0005-0000-0000-0000FC330000}"/>
    <cellStyle name="Normal 19 2 2 2 2 5" xfId="13399" xr:uid="{00000000-0005-0000-0000-0000FD330000}"/>
    <cellStyle name="Normal 19 2 2 2 2 5 2" xfId="13400" xr:uid="{00000000-0005-0000-0000-0000FE330000}"/>
    <cellStyle name="Normal 19 2 2 2 2 6" xfId="13401" xr:uid="{00000000-0005-0000-0000-0000FF330000}"/>
    <cellStyle name="Normal 19 2 2 2 2 6 2" xfId="13402" xr:uid="{00000000-0005-0000-0000-000000340000}"/>
    <cellStyle name="Normal 19 2 2 2 2 7" xfId="13403" xr:uid="{00000000-0005-0000-0000-000001340000}"/>
    <cellStyle name="Normal 19 2 2 2 3" xfId="13404" xr:uid="{00000000-0005-0000-0000-000002340000}"/>
    <cellStyle name="Normal 19 2 2 2 3 2" xfId="13405" xr:uid="{00000000-0005-0000-0000-000003340000}"/>
    <cellStyle name="Normal 19 2 2 2 3 2 2" xfId="13406" xr:uid="{00000000-0005-0000-0000-000004340000}"/>
    <cellStyle name="Normal 19 2 2 2 3 2 2 2" xfId="13407" xr:uid="{00000000-0005-0000-0000-000005340000}"/>
    <cellStyle name="Normal 19 2 2 2 3 2 3" xfId="13408" xr:uid="{00000000-0005-0000-0000-000006340000}"/>
    <cellStyle name="Normal 19 2 2 2 3 3" xfId="13409" xr:uid="{00000000-0005-0000-0000-000007340000}"/>
    <cellStyle name="Normal 19 2 2 2 3 3 2" xfId="13410" xr:uid="{00000000-0005-0000-0000-000008340000}"/>
    <cellStyle name="Normal 19 2 2 2 3 3 2 2" xfId="13411" xr:uid="{00000000-0005-0000-0000-000009340000}"/>
    <cellStyle name="Normal 19 2 2 2 3 3 3" xfId="13412" xr:uid="{00000000-0005-0000-0000-00000A340000}"/>
    <cellStyle name="Normal 19 2 2 2 3 4" xfId="13413" xr:uid="{00000000-0005-0000-0000-00000B340000}"/>
    <cellStyle name="Normal 19 2 2 2 3 4 2" xfId="13414" xr:uid="{00000000-0005-0000-0000-00000C340000}"/>
    <cellStyle name="Normal 19 2 2 2 3 4 2 2" xfId="13415" xr:uid="{00000000-0005-0000-0000-00000D340000}"/>
    <cellStyle name="Normal 19 2 2 2 3 4 3" xfId="13416" xr:uid="{00000000-0005-0000-0000-00000E340000}"/>
    <cellStyle name="Normal 19 2 2 2 3 5" xfId="13417" xr:uid="{00000000-0005-0000-0000-00000F340000}"/>
    <cellStyle name="Normal 19 2 2 2 3 5 2" xfId="13418" xr:uid="{00000000-0005-0000-0000-000010340000}"/>
    <cellStyle name="Normal 19 2 2 2 3 6" xfId="13419" xr:uid="{00000000-0005-0000-0000-000011340000}"/>
    <cellStyle name="Normal 19 2 2 2 3 6 2" xfId="13420" xr:uid="{00000000-0005-0000-0000-000012340000}"/>
    <cellStyle name="Normal 19 2 2 2 3 7" xfId="13421" xr:uid="{00000000-0005-0000-0000-000013340000}"/>
    <cellStyle name="Normal 19 2 2 2 4" xfId="13422" xr:uid="{00000000-0005-0000-0000-000014340000}"/>
    <cellStyle name="Normal 19 2 2 2 4 2" xfId="13423" xr:uid="{00000000-0005-0000-0000-000015340000}"/>
    <cellStyle name="Normal 19 2 2 2 4 2 2" xfId="13424" xr:uid="{00000000-0005-0000-0000-000016340000}"/>
    <cellStyle name="Normal 19 2 2 2 4 3" xfId="13425" xr:uid="{00000000-0005-0000-0000-000017340000}"/>
    <cellStyle name="Normal 19 2 2 2 5" xfId="13426" xr:uid="{00000000-0005-0000-0000-000018340000}"/>
    <cellStyle name="Normal 19 2 2 2 5 2" xfId="13427" xr:uid="{00000000-0005-0000-0000-000019340000}"/>
    <cellStyle name="Normal 19 2 2 2 5 2 2" xfId="13428" xr:uid="{00000000-0005-0000-0000-00001A340000}"/>
    <cellStyle name="Normal 19 2 2 2 5 3" xfId="13429" xr:uid="{00000000-0005-0000-0000-00001B340000}"/>
    <cellStyle name="Normal 19 2 2 2 6" xfId="13430" xr:uid="{00000000-0005-0000-0000-00001C340000}"/>
    <cellStyle name="Normal 19 2 2 2 6 2" xfId="13431" xr:uid="{00000000-0005-0000-0000-00001D340000}"/>
    <cellStyle name="Normal 19 2 2 2 6 2 2" xfId="13432" xr:uid="{00000000-0005-0000-0000-00001E340000}"/>
    <cellStyle name="Normal 19 2 2 2 6 3" xfId="13433" xr:uid="{00000000-0005-0000-0000-00001F340000}"/>
    <cellStyle name="Normal 19 2 2 2 7" xfId="13434" xr:uid="{00000000-0005-0000-0000-000020340000}"/>
    <cellStyle name="Normal 19 2 2 2 7 2" xfId="13435" xr:uid="{00000000-0005-0000-0000-000021340000}"/>
    <cellStyle name="Normal 19 2 2 2 8" xfId="13436" xr:uid="{00000000-0005-0000-0000-000022340000}"/>
    <cellStyle name="Normal 19 2 2 2 8 2" xfId="13437" xr:uid="{00000000-0005-0000-0000-000023340000}"/>
    <cellStyle name="Normal 19 2 2 2 9" xfId="13438" xr:uid="{00000000-0005-0000-0000-000024340000}"/>
    <cellStyle name="Normal 19 2 2 3" xfId="13439" xr:uid="{00000000-0005-0000-0000-000025340000}"/>
    <cellStyle name="Normal 19 2 2 3 2" xfId="13440" xr:uid="{00000000-0005-0000-0000-000026340000}"/>
    <cellStyle name="Normal 19 2 2 3 2 2" xfId="13441" xr:uid="{00000000-0005-0000-0000-000027340000}"/>
    <cellStyle name="Normal 19 2 2 3 2 2 2" xfId="13442" xr:uid="{00000000-0005-0000-0000-000028340000}"/>
    <cellStyle name="Normal 19 2 2 3 2 2 2 2" xfId="13443" xr:uid="{00000000-0005-0000-0000-000029340000}"/>
    <cellStyle name="Normal 19 2 2 3 2 2 3" xfId="13444" xr:uid="{00000000-0005-0000-0000-00002A340000}"/>
    <cellStyle name="Normal 19 2 2 3 2 3" xfId="13445" xr:uid="{00000000-0005-0000-0000-00002B340000}"/>
    <cellStyle name="Normal 19 2 2 3 2 3 2" xfId="13446" xr:uid="{00000000-0005-0000-0000-00002C340000}"/>
    <cellStyle name="Normal 19 2 2 3 2 3 2 2" xfId="13447" xr:uid="{00000000-0005-0000-0000-00002D340000}"/>
    <cellStyle name="Normal 19 2 2 3 2 3 3" xfId="13448" xr:uid="{00000000-0005-0000-0000-00002E340000}"/>
    <cellStyle name="Normal 19 2 2 3 2 4" xfId="13449" xr:uid="{00000000-0005-0000-0000-00002F340000}"/>
    <cellStyle name="Normal 19 2 2 3 2 4 2" xfId="13450" xr:uid="{00000000-0005-0000-0000-000030340000}"/>
    <cellStyle name="Normal 19 2 2 3 2 4 2 2" xfId="13451" xr:uid="{00000000-0005-0000-0000-000031340000}"/>
    <cellStyle name="Normal 19 2 2 3 2 4 3" xfId="13452" xr:uid="{00000000-0005-0000-0000-000032340000}"/>
    <cellStyle name="Normal 19 2 2 3 2 5" xfId="13453" xr:uid="{00000000-0005-0000-0000-000033340000}"/>
    <cellStyle name="Normal 19 2 2 3 2 5 2" xfId="13454" xr:uid="{00000000-0005-0000-0000-000034340000}"/>
    <cellStyle name="Normal 19 2 2 3 2 6" xfId="13455" xr:uid="{00000000-0005-0000-0000-000035340000}"/>
    <cellStyle name="Normal 19 2 2 3 2 6 2" xfId="13456" xr:uid="{00000000-0005-0000-0000-000036340000}"/>
    <cellStyle name="Normal 19 2 2 3 2 7" xfId="13457" xr:uid="{00000000-0005-0000-0000-000037340000}"/>
    <cellStyle name="Normal 19 2 2 3 3" xfId="13458" xr:uid="{00000000-0005-0000-0000-000038340000}"/>
    <cellStyle name="Normal 19 2 2 3 3 2" xfId="13459" xr:uid="{00000000-0005-0000-0000-000039340000}"/>
    <cellStyle name="Normal 19 2 2 3 3 2 2" xfId="13460" xr:uid="{00000000-0005-0000-0000-00003A340000}"/>
    <cellStyle name="Normal 19 2 2 3 3 3" xfId="13461" xr:uid="{00000000-0005-0000-0000-00003B340000}"/>
    <cellStyle name="Normal 19 2 2 3 4" xfId="13462" xr:uid="{00000000-0005-0000-0000-00003C340000}"/>
    <cellStyle name="Normal 19 2 2 3 4 2" xfId="13463" xr:uid="{00000000-0005-0000-0000-00003D340000}"/>
    <cellStyle name="Normal 19 2 2 3 4 2 2" xfId="13464" xr:uid="{00000000-0005-0000-0000-00003E340000}"/>
    <cellStyle name="Normal 19 2 2 3 4 3" xfId="13465" xr:uid="{00000000-0005-0000-0000-00003F340000}"/>
    <cellStyle name="Normal 19 2 2 3 5" xfId="13466" xr:uid="{00000000-0005-0000-0000-000040340000}"/>
    <cellStyle name="Normal 19 2 2 3 5 2" xfId="13467" xr:uid="{00000000-0005-0000-0000-000041340000}"/>
    <cellStyle name="Normal 19 2 2 3 5 2 2" xfId="13468" xr:uid="{00000000-0005-0000-0000-000042340000}"/>
    <cellStyle name="Normal 19 2 2 3 5 3" xfId="13469" xr:uid="{00000000-0005-0000-0000-000043340000}"/>
    <cellStyle name="Normal 19 2 2 3 6" xfId="13470" xr:uid="{00000000-0005-0000-0000-000044340000}"/>
    <cellStyle name="Normal 19 2 2 3 6 2" xfId="13471" xr:uid="{00000000-0005-0000-0000-000045340000}"/>
    <cellStyle name="Normal 19 2 2 3 7" xfId="13472" xr:uid="{00000000-0005-0000-0000-000046340000}"/>
    <cellStyle name="Normal 19 2 2 3 7 2" xfId="13473" xr:uid="{00000000-0005-0000-0000-000047340000}"/>
    <cellStyle name="Normal 19 2 2 3 8" xfId="13474" xr:uid="{00000000-0005-0000-0000-000048340000}"/>
    <cellStyle name="Normal 19 2 2 4" xfId="13475" xr:uid="{00000000-0005-0000-0000-000049340000}"/>
    <cellStyle name="Normal 19 2 2 4 2" xfId="13476" xr:uid="{00000000-0005-0000-0000-00004A340000}"/>
    <cellStyle name="Normal 19 2 2 4 2 2" xfId="13477" xr:uid="{00000000-0005-0000-0000-00004B340000}"/>
    <cellStyle name="Normal 19 2 2 4 2 2 2" xfId="13478" xr:uid="{00000000-0005-0000-0000-00004C340000}"/>
    <cellStyle name="Normal 19 2 2 4 2 3" xfId="13479" xr:uid="{00000000-0005-0000-0000-00004D340000}"/>
    <cellStyle name="Normal 19 2 2 4 3" xfId="13480" xr:uid="{00000000-0005-0000-0000-00004E340000}"/>
    <cellStyle name="Normal 19 2 2 4 3 2" xfId="13481" xr:uid="{00000000-0005-0000-0000-00004F340000}"/>
    <cellStyle name="Normal 19 2 2 4 3 2 2" xfId="13482" xr:uid="{00000000-0005-0000-0000-000050340000}"/>
    <cellStyle name="Normal 19 2 2 4 3 3" xfId="13483" xr:uid="{00000000-0005-0000-0000-000051340000}"/>
    <cellStyle name="Normal 19 2 2 4 4" xfId="13484" xr:uid="{00000000-0005-0000-0000-000052340000}"/>
    <cellStyle name="Normal 19 2 2 4 4 2" xfId="13485" xr:uid="{00000000-0005-0000-0000-000053340000}"/>
    <cellStyle name="Normal 19 2 2 4 4 2 2" xfId="13486" xr:uid="{00000000-0005-0000-0000-000054340000}"/>
    <cellStyle name="Normal 19 2 2 4 4 3" xfId="13487" xr:uid="{00000000-0005-0000-0000-000055340000}"/>
    <cellStyle name="Normal 19 2 2 4 5" xfId="13488" xr:uid="{00000000-0005-0000-0000-000056340000}"/>
    <cellStyle name="Normal 19 2 2 4 5 2" xfId="13489" xr:uid="{00000000-0005-0000-0000-000057340000}"/>
    <cellStyle name="Normal 19 2 2 4 6" xfId="13490" xr:uid="{00000000-0005-0000-0000-000058340000}"/>
    <cellStyle name="Normal 19 2 2 4 6 2" xfId="13491" xr:uid="{00000000-0005-0000-0000-000059340000}"/>
    <cellStyle name="Normal 19 2 2 4 7" xfId="13492" xr:uid="{00000000-0005-0000-0000-00005A340000}"/>
    <cellStyle name="Normal 19 2 2 5" xfId="13493" xr:uid="{00000000-0005-0000-0000-00005B340000}"/>
    <cellStyle name="Normal 19 2 2 5 2" xfId="13494" xr:uid="{00000000-0005-0000-0000-00005C340000}"/>
    <cellStyle name="Normal 19 2 2 5 2 2" xfId="13495" xr:uid="{00000000-0005-0000-0000-00005D340000}"/>
    <cellStyle name="Normal 19 2 2 5 2 2 2" xfId="13496" xr:uid="{00000000-0005-0000-0000-00005E340000}"/>
    <cellStyle name="Normal 19 2 2 5 2 3" xfId="13497" xr:uid="{00000000-0005-0000-0000-00005F340000}"/>
    <cellStyle name="Normal 19 2 2 5 3" xfId="13498" xr:uid="{00000000-0005-0000-0000-000060340000}"/>
    <cellStyle name="Normal 19 2 2 5 3 2" xfId="13499" xr:uid="{00000000-0005-0000-0000-000061340000}"/>
    <cellStyle name="Normal 19 2 2 5 3 2 2" xfId="13500" xr:uid="{00000000-0005-0000-0000-000062340000}"/>
    <cellStyle name="Normal 19 2 2 5 3 3" xfId="13501" xr:uid="{00000000-0005-0000-0000-000063340000}"/>
    <cellStyle name="Normal 19 2 2 5 4" xfId="13502" xr:uid="{00000000-0005-0000-0000-000064340000}"/>
    <cellStyle name="Normal 19 2 2 5 4 2" xfId="13503" xr:uid="{00000000-0005-0000-0000-000065340000}"/>
    <cellStyle name="Normal 19 2 2 5 4 2 2" xfId="13504" xr:uid="{00000000-0005-0000-0000-000066340000}"/>
    <cellStyle name="Normal 19 2 2 5 4 3" xfId="13505" xr:uid="{00000000-0005-0000-0000-000067340000}"/>
    <cellStyle name="Normal 19 2 2 5 5" xfId="13506" xr:uid="{00000000-0005-0000-0000-000068340000}"/>
    <cellStyle name="Normal 19 2 2 5 5 2" xfId="13507" xr:uid="{00000000-0005-0000-0000-000069340000}"/>
    <cellStyle name="Normal 19 2 2 5 6" xfId="13508" xr:uid="{00000000-0005-0000-0000-00006A340000}"/>
    <cellStyle name="Normal 19 2 2 5 6 2" xfId="13509" xr:uid="{00000000-0005-0000-0000-00006B340000}"/>
    <cellStyle name="Normal 19 2 2 5 7" xfId="13510" xr:uid="{00000000-0005-0000-0000-00006C340000}"/>
    <cellStyle name="Normal 19 2 2 6" xfId="13511" xr:uid="{00000000-0005-0000-0000-00006D340000}"/>
    <cellStyle name="Normal 19 2 2 6 2" xfId="13512" xr:uid="{00000000-0005-0000-0000-00006E340000}"/>
    <cellStyle name="Normal 19 2 2 6 2 2" xfId="13513" xr:uid="{00000000-0005-0000-0000-00006F340000}"/>
    <cellStyle name="Normal 19 2 2 6 3" xfId="13514" xr:uid="{00000000-0005-0000-0000-000070340000}"/>
    <cellStyle name="Normal 19 2 2 7" xfId="13515" xr:uid="{00000000-0005-0000-0000-000071340000}"/>
    <cellStyle name="Normal 19 2 2 7 2" xfId="13516" xr:uid="{00000000-0005-0000-0000-000072340000}"/>
    <cellStyle name="Normal 19 2 2 7 2 2" xfId="13517" xr:uid="{00000000-0005-0000-0000-000073340000}"/>
    <cellStyle name="Normal 19 2 2 7 3" xfId="13518" xr:uid="{00000000-0005-0000-0000-000074340000}"/>
    <cellStyle name="Normal 19 2 2 8" xfId="13519" xr:uid="{00000000-0005-0000-0000-000075340000}"/>
    <cellStyle name="Normal 19 2 2 8 2" xfId="13520" xr:uid="{00000000-0005-0000-0000-000076340000}"/>
    <cellStyle name="Normal 19 2 2 8 2 2" xfId="13521" xr:uid="{00000000-0005-0000-0000-000077340000}"/>
    <cellStyle name="Normal 19 2 2 8 3" xfId="13522" xr:uid="{00000000-0005-0000-0000-000078340000}"/>
    <cellStyle name="Normal 19 2 2 9" xfId="13523" xr:uid="{00000000-0005-0000-0000-000079340000}"/>
    <cellStyle name="Normal 19 2 2 9 2" xfId="13524" xr:uid="{00000000-0005-0000-0000-00007A340000}"/>
    <cellStyle name="Normal 19 2 3" xfId="460" xr:uid="{00000000-0005-0000-0000-00007B340000}"/>
    <cellStyle name="Normal 19 2 3 10" xfId="13525" xr:uid="{00000000-0005-0000-0000-00007C340000}"/>
    <cellStyle name="Normal 19 2 3 10 2" xfId="13526" xr:uid="{00000000-0005-0000-0000-00007D340000}"/>
    <cellStyle name="Normal 19 2 3 11" xfId="13527" xr:uid="{00000000-0005-0000-0000-00007E340000}"/>
    <cellStyle name="Normal 19 2 3 2" xfId="13528" xr:uid="{00000000-0005-0000-0000-00007F340000}"/>
    <cellStyle name="Normal 19 2 3 2 2" xfId="13529" xr:uid="{00000000-0005-0000-0000-000080340000}"/>
    <cellStyle name="Normal 19 2 3 2 2 2" xfId="13530" xr:uid="{00000000-0005-0000-0000-000081340000}"/>
    <cellStyle name="Normal 19 2 3 2 2 2 2" xfId="13531" xr:uid="{00000000-0005-0000-0000-000082340000}"/>
    <cellStyle name="Normal 19 2 3 2 2 2 2 2" xfId="13532" xr:uid="{00000000-0005-0000-0000-000083340000}"/>
    <cellStyle name="Normal 19 2 3 2 2 2 3" xfId="13533" xr:uid="{00000000-0005-0000-0000-000084340000}"/>
    <cellStyle name="Normal 19 2 3 2 2 3" xfId="13534" xr:uid="{00000000-0005-0000-0000-000085340000}"/>
    <cellStyle name="Normal 19 2 3 2 2 3 2" xfId="13535" xr:uid="{00000000-0005-0000-0000-000086340000}"/>
    <cellStyle name="Normal 19 2 3 2 2 3 2 2" xfId="13536" xr:uid="{00000000-0005-0000-0000-000087340000}"/>
    <cellStyle name="Normal 19 2 3 2 2 3 3" xfId="13537" xr:uid="{00000000-0005-0000-0000-000088340000}"/>
    <cellStyle name="Normal 19 2 3 2 2 4" xfId="13538" xr:uid="{00000000-0005-0000-0000-000089340000}"/>
    <cellStyle name="Normal 19 2 3 2 2 4 2" xfId="13539" xr:uid="{00000000-0005-0000-0000-00008A340000}"/>
    <cellStyle name="Normal 19 2 3 2 2 4 2 2" xfId="13540" xr:uid="{00000000-0005-0000-0000-00008B340000}"/>
    <cellStyle name="Normal 19 2 3 2 2 4 3" xfId="13541" xr:uid="{00000000-0005-0000-0000-00008C340000}"/>
    <cellStyle name="Normal 19 2 3 2 2 5" xfId="13542" xr:uid="{00000000-0005-0000-0000-00008D340000}"/>
    <cellStyle name="Normal 19 2 3 2 2 5 2" xfId="13543" xr:uid="{00000000-0005-0000-0000-00008E340000}"/>
    <cellStyle name="Normal 19 2 3 2 2 6" xfId="13544" xr:uid="{00000000-0005-0000-0000-00008F340000}"/>
    <cellStyle name="Normal 19 2 3 2 2 6 2" xfId="13545" xr:uid="{00000000-0005-0000-0000-000090340000}"/>
    <cellStyle name="Normal 19 2 3 2 2 7" xfId="13546" xr:uid="{00000000-0005-0000-0000-000091340000}"/>
    <cellStyle name="Normal 19 2 3 2 3" xfId="13547" xr:uid="{00000000-0005-0000-0000-000092340000}"/>
    <cellStyle name="Normal 19 2 3 2 3 2" xfId="13548" xr:uid="{00000000-0005-0000-0000-000093340000}"/>
    <cellStyle name="Normal 19 2 3 2 3 2 2" xfId="13549" xr:uid="{00000000-0005-0000-0000-000094340000}"/>
    <cellStyle name="Normal 19 2 3 2 3 2 2 2" xfId="13550" xr:uid="{00000000-0005-0000-0000-000095340000}"/>
    <cellStyle name="Normal 19 2 3 2 3 2 3" xfId="13551" xr:uid="{00000000-0005-0000-0000-000096340000}"/>
    <cellStyle name="Normal 19 2 3 2 3 3" xfId="13552" xr:uid="{00000000-0005-0000-0000-000097340000}"/>
    <cellStyle name="Normal 19 2 3 2 3 3 2" xfId="13553" xr:uid="{00000000-0005-0000-0000-000098340000}"/>
    <cellStyle name="Normal 19 2 3 2 3 3 2 2" xfId="13554" xr:uid="{00000000-0005-0000-0000-000099340000}"/>
    <cellStyle name="Normal 19 2 3 2 3 3 3" xfId="13555" xr:uid="{00000000-0005-0000-0000-00009A340000}"/>
    <cellStyle name="Normal 19 2 3 2 3 4" xfId="13556" xr:uid="{00000000-0005-0000-0000-00009B340000}"/>
    <cellStyle name="Normal 19 2 3 2 3 4 2" xfId="13557" xr:uid="{00000000-0005-0000-0000-00009C340000}"/>
    <cellStyle name="Normal 19 2 3 2 3 4 2 2" xfId="13558" xr:uid="{00000000-0005-0000-0000-00009D340000}"/>
    <cellStyle name="Normal 19 2 3 2 3 4 3" xfId="13559" xr:uid="{00000000-0005-0000-0000-00009E340000}"/>
    <cellStyle name="Normal 19 2 3 2 3 5" xfId="13560" xr:uid="{00000000-0005-0000-0000-00009F340000}"/>
    <cellStyle name="Normal 19 2 3 2 3 5 2" xfId="13561" xr:uid="{00000000-0005-0000-0000-0000A0340000}"/>
    <cellStyle name="Normal 19 2 3 2 3 6" xfId="13562" xr:uid="{00000000-0005-0000-0000-0000A1340000}"/>
    <cellStyle name="Normal 19 2 3 2 3 6 2" xfId="13563" xr:uid="{00000000-0005-0000-0000-0000A2340000}"/>
    <cellStyle name="Normal 19 2 3 2 3 7" xfId="13564" xr:uid="{00000000-0005-0000-0000-0000A3340000}"/>
    <cellStyle name="Normal 19 2 3 2 4" xfId="13565" xr:uid="{00000000-0005-0000-0000-0000A4340000}"/>
    <cellStyle name="Normal 19 2 3 2 4 2" xfId="13566" xr:uid="{00000000-0005-0000-0000-0000A5340000}"/>
    <cellStyle name="Normal 19 2 3 2 4 2 2" xfId="13567" xr:uid="{00000000-0005-0000-0000-0000A6340000}"/>
    <cellStyle name="Normal 19 2 3 2 4 3" xfId="13568" xr:uid="{00000000-0005-0000-0000-0000A7340000}"/>
    <cellStyle name="Normal 19 2 3 2 5" xfId="13569" xr:uid="{00000000-0005-0000-0000-0000A8340000}"/>
    <cellStyle name="Normal 19 2 3 2 5 2" xfId="13570" xr:uid="{00000000-0005-0000-0000-0000A9340000}"/>
    <cellStyle name="Normal 19 2 3 2 5 2 2" xfId="13571" xr:uid="{00000000-0005-0000-0000-0000AA340000}"/>
    <cellStyle name="Normal 19 2 3 2 5 3" xfId="13572" xr:uid="{00000000-0005-0000-0000-0000AB340000}"/>
    <cellStyle name="Normal 19 2 3 2 6" xfId="13573" xr:uid="{00000000-0005-0000-0000-0000AC340000}"/>
    <cellStyle name="Normal 19 2 3 2 6 2" xfId="13574" xr:uid="{00000000-0005-0000-0000-0000AD340000}"/>
    <cellStyle name="Normal 19 2 3 2 6 2 2" xfId="13575" xr:uid="{00000000-0005-0000-0000-0000AE340000}"/>
    <cellStyle name="Normal 19 2 3 2 6 3" xfId="13576" xr:uid="{00000000-0005-0000-0000-0000AF340000}"/>
    <cellStyle name="Normal 19 2 3 2 7" xfId="13577" xr:uid="{00000000-0005-0000-0000-0000B0340000}"/>
    <cellStyle name="Normal 19 2 3 2 7 2" xfId="13578" xr:uid="{00000000-0005-0000-0000-0000B1340000}"/>
    <cellStyle name="Normal 19 2 3 2 8" xfId="13579" xr:uid="{00000000-0005-0000-0000-0000B2340000}"/>
    <cellStyle name="Normal 19 2 3 2 8 2" xfId="13580" xr:uid="{00000000-0005-0000-0000-0000B3340000}"/>
    <cellStyle name="Normal 19 2 3 2 9" xfId="13581" xr:uid="{00000000-0005-0000-0000-0000B4340000}"/>
    <cellStyle name="Normal 19 2 3 3" xfId="13582" xr:uid="{00000000-0005-0000-0000-0000B5340000}"/>
    <cellStyle name="Normal 19 2 3 3 2" xfId="13583" xr:uid="{00000000-0005-0000-0000-0000B6340000}"/>
    <cellStyle name="Normal 19 2 3 3 2 2" xfId="13584" xr:uid="{00000000-0005-0000-0000-0000B7340000}"/>
    <cellStyle name="Normal 19 2 3 3 2 2 2" xfId="13585" xr:uid="{00000000-0005-0000-0000-0000B8340000}"/>
    <cellStyle name="Normal 19 2 3 3 2 2 2 2" xfId="13586" xr:uid="{00000000-0005-0000-0000-0000B9340000}"/>
    <cellStyle name="Normal 19 2 3 3 2 2 3" xfId="13587" xr:uid="{00000000-0005-0000-0000-0000BA340000}"/>
    <cellStyle name="Normal 19 2 3 3 2 3" xfId="13588" xr:uid="{00000000-0005-0000-0000-0000BB340000}"/>
    <cellStyle name="Normal 19 2 3 3 2 3 2" xfId="13589" xr:uid="{00000000-0005-0000-0000-0000BC340000}"/>
    <cellStyle name="Normal 19 2 3 3 2 3 2 2" xfId="13590" xr:uid="{00000000-0005-0000-0000-0000BD340000}"/>
    <cellStyle name="Normal 19 2 3 3 2 3 3" xfId="13591" xr:uid="{00000000-0005-0000-0000-0000BE340000}"/>
    <cellStyle name="Normal 19 2 3 3 2 4" xfId="13592" xr:uid="{00000000-0005-0000-0000-0000BF340000}"/>
    <cellStyle name="Normal 19 2 3 3 2 4 2" xfId="13593" xr:uid="{00000000-0005-0000-0000-0000C0340000}"/>
    <cellStyle name="Normal 19 2 3 3 2 4 2 2" xfId="13594" xr:uid="{00000000-0005-0000-0000-0000C1340000}"/>
    <cellStyle name="Normal 19 2 3 3 2 4 3" xfId="13595" xr:uid="{00000000-0005-0000-0000-0000C2340000}"/>
    <cellStyle name="Normal 19 2 3 3 2 5" xfId="13596" xr:uid="{00000000-0005-0000-0000-0000C3340000}"/>
    <cellStyle name="Normal 19 2 3 3 2 5 2" xfId="13597" xr:uid="{00000000-0005-0000-0000-0000C4340000}"/>
    <cellStyle name="Normal 19 2 3 3 2 6" xfId="13598" xr:uid="{00000000-0005-0000-0000-0000C5340000}"/>
    <cellStyle name="Normal 19 2 3 3 2 6 2" xfId="13599" xr:uid="{00000000-0005-0000-0000-0000C6340000}"/>
    <cellStyle name="Normal 19 2 3 3 2 7" xfId="13600" xr:uid="{00000000-0005-0000-0000-0000C7340000}"/>
    <cellStyle name="Normal 19 2 3 3 3" xfId="13601" xr:uid="{00000000-0005-0000-0000-0000C8340000}"/>
    <cellStyle name="Normal 19 2 3 3 3 2" xfId="13602" xr:uid="{00000000-0005-0000-0000-0000C9340000}"/>
    <cellStyle name="Normal 19 2 3 3 3 2 2" xfId="13603" xr:uid="{00000000-0005-0000-0000-0000CA340000}"/>
    <cellStyle name="Normal 19 2 3 3 3 3" xfId="13604" xr:uid="{00000000-0005-0000-0000-0000CB340000}"/>
    <cellStyle name="Normal 19 2 3 3 4" xfId="13605" xr:uid="{00000000-0005-0000-0000-0000CC340000}"/>
    <cellStyle name="Normal 19 2 3 3 4 2" xfId="13606" xr:uid="{00000000-0005-0000-0000-0000CD340000}"/>
    <cellStyle name="Normal 19 2 3 3 4 2 2" xfId="13607" xr:uid="{00000000-0005-0000-0000-0000CE340000}"/>
    <cellStyle name="Normal 19 2 3 3 4 3" xfId="13608" xr:uid="{00000000-0005-0000-0000-0000CF340000}"/>
    <cellStyle name="Normal 19 2 3 3 5" xfId="13609" xr:uid="{00000000-0005-0000-0000-0000D0340000}"/>
    <cellStyle name="Normal 19 2 3 3 5 2" xfId="13610" xr:uid="{00000000-0005-0000-0000-0000D1340000}"/>
    <cellStyle name="Normal 19 2 3 3 5 2 2" xfId="13611" xr:uid="{00000000-0005-0000-0000-0000D2340000}"/>
    <cellStyle name="Normal 19 2 3 3 5 3" xfId="13612" xr:uid="{00000000-0005-0000-0000-0000D3340000}"/>
    <cellStyle name="Normal 19 2 3 3 6" xfId="13613" xr:uid="{00000000-0005-0000-0000-0000D4340000}"/>
    <cellStyle name="Normal 19 2 3 3 6 2" xfId="13614" xr:uid="{00000000-0005-0000-0000-0000D5340000}"/>
    <cellStyle name="Normal 19 2 3 3 7" xfId="13615" xr:uid="{00000000-0005-0000-0000-0000D6340000}"/>
    <cellStyle name="Normal 19 2 3 3 7 2" xfId="13616" xr:uid="{00000000-0005-0000-0000-0000D7340000}"/>
    <cellStyle name="Normal 19 2 3 3 8" xfId="13617" xr:uid="{00000000-0005-0000-0000-0000D8340000}"/>
    <cellStyle name="Normal 19 2 3 4" xfId="13618" xr:uid="{00000000-0005-0000-0000-0000D9340000}"/>
    <cellStyle name="Normal 19 2 3 4 2" xfId="13619" xr:uid="{00000000-0005-0000-0000-0000DA340000}"/>
    <cellStyle name="Normal 19 2 3 4 2 2" xfId="13620" xr:uid="{00000000-0005-0000-0000-0000DB340000}"/>
    <cellStyle name="Normal 19 2 3 4 2 2 2" xfId="13621" xr:uid="{00000000-0005-0000-0000-0000DC340000}"/>
    <cellStyle name="Normal 19 2 3 4 2 3" xfId="13622" xr:uid="{00000000-0005-0000-0000-0000DD340000}"/>
    <cellStyle name="Normal 19 2 3 4 3" xfId="13623" xr:uid="{00000000-0005-0000-0000-0000DE340000}"/>
    <cellStyle name="Normal 19 2 3 4 3 2" xfId="13624" xr:uid="{00000000-0005-0000-0000-0000DF340000}"/>
    <cellStyle name="Normal 19 2 3 4 3 2 2" xfId="13625" xr:uid="{00000000-0005-0000-0000-0000E0340000}"/>
    <cellStyle name="Normal 19 2 3 4 3 3" xfId="13626" xr:uid="{00000000-0005-0000-0000-0000E1340000}"/>
    <cellStyle name="Normal 19 2 3 4 4" xfId="13627" xr:uid="{00000000-0005-0000-0000-0000E2340000}"/>
    <cellStyle name="Normal 19 2 3 4 4 2" xfId="13628" xr:uid="{00000000-0005-0000-0000-0000E3340000}"/>
    <cellStyle name="Normal 19 2 3 4 4 2 2" xfId="13629" xr:uid="{00000000-0005-0000-0000-0000E4340000}"/>
    <cellStyle name="Normal 19 2 3 4 4 3" xfId="13630" xr:uid="{00000000-0005-0000-0000-0000E5340000}"/>
    <cellStyle name="Normal 19 2 3 4 5" xfId="13631" xr:uid="{00000000-0005-0000-0000-0000E6340000}"/>
    <cellStyle name="Normal 19 2 3 4 5 2" xfId="13632" xr:uid="{00000000-0005-0000-0000-0000E7340000}"/>
    <cellStyle name="Normal 19 2 3 4 6" xfId="13633" xr:uid="{00000000-0005-0000-0000-0000E8340000}"/>
    <cellStyle name="Normal 19 2 3 4 6 2" xfId="13634" xr:uid="{00000000-0005-0000-0000-0000E9340000}"/>
    <cellStyle name="Normal 19 2 3 4 7" xfId="13635" xr:uid="{00000000-0005-0000-0000-0000EA340000}"/>
    <cellStyle name="Normal 19 2 3 5" xfId="13636" xr:uid="{00000000-0005-0000-0000-0000EB340000}"/>
    <cellStyle name="Normal 19 2 3 5 2" xfId="13637" xr:uid="{00000000-0005-0000-0000-0000EC340000}"/>
    <cellStyle name="Normal 19 2 3 5 2 2" xfId="13638" xr:uid="{00000000-0005-0000-0000-0000ED340000}"/>
    <cellStyle name="Normal 19 2 3 5 2 2 2" xfId="13639" xr:uid="{00000000-0005-0000-0000-0000EE340000}"/>
    <cellStyle name="Normal 19 2 3 5 2 3" xfId="13640" xr:uid="{00000000-0005-0000-0000-0000EF340000}"/>
    <cellStyle name="Normal 19 2 3 5 3" xfId="13641" xr:uid="{00000000-0005-0000-0000-0000F0340000}"/>
    <cellStyle name="Normal 19 2 3 5 3 2" xfId="13642" xr:uid="{00000000-0005-0000-0000-0000F1340000}"/>
    <cellStyle name="Normal 19 2 3 5 3 2 2" xfId="13643" xr:uid="{00000000-0005-0000-0000-0000F2340000}"/>
    <cellStyle name="Normal 19 2 3 5 3 3" xfId="13644" xr:uid="{00000000-0005-0000-0000-0000F3340000}"/>
    <cellStyle name="Normal 19 2 3 5 4" xfId="13645" xr:uid="{00000000-0005-0000-0000-0000F4340000}"/>
    <cellStyle name="Normal 19 2 3 5 4 2" xfId="13646" xr:uid="{00000000-0005-0000-0000-0000F5340000}"/>
    <cellStyle name="Normal 19 2 3 5 4 2 2" xfId="13647" xr:uid="{00000000-0005-0000-0000-0000F6340000}"/>
    <cellStyle name="Normal 19 2 3 5 4 3" xfId="13648" xr:uid="{00000000-0005-0000-0000-0000F7340000}"/>
    <cellStyle name="Normal 19 2 3 5 5" xfId="13649" xr:uid="{00000000-0005-0000-0000-0000F8340000}"/>
    <cellStyle name="Normal 19 2 3 5 5 2" xfId="13650" xr:uid="{00000000-0005-0000-0000-0000F9340000}"/>
    <cellStyle name="Normal 19 2 3 5 6" xfId="13651" xr:uid="{00000000-0005-0000-0000-0000FA340000}"/>
    <cellStyle name="Normal 19 2 3 5 6 2" xfId="13652" xr:uid="{00000000-0005-0000-0000-0000FB340000}"/>
    <cellStyle name="Normal 19 2 3 5 7" xfId="13653" xr:uid="{00000000-0005-0000-0000-0000FC340000}"/>
    <cellStyle name="Normal 19 2 3 6" xfId="13654" xr:uid="{00000000-0005-0000-0000-0000FD340000}"/>
    <cellStyle name="Normal 19 2 3 6 2" xfId="13655" xr:uid="{00000000-0005-0000-0000-0000FE340000}"/>
    <cellStyle name="Normal 19 2 3 6 2 2" xfId="13656" xr:uid="{00000000-0005-0000-0000-0000FF340000}"/>
    <cellStyle name="Normal 19 2 3 6 3" xfId="13657" xr:uid="{00000000-0005-0000-0000-000000350000}"/>
    <cellStyle name="Normal 19 2 3 7" xfId="13658" xr:uid="{00000000-0005-0000-0000-000001350000}"/>
    <cellStyle name="Normal 19 2 3 7 2" xfId="13659" xr:uid="{00000000-0005-0000-0000-000002350000}"/>
    <cellStyle name="Normal 19 2 3 7 2 2" xfId="13660" xr:uid="{00000000-0005-0000-0000-000003350000}"/>
    <cellStyle name="Normal 19 2 3 7 3" xfId="13661" xr:uid="{00000000-0005-0000-0000-000004350000}"/>
    <cellStyle name="Normal 19 2 3 8" xfId="13662" xr:uid="{00000000-0005-0000-0000-000005350000}"/>
    <cellStyle name="Normal 19 2 3 8 2" xfId="13663" xr:uid="{00000000-0005-0000-0000-000006350000}"/>
    <cellStyle name="Normal 19 2 3 8 2 2" xfId="13664" xr:uid="{00000000-0005-0000-0000-000007350000}"/>
    <cellStyle name="Normal 19 2 3 8 3" xfId="13665" xr:uid="{00000000-0005-0000-0000-000008350000}"/>
    <cellStyle name="Normal 19 2 3 9" xfId="13666" xr:uid="{00000000-0005-0000-0000-000009350000}"/>
    <cellStyle name="Normal 19 2 3 9 2" xfId="13667" xr:uid="{00000000-0005-0000-0000-00000A350000}"/>
    <cellStyle name="Normal 19 2 4" xfId="13668" xr:uid="{00000000-0005-0000-0000-00000B350000}"/>
    <cellStyle name="Normal 19 2 4 2" xfId="13669" xr:uid="{00000000-0005-0000-0000-00000C350000}"/>
    <cellStyle name="Normal 19 2 4 2 2" xfId="13670" xr:uid="{00000000-0005-0000-0000-00000D350000}"/>
    <cellStyle name="Normal 19 2 4 2 2 2" xfId="13671" xr:uid="{00000000-0005-0000-0000-00000E350000}"/>
    <cellStyle name="Normal 19 2 4 2 2 2 2" xfId="13672" xr:uid="{00000000-0005-0000-0000-00000F350000}"/>
    <cellStyle name="Normal 19 2 4 2 2 3" xfId="13673" xr:uid="{00000000-0005-0000-0000-000010350000}"/>
    <cellStyle name="Normal 19 2 4 2 3" xfId="13674" xr:uid="{00000000-0005-0000-0000-000011350000}"/>
    <cellStyle name="Normal 19 2 4 2 3 2" xfId="13675" xr:uid="{00000000-0005-0000-0000-000012350000}"/>
    <cellStyle name="Normal 19 2 4 2 3 2 2" xfId="13676" xr:uid="{00000000-0005-0000-0000-000013350000}"/>
    <cellStyle name="Normal 19 2 4 2 3 3" xfId="13677" xr:uid="{00000000-0005-0000-0000-000014350000}"/>
    <cellStyle name="Normal 19 2 4 2 4" xfId="13678" xr:uid="{00000000-0005-0000-0000-000015350000}"/>
    <cellStyle name="Normal 19 2 4 2 4 2" xfId="13679" xr:uid="{00000000-0005-0000-0000-000016350000}"/>
    <cellStyle name="Normal 19 2 4 2 4 2 2" xfId="13680" xr:uid="{00000000-0005-0000-0000-000017350000}"/>
    <cellStyle name="Normal 19 2 4 2 4 3" xfId="13681" xr:uid="{00000000-0005-0000-0000-000018350000}"/>
    <cellStyle name="Normal 19 2 4 2 5" xfId="13682" xr:uid="{00000000-0005-0000-0000-000019350000}"/>
    <cellStyle name="Normal 19 2 4 2 5 2" xfId="13683" xr:uid="{00000000-0005-0000-0000-00001A350000}"/>
    <cellStyle name="Normal 19 2 4 2 6" xfId="13684" xr:uid="{00000000-0005-0000-0000-00001B350000}"/>
    <cellStyle name="Normal 19 2 4 2 6 2" xfId="13685" xr:uid="{00000000-0005-0000-0000-00001C350000}"/>
    <cellStyle name="Normal 19 2 4 2 7" xfId="13686" xr:uid="{00000000-0005-0000-0000-00001D350000}"/>
    <cellStyle name="Normal 19 2 4 3" xfId="13687" xr:uid="{00000000-0005-0000-0000-00001E350000}"/>
    <cellStyle name="Normal 19 2 4 3 2" xfId="13688" xr:uid="{00000000-0005-0000-0000-00001F350000}"/>
    <cellStyle name="Normal 19 2 4 3 2 2" xfId="13689" xr:uid="{00000000-0005-0000-0000-000020350000}"/>
    <cellStyle name="Normal 19 2 4 3 2 2 2" xfId="13690" xr:uid="{00000000-0005-0000-0000-000021350000}"/>
    <cellStyle name="Normal 19 2 4 3 2 3" xfId="13691" xr:uid="{00000000-0005-0000-0000-000022350000}"/>
    <cellStyle name="Normal 19 2 4 3 3" xfId="13692" xr:uid="{00000000-0005-0000-0000-000023350000}"/>
    <cellStyle name="Normal 19 2 4 3 3 2" xfId="13693" xr:uid="{00000000-0005-0000-0000-000024350000}"/>
    <cellStyle name="Normal 19 2 4 3 3 2 2" xfId="13694" xr:uid="{00000000-0005-0000-0000-000025350000}"/>
    <cellStyle name="Normal 19 2 4 3 3 3" xfId="13695" xr:uid="{00000000-0005-0000-0000-000026350000}"/>
    <cellStyle name="Normal 19 2 4 3 4" xfId="13696" xr:uid="{00000000-0005-0000-0000-000027350000}"/>
    <cellStyle name="Normal 19 2 4 3 4 2" xfId="13697" xr:uid="{00000000-0005-0000-0000-000028350000}"/>
    <cellStyle name="Normal 19 2 4 3 4 2 2" xfId="13698" xr:uid="{00000000-0005-0000-0000-000029350000}"/>
    <cellStyle name="Normal 19 2 4 3 4 3" xfId="13699" xr:uid="{00000000-0005-0000-0000-00002A350000}"/>
    <cellStyle name="Normal 19 2 4 3 5" xfId="13700" xr:uid="{00000000-0005-0000-0000-00002B350000}"/>
    <cellStyle name="Normal 19 2 4 3 5 2" xfId="13701" xr:uid="{00000000-0005-0000-0000-00002C350000}"/>
    <cellStyle name="Normal 19 2 4 3 6" xfId="13702" xr:uid="{00000000-0005-0000-0000-00002D350000}"/>
    <cellStyle name="Normal 19 2 4 3 6 2" xfId="13703" xr:uid="{00000000-0005-0000-0000-00002E350000}"/>
    <cellStyle name="Normal 19 2 4 3 7" xfId="13704" xr:uid="{00000000-0005-0000-0000-00002F350000}"/>
    <cellStyle name="Normal 19 2 4 4" xfId="13705" xr:uid="{00000000-0005-0000-0000-000030350000}"/>
    <cellStyle name="Normal 19 2 4 4 2" xfId="13706" xr:uid="{00000000-0005-0000-0000-000031350000}"/>
    <cellStyle name="Normal 19 2 4 4 2 2" xfId="13707" xr:uid="{00000000-0005-0000-0000-000032350000}"/>
    <cellStyle name="Normal 19 2 4 4 3" xfId="13708" xr:uid="{00000000-0005-0000-0000-000033350000}"/>
    <cellStyle name="Normal 19 2 4 5" xfId="13709" xr:uid="{00000000-0005-0000-0000-000034350000}"/>
    <cellStyle name="Normal 19 2 4 5 2" xfId="13710" xr:uid="{00000000-0005-0000-0000-000035350000}"/>
    <cellStyle name="Normal 19 2 4 5 2 2" xfId="13711" xr:uid="{00000000-0005-0000-0000-000036350000}"/>
    <cellStyle name="Normal 19 2 4 5 3" xfId="13712" xr:uid="{00000000-0005-0000-0000-000037350000}"/>
    <cellStyle name="Normal 19 2 4 6" xfId="13713" xr:uid="{00000000-0005-0000-0000-000038350000}"/>
    <cellStyle name="Normal 19 2 4 6 2" xfId="13714" xr:uid="{00000000-0005-0000-0000-000039350000}"/>
    <cellStyle name="Normal 19 2 4 6 2 2" xfId="13715" xr:uid="{00000000-0005-0000-0000-00003A350000}"/>
    <cellStyle name="Normal 19 2 4 6 3" xfId="13716" xr:uid="{00000000-0005-0000-0000-00003B350000}"/>
    <cellStyle name="Normal 19 2 4 7" xfId="13717" xr:uid="{00000000-0005-0000-0000-00003C350000}"/>
    <cellStyle name="Normal 19 2 4 7 2" xfId="13718" xr:uid="{00000000-0005-0000-0000-00003D350000}"/>
    <cellStyle name="Normal 19 2 4 8" xfId="13719" xr:uid="{00000000-0005-0000-0000-00003E350000}"/>
    <cellStyle name="Normal 19 2 4 8 2" xfId="13720" xr:uid="{00000000-0005-0000-0000-00003F350000}"/>
    <cellStyle name="Normal 19 2 4 9" xfId="13721" xr:uid="{00000000-0005-0000-0000-000040350000}"/>
    <cellStyle name="Normal 19 2 5" xfId="13722" xr:uid="{00000000-0005-0000-0000-000041350000}"/>
    <cellStyle name="Normal 19 2 5 2" xfId="13723" xr:uid="{00000000-0005-0000-0000-000042350000}"/>
    <cellStyle name="Normal 19 2 5 2 2" xfId="13724" xr:uid="{00000000-0005-0000-0000-000043350000}"/>
    <cellStyle name="Normal 19 2 5 2 2 2" xfId="13725" xr:uid="{00000000-0005-0000-0000-000044350000}"/>
    <cellStyle name="Normal 19 2 5 2 2 2 2" xfId="13726" xr:uid="{00000000-0005-0000-0000-000045350000}"/>
    <cellStyle name="Normal 19 2 5 2 2 3" xfId="13727" xr:uid="{00000000-0005-0000-0000-000046350000}"/>
    <cellStyle name="Normal 19 2 5 2 3" xfId="13728" xr:uid="{00000000-0005-0000-0000-000047350000}"/>
    <cellStyle name="Normal 19 2 5 2 3 2" xfId="13729" xr:uid="{00000000-0005-0000-0000-000048350000}"/>
    <cellStyle name="Normal 19 2 5 2 3 2 2" xfId="13730" xr:uid="{00000000-0005-0000-0000-000049350000}"/>
    <cellStyle name="Normal 19 2 5 2 3 3" xfId="13731" xr:uid="{00000000-0005-0000-0000-00004A350000}"/>
    <cellStyle name="Normal 19 2 5 2 4" xfId="13732" xr:uid="{00000000-0005-0000-0000-00004B350000}"/>
    <cellStyle name="Normal 19 2 5 2 4 2" xfId="13733" xr:uid="{00000000-0005-0000-0000-00004C350000}"/>
    <cellStyle name="Normal 19 2 5 2 4 2 2" xfId="13734" xr:uid="{00000000-0005-0000-0000-00004D350000}"/>
    <cellStyle name="Normal 19 2 5 2 4 3" xfId="13735" xr:uid="{00000000-0005-0000-0000-00004E350000}"/>
    <cellStyle name="Normal 19 2 5 2 5" xfId="13736" xr:uid="{00000000-0005-0000-0000-00004F350000}"/>
    <cellStyle name="Normal 19 2 5 2 5 2" xfId="13737" xr:uid="{00000000-0005-0000-0000-000050350000}"/>
    <cellStyle name="Normal 19 2 5 2 6" xfId="13738" xr:uid="{00000000-0005-0000-0000-000051350000}"/>
    <cellStyle name="Normal 19 2 5 2 6 2" xfId="13739" xr:uid="{00000000-0005-0000-0000-000052350000}"/>
    <cellStyle name="Normal 19 2 5 2 7" xfId="13740" xr:uid="{00000000-0005-0000-0000-000053350000}"/>
    <cellStyle name="Normal 19 2 5 3" xfId="13741" xr:uid="{00000000-0005-0000-0000-000054350000}"/>
    <cellStyle name="Normal 19 2 5 3 2" xfId="13742" xr:uid="{00000000-0005-0000-0000-000055350000}"/>
    <cellStyle name="Normal 19 2 5 3 2 2" xfId="13743" xr:uid="{00000000-0005-0000-0000-000056350000}"/>
    <cellStyle name="Normal 19 2 5 3 3" xfId="13744" xr:uid="{00000000-0005-0000-0000-000057350000}"/>
    <cellStyle name="Normal 19 2 5 4" xfId="13745" xr:uid="{00000000-0005-0000-0000-000058350000}"/>
    <cellStyle name="Normal 19 2 5 4 2" xfId="13746" xr:uid="{00000000-0005-0000-0000-000059350000}"/>
    <cellStyle name="Normal 19 2 5 4 2 2" xfId="13747" xr:uid="{00000000-0005-0000-0000-00005A350000}"/>
    <cellStyle name="Normal 19 2 5 4 3" xfId="13748" xr:uid="{00000000-0005-0000-0000-00005B350000}"/>
    <cellStyle name="Normal 19 2 5 5" xfId="13749" xr:uid="{00000000-0005-0000-0000-00005C350000}"/>
    <cellStyle name="Normal 19 2 5 5 2" xfId="13750" xr:uid="{00000000-0005-0000-0000-00005D350000}"/>
    <cellStyle name="Normal 19 2 5 5 2 2" xfId="13751" xr:uid="{00000000-0005-0000-0000-00005E350000}"/>
    <cellStyle name="Normal 19 2 5 5 3" xfId="13752" xr:uid="{00000000-0005-0000-0000-00005F350000}"/>
    <cellStyle name="Normal 19 2 5 6" xfId="13753" xr:uid="{00000000-0005-0000-0000-000060350000}"/>
    <cellStyle name="Normal 19 2 5 6 2" xfId="13754" xr:uid="{00000000-0005-0000-0000-000061350000}"/>
    <cellStyle name="Normal 19 2 5 7" xfId="13755" xr:uid="{00000000-0005-0000-0000-000062350000}"/>
    <cellStyle name="Normal 19 2 5 7 2" xfId="13756" xr:uid="{00000000-0005-0000-0000-000063350000}"/>
    <cellStyle name="Normal 19 2 5 8" xfId="13757" xr:uid="{00000000-0005-0000-0000-000064350000}"/>
    <cellStyle name="Normal 19 2 6" xfId="13758" xr:uid="{00000000-0005-0000-0000-000065350000}"/>
    <cellStyle name="Normal 19 2 6 2" xfId="13759" xr:uid="{00000000-0005-0000-0000-000066350000}"/>
    <cellStyle name="Normal 19 2 6 2 2" xfId="13760" xr:uid="{00000000-0005-0000-0000-000067350000}"/>
    <cellStyle name="Normal 19 2 6 2 2 2" xfId="13761" xr:uid="{00000000-0005-0000-0000-000068350000}"/>
    <cellStyle name="Normal 19 2 6 2 3" xfId="13762" xr:uid="{00000000-0005-0000-0000-000069350000}"/>
    <cellStyle name="Normal 19 2 6 3" xfId="13763" xr:uid="{00000000-0005-0000-0000-00006A350000}"/>
    <cellStyle name="Normal 19 2 6 3 2" xfId="13764" xr:uid="{00000000-0005-0000-0000-00006B350000}"/>
    <cellStyle name="Normal 19 2 6 3 2 2" xfId="13765" xr:uid="{00000000-0005-0000-0000-00006C350000}"/>
    <cellStyle name="Normal 19 2 6 3 3" xfId="13766" xr:uid="{00000000-0005-0000-0000-00006D350000}"/>
    <cellStyle name="Normal 19 2 6 4" xfId="13767" xr:uid="{00000000-0005-0000-0000-00006E350000}"/>
    <cellStyle name="Normal 19 2 6 4 2" xfId="13768" xr:uid="{00000000-0005-0000-0000-00006F350000}"/>
    <cellStyle name="Normal 19 2 6 4 2 2" xfId="13769" xr:uid="{00000000-0005-0000-0000-000070350000}"/>
    <cellStyle name="Normal 19 2 6 4 3" xfId="13770" xr:uid="{00000000-0005-0000-0000-000071350000}"/>
    <cellStyle name="Normal 19 2 6 5" xfId="13771" xr:uid="{00000000-0005-0000-0000-000072350000}"/>
    <cellStyle name="Normal 19 2 6 5 2" xfId="13772" xr:uid="{00000000-0005-0000-0000-000073350000}"/>
    <cellStyle name="Normal 19 2 6 6" xfId="13773" xr:uid="{00000000-0005-0000-0000-000074350000}"/>
    <cellStyle name="Normal 19 2 6 6 2" xfId="13774" xr:uid="{00000000-0005-0000-0000-000075350000}"/>
    <cellStyle name="Normal 19 2 6 7" xfId="13775" xr:uid="{00000000-0005-0000-0000-000076350000}"/>
    <cellStyle name="Normal 19 2 7" xfId="13776" xr:uid="{00000000-0005-0000-0000-000077350000}"/>
    <cellStyle name="Normal 19 2 7 2" xfId="13777" xr:uid="{00000000-0005-0000-0000-000078350000}"/>
    <cellStyle name="Normal 19 2 7 2 2" xfId="13778" xr:uid="{00000000-0005-0000-0000-000079350000}"/>
    <cellStyle name="Normal 19 2 7 2 2 2" xfId="13779" xr:uid="{00000000-0005-0000-0000-00007A350000}"/>
    <cellStyle name="Normal 19 2 7 2 3" xfId="13780" xr:uid="{00000000-0005-0000-0000-00007B350000}"/>
    <cellStyle name="Normal 19 2 7 3" xfId="13781" xr:uid="{00000000-0005-0000-0000-00007C350000}"/>
    <cellStyle name="Normal 19 2 7 3 2" xfId="13782" xr:uid="{00000000-0005-0000-0000-00007D350000}"/>
    <cellStyle name="Normal 19 2 7 3 2 2" xfId="13783" xr:uid="{00000000-0005-0000-0000-00007E350000}"/>
    <cellStyle name="Normal 19 2 7 3 3" xfId="13784" xr:uid="{00000000-0005-0000-0000-00007F350000}"/>
    <cellStyle name="Normal 19 2 7 4" xfId="13785" xr:uid="{00000000-0005-0000-0000-000080350000}"/>
    <cellStyle name="Normal 19 2 7 4 2" xfId="13786" xr:uid="{00000000-0005-0000-0000-000081350000}"/>
    <cellStyle name="Normal 19 2 7 4 2 2" xfId="13787" xr:uid="{00000000-0005-0000-0000-000082350000}"/>
    <cellStyle name="Normal 19 2 7 4 3" xfId="13788" xr:uid="{00000000-0005-0000-0000-000083350000}"/>
    <cellStyle name="Normal 19 2 7 5" xfId="13789" xr:uid="{00000000-0005-0000-0000-000084350000}"/>
    <cellStyle name="Normal 19 2 7 5 2" xfId="13790" xr:uid="{00000000-0005-0000-0000-000085350000}"/>
    <cellStyle name="Normal 19 2 7 6" xfId="13791" xr:uid="{00000000-0005-0000-0000-000086350000}"/>
    <cellStyle name="Normal 19 2 7 6 2" xfId="13792" xr:uid="{00000000-0005-0000-0000-000087350000}"/>
    <cellStyle name="Normal 19 2 7 7" xfId="13793" xr:uid="{00000000-0005-0000-0000-000088350000}"/>
    <cellStyle name="Normal 19 2 8" xfId="13794" xr:uid="{00000000-0005-0000-0000-000089350000}"/>
    <cellStyle name="Normal 19 2 8 2" xfId="13795" xr:uid="{00000000-0005-0000-0000-00008A350000}"/>
    <cellStyle name="Normal 19 2 8 2 2" xfId="13796" xr:uid="{00000000-0005-0000-0000-00008B350000}"/>
    <cellStyle name="Normal 19 2 8 3" xfId="13797" xr:uid="{00000000-0005-0000-0000-00008C350000}"/>
    <cellStyle name="Normal 19 2 9" xfId="13798" xr:uid="{00000000-0005-0000-0000-00008D350000}"/>
    <cellStyle name="Normal 19 2 9 2" xfId="13799" xr:uid="{00000000-0005-0000-0000-00008E350000}"/>
    <cellStyle name="Normal 19 2 9 2 2" xfId="13800" xr:uid="{00000000-0005-0000-0000-00008F350000}"/>
    <cellStyle name="Normal 19 2 9 3" xfId="13801" xr:uid="{00000000-0005-0000-0000-000090350000}"/>
    <cellStyle name="Normal 19 2_Confidential Information" xfId="13802" xr:uid="{00000000-0005-0000-0000-000091350000}"/>
    <cellStyle name="Normal 19 3" xfId="461" xr:uid="{00000000-0005-0000-0000-000092350000}"/>
    <cellStyle name="Normal 19 3 10" xfId="13803" xr:uid="{00000000-0005-0000-0000-000093350000}"/>
    <cellStyle name="Normal 19 3 10 2" xfId="13804" xr:uid="{00000000-0005-0000-0000-000094350000}"/>
    <cellStyle name="Normal 19 3 10 2 2" xfId="13805" xr:uid="{00000000-0005-0000-0000-000095350000}"/>
    <cellStyle name="Normal 19 3 10 3" xfId="13806" xr:uid="{00000000-0005-0000-0000-000096350000}"/>
    <cellStyle name="Normal 19 3 11" xfId="13807" xr:uid="{00000000-0005-0000-0000-000097350000}"/>
    <cellStyle name="Normal 19 3 11 2" xfId="13808" xr:uid="{00000000-0005-0000-0000-000098350000}"/>
    <cellStyle name="Normal 19 3 12" xfId="13809" xr:uid="{00000000-0005-0000-0000-000099350000}"/>
    <cellStyle name="Normal 19 3 12 2" xfId="13810" xr:uid="{00000000-0005-0000-0000-00009A350000}"/>
    <cellStyle name="Normal 19 3 13" xfId="13811" xr:uid="{00000000-0005-0000-0000-00009B350000}"/>
    <cellStyle name="Normal 19 3 2" xfId="462" xr:uid="{00000000-0005-0000-0000-00009C350000}"/>
    <cellStyle name="Normal 19 3 2 10" xfId="13812" xr:uid="{00000000-0005-0000-0000-00009D350000}"/>
    <cellStyle name="Normal 19 3 2 10 2" xfId="13813" xr:uid="{00000000-0005-0000-0000-00009E350000}"/>
    <cellStyle name="Normal 19 3 2 11" xfId="13814" xr:uid="{00000000-0005-0000-0000-00009F350000}"/>
    <cellStyle name="Normal 19 3 2 2" xfId="13815" xr:uid="{00000000-0005-0000-0000-0000A0350000}"/>
    <cellStyle name="Normal 19 3 2 2 2" xfId="13816" xr:uid="{00000000-0005-0000-0000-0000A1350000}"/>
    <cellStyle name="Normal 19 3 2 2 2 2" xfId="13817" xr:uid="{00000000-0005-0000-0000-0000A2350000}"/>
    <cellStyle name="Normal 19 3 2 2 2 2 2" xfId="13818" xr:uid="{00000000-0005-0000-0000-0000A3350000}"/>
    <cellStyle name="Normal 19 3 2 2 2 2 2 2" xfId="13819" xr:uid="{00000000-0005-0000-0000-0000A4350000}"/>
    <cellStyle name="Normal 19 3 2 2 2 2 3" xfId="13820" xr:uid="{00000000-0005-0000-0000-0000A5350000}"/>
    <cellStyle name="Normal 19 3 2 2 2 3" xfId="13821" xr:uid="{00000000-0005-0000-0000-0000A6350000}"/>
    <cellStyle name="Normal 19 3 2 2 2 3 2" xfId="13822" xr:uid="{00000000-0005-0000-0000-0000A7350000}"/>
    <cellStyle name="Normal 19 3 2 2 2 3 2 2" xfId="13823" xr:uid="{00000000-0005-0000-0000-0000A8350000}"/>
    <cellStyle name="Normal 19 3 2 2 2 3 3" xfId="13824" xr:uid="{00000000-0005-0000-0000-0000A9350000}"/>
    <cellStyle name="Normal 19 3 2 2 2 4" xfId="13825" xr:uid="{00000000-0005-0000-0000-0000AA350000}"/>
    <cellStyle name="Normal 19 3 2 2 2 4 2" xfId="13826" xr:uid="{00000000-0005-0000-0000-0000AB350000}"/>
    <cellStyle name="Normal 19 3 2 2 2 4 2 2" xfId="13827" xr:uid="{00000000-0005-0000-0000-0000AC350000}"/>
    <cellStyle name="Normal 19 3 2 2 2 4 3" xfId="13828" xr:uid="{00000000-0005-0000-0000-0000AD350000}"/>
    <cellStyle name="Normal 19 3 2 2 2 5" xfId="13829" xr:uid="{00000000-0005-0000-0000-0000AE350000}"/>
    <cellStyle name="Normal 19 3 2 2 2 5 2" xfId="13830" xr:uid="{00000000-0005-0000-0000-0000AF350000}"/>
    <cellStyle name="Normal 19 3 2 2 2 6" xfId="13831" xr:uid="{00000000-0005-0000-0000-0000B0350000}"/>
    <cellStyle name="Normal 19 3 2 2 2 6 2" xfId="13832" xr:uid="{00000000-0005-0000-0000-0000B1350000}"/>
    <cellStyle name="Normal 19 3 2 2 2 7" xfId="13833" xr:uid="{00000000-0005-0000-0000-0000B2350000}"/>
    <cellStyle name="Normal 19 3 2 2 3" xfId="13834" xr:uid="{00000000-0005-0000-0000-0000B3350000}"/>
    <cellStyle name="Normal 19 3 2 2 3 2" xfId="13835" xr:uid="{00000000-0005-0000-0000-0000B4350000}"/>
    <cellStyle name="Normal 19 3 2 2 3 2 2" xfId="13836" xr:uid="{00000000-0005-0000-0000-0000B5350000}"/>
    <cellStyle name="Normal 19 3 2 2 3 2 2 2" xfId="13837" xr:uid="{00000000-0005-0000-0000-0000B6350000}"/>
    <cellStyle name="Normal 19 3 2 2 3 2 3" xfId="13838" xr:uid="{00000000-0005-0000-0000-0000B7350000}"/>
    <cellStyle name="Normal 19 3 2 2 3 3" xfId="13839" xr:uid="{00000000-0005-0000-0000-0000B8350000}"/>
    <cellStyle name="Normal 19 3 2 2 3 3 2" xfId="13840" xr:uid="{00000000-0005-0000-0000-0000B9350000}"/>
    <cellStyle name="Normal 19 3 2 2 3 3 2 2" xfId="13841" xr:uid="{00000000-0005-0000-0000-0000BA350000}"/>
    <cellStyle name="Normal 19 3 2 2 3 3 3" xfId="13842" xr:uid="{00000000-0005-0000-0000-0000BB350000}"/>
    <cellStyle name="Normal 19 3 2 2 3 4" xfId="13843" xr:uid="{00000000-0005-0000-0000-0000BC350000}"/>
    <cellStyle name="Normal 19 3 2 2 3 4 2" xfId="13844" xr:uid="{00000000-0005-0000-0000-0000BD350000}"/>
    <cellStyle name="Normal 19 3 2 2 3 4 2 2" xfId="13845" xr:uid="{00000000-0005-0000-0000-0000BE350000}"/>
    <cellStyle name="Normal 19 3 2 2 3 4 3" xfId="13846" xr:uid="{00000000-0005-0000-0000-0000BF350000}"/>
    <cellStyle name="Normal 19 3 2 2 3 5" xfId="13847" xr:uid="{00000000-0005-0000-0000-0000C0350000}"/>
    <cellStyle name="Normal 19 3 2 2 3 5 2" xfId="13848" xr:uid="{00000000-0005-0000-0000-0000C1350000}"/>
    <cellStyle name="Normal 19 3 2 2 3 6" xfId="13849" xr:uid="{00000000-0005-0000-0000-0000C2350000}"/>
    <cellStyle name="Normal 19 3 2 2 3 6 2" xfId="13850" xr:uid="{00000000-0005-0000-0000-0000C3350000}"/>
    <cellStyle name="Normal 19 3 2 2 3 7" xfId="13851" xr:uid="{00000000-0005-0000-0000-0000C4350000}"/>
    <cellStyle name="Normal 19 3 2 2 4" xfId="13852" xr:uid="{00000000-0005-0000-0000-0000C5350000}"/>
    <cellStyle name="Normal 19 3 2 2 4 2" xfId="13853" xr:uid="{00000000-0005-0000-0000-0000C6350000}"/>
    <cellStyle name="Normal 19 3 2 2 4 2 2" xfId="13854" xr:uid="{00000000-0005-0000-0000-0000C7350000}"/>
    <cellStyle name="Normal 19 3 2 2 4 3" xfId="13855" xr:uid="{00000000-0005-0000-0000-0000C8350000}"/>
    <cellStyle name="Normal 19 3 2 2 5" xfId="13856" xr:uid="{00000000-0005-0000-0000-0000C9350000}"/>
    <cellStyle name="Normal 19 3 2 2 5 2" xfId="13857" xr:uid="{00000000-0005-0000-0000-0000CA350000}"/>
    <cellStyle name="Normal 19 3 2 2 5 2 2" xfId="13858" xr:uid="{00000000-0005-0000-0000-0000CB350000}"/>
    <cellStyle name="Normal 19 3 2 2 5 3" xfId="13859" xr:uid="{00000000-0005-0000-0000-0000CC350000}"/>
    <cellStyle name="Normal 19 3 2 2 6" xfId="13860" xr:uid="{00000000-0005-0000-0000-0000CD350000}"/>
    <cellStyle name="Normal 19 3 2 2 6 2" xfId="13861" xr:uid="{00000000-0005-0000-0000-0000CE350000}"/>
    <cellStyle name="Normal 19 3 2 2 6 2 2" xfId="13862" xr:uid="{00000000-0005-0000-0000-0000CF350000}"/>
    <cellStyle name="Normal 19 3 2 2 6 3" xfId="13863" xr:uid="{00000000-0005-0000-0000-0000D0350000}"/>
    <cellStyle name="Normal 19 3 2 2 7" xfId="13864" xr:uid="{00000000-0005-0000-0000-0000D1350000}"/>
    <cellStyle name="Normal 19 3 2 2 7 2" xfId="13865" xr:uid="{00000000-0005-0000-0000-0000D2350000}"/>
    <cellStyle name="Normal 19 3 2 2 8" xfId="13866" xr:uid="{00000000-0005-0000-0000-0000D3350000}"/>
    <cellStyle name="Normal 19 3 2 2 8 2" xfId="13867" xr:uid="{00000000-0005-0000-0000-0000D4350000}"/>
    <cellStyle name="Normal 19 3 2 2 9" xfId="13868" xr:uid="{00000000-0005-0000-0000-0000D5350000}"/>
    <cellStyle name="Normal 19 3 2 3" xfId="13869" xr:uid="{00000000-0005-0000-0000-0000D6350000}"/>
    <cellStyle name="Normal 19 3 2 3 2" xfId="13870" xr:uid="{00000000-0005-0000-0000-0000D7350000}"/>
    <cellStyle name="Normal 19 3 2 3 2 2" xfId="13871" xr:uid="{00000000-0005-0000-0000-0000D8350000}"/>
    <cellStyle name="Normal 19 3 2 3 2 2 2" xfId="13872" xr:uid="{00000000-0005-0000-0000-0000D9350000}"/>
    <cellStyle name="Normal 19 3 2 3 2 2 2 2" xfId="13873" xr:uid="{00000000-0005-0000-0000-0000DA350000}"/>
    <cellStyle name="Normal 19 3 2 3 2 2 3" xfId="13874" xr:uid="{00000000-0005-0000-0000-0000DB350000}"/>
    <cellStyle name="Normal 19 3 2 3 2 3" xfId="13875" xr:uid="{00000000-0005-0000-0000-0000DC350000}"/>
    <cellStyle name="Normal 19 3 2 3 2 3 2" xfId="13876" xr:uid="{00000000-0005-0000-0000-0000DD350000}"/>
    <cellStyle name="Normal 19 3 2 3 2 3 2 2" xfId="13877" xr:uid="{00000000-0005-0000-0000-0000DE350000}"/>
    <cellStyle name="Normal 19 3 2 3 2 3 3" xfId="13878" xr:uid="{00000000-0005-0000-0000-0000DF350000}"/>
    <cellStyle name="Normal 19 3 2 3 2 4" xfId="13879" xr:uid="{00000000-0005-0000-0000-0000E0350000}"/>
    <cellStyle name="Normal 19 3 2 3 2 4 2" xfId="13880" xr:uid="{00000000-0005-0000-0000-0000E1350000}"/>
    <cellStyle name="Normal 19 3 2 3 2 4 2 2" xfId="13881" xr:uid="{00000000-0005-0000-0000-0000E2350000}"/>
    <cellStyle name="Normal 19 3 2 3 2 4 3" xfId="13882" xr:uid="{00000000-0005-0000-0000-0000E3350000}"/>
    <cellStyle name="Normal 19 3 2 3 2 5" xfId="13883" xr:uid="{00000000-0005-0000-0000-0000E4350000}"/>
    <cellStyle name="Normal 19 3 2 3 2 5 2" xfId="13884" xr:uid="{00000000-0005-0000-0000-0000E5350000}"/>
    <cellStyle name="Normal 19 3 2 3 2 6" xfId="13885" xr:uid="{00000000-0005-0000-0000-0000E6350000}"/>
    <cellStyle name="Normal 19 3 2 3 2 6 2" xfId="13886" xr:uid="{00000000-0005-0000-0000-0000E7350000}"/>
    <cellStyle name="Normal 19 3 2 3 2 7" xfId="13887" xr:uid="{00000000-0005-0000-0000-0000E8350000}"/>
    <cellStyle name="Normal 19 3 2 3 3" xfId="13888" xr:uid="{00000000-0005-0000-0000-0000E9350000}"/>
    <cellStyle name="Normal 19 3 2 3 3 2" xfId="13889" xr:uid="{00000000-0005-0000-0000-0000EA350000}"/>
    <cellStyle name="Normal 19 3 2 3 3 2 2" xfId="13890" xr:uid="{00000000-0005-0000-0000-0000EB350000}"/>
    <cellStyle name="Normal 19 3 2 3 3 3" xfId="13891" xr:uid="{00000000-0005-0000-0000-0000EC350000}"/>
    <cellStyle name="Normal 19 3 2 3 4" xfId="13892" xr:uid="{00000000-0005-0000-0000-0000ED350000}"/>
    <cellStyle name="Normal 19 3 2 3 4 2" xfId="13893" xr:uid="{00000000-0005-0000-0000-0000EE350000}"/>
    <cellStyle name="Normal 19 3 2 3 4 2 2" xfId="13894" xr:uid="{00000000-0005-0000-0000-0000EF350000}"/>
    <cellStyle name="Normal 19 3 2 3 4 3" xfId="13895" xr:uid="{00000000-0005-0000-0000-0000F0350000}"/>
    <cellStyle name="Normal 19 3 2 3 5" xfId="13896" xr:uid="{00000000-0005-0000-0000-0000F1350000}"/>
    <cellStyle name="Normal 19 3 2 3 5 2" xfId="13897" xr:uid="{00000000-0005-0000-0000-0000F2350000}"/>
    <cellStyle name="Normal 19 3 2 3 5 2 2" xfId="13898" xr:uid="{00000000-0005-0000-0000-0000F3350000}"/>
    <cellStyle name="Normal 19 3 2 3 5 3" xfId="13899" xr:uid="{00000000-0005-0000-0000-0000F4350000}"/>
    <cellStyle name="Normal 19 3 2 3 6" xfId="13900" xr:uid="{00000000-0005-0000-0000-0000F5350000}"/>
    <cellStyle name="Normal 19 3 2 3 6 2" xfId="13901" xr:uid="{00000000-0005-0000-0000-0000F6350000}"/>
    <cellStyle name="Normal 19 3 2 3 7" xfId="13902" xr:uid="{00000000-0005-0000-0000-0000F7350000}"/>
    <cellStyle name="Normal 19 3 2 3 7 2" xfId="13903" xr:uid="{00000000-0005-0000-0000-0000F8350000}"/>
    <cellStyle name="Normal 19 3 2 3 8" xfId="13904" xr:uid="{00000000-0005-0000-0000-0000F9350000}"/>
    <cellStyle name="Normal 19 3 2 4" xfId="13905" xr:uid="{00000000-0005-0000-0000-0000FA350000}"/>
    <cellStyle name="Normal 19 3 2 4 2" xfId="13906" xr:uid="{00000000-0005-0000-0000-0000FB350000}"/>
    <cellStyle name="Normal 19 3 2 4 2 2" xfId="13907" xr:uid="{00000000-0005-0000-0000-0000FC350000}"/>
    <cellStyle name="Normal 19 3 2 4 2 2 2" xfId="13908" xr:uid="{00000000-0005-0000-0000-0000FD350000}"/>
    <cellStyle name="Normal 19 3 2 4 2 3" xfId="13909" xr:uid="{00000000-0005-0000-0000-0000FE350000}"/>
    <cellStyle name="Normal 19 3 2 4 3" xfId="13910" xr:uid="{00000000-0005-0000-0000-0000FF350000}"/>
    <cellStyle name="Normal 19 3 2 4 3 2" xfId="13911" xr:uid="{00000000-0005-0000-0000-000000360000}"/>
    <cellStyle name="Normal 19 3 2 4 3 2 2" xfId="13912" xr:uid="{00000000-0005-0000-0000-000001360000}"/>
    <cellStyle name="Normal 19 3 2 4 3 3" xfId="13913" xr:uid="{00000000-0005-0000-0000-000002360000}"/>
    <cellStyle name="Normal 19 3 2 4 4" xfId="13914" xr:uid="{00000000-0005-0000-0000-000003360000}"/>
    <cellStyle name="Normal 19 3 2 4 4 2" xfId="13915" xr:uid="{00000000-0005-0000-0000-000004360000}"/>
    <cellStyle name="Normal 19 3 2 4 4 2 2" xfId="13916" xr:uid="{00000000-0005-0000-0000-000005360000}"/>
    <cellStyle name="Normal 19 3 2 4 4 3" xfId="13917" xr:uid="{00000000-0005-0000-0000-000006360000}"/>
    <cellStyle name="Normal 19 3 2 4 5" xfId="13918" xr:uid="{00000000-0005-0000-0000-000007360000}"/>
    <cellStyle name="Normal 19 3 2 4 5 2" xfId="13919" xr:uid="{00000000-0005-0000-0000-000008360000}"/>
    <cellStyle name="Normal 19 3 2 4 6" xfId="13920" xr:uid="{00000000-0005-0000-0000-000009360000}"/>
    <cellStyle name="Normal 19 3 2 4 6 2" xfId="13921" xr:uid="{00000000-0005-0000-0000-00000A360000}"/>
    <cellStyle name="Normal 19 3 2 4 7" xfId="13922" xr:uid="{00000000-0005-0000-0000-00000B360000}"/>
    <cellStyle name="Normal 19 3 2 5" xfId="13923" xr:uid="{00000000-0005-0000-0000-00000C360000}"/>
    <cellStyle name="Normal 19 3 2 5 2" xfId="13924" xr:uid="{00000000-0005-0000-0000-00000D360000}"/>
    <cellStyle name="Normal 19 3 2 5 2 2" xfId="13925" xr:uid="{00000000-0005-0000-0000-00000E360000}"/>
    <cellStyle name="Normal 19 3 2 5 2 2 2" xfId="13926" xr:uid="{00000000-0005-0000-0000-00000F360000}"/>
    <cellStyle name="Normal 19 3 2 5 2 3" xfId="13927" xr:uid="{00000000-0005-0000-0000-000010360000}"/>
    <cellStyle name="Normal 19 3 2 5 3" xfId="13928" xr:uid="{00000000-0005-0000-0000-000011360000}"/>
    <cellStyle name="Normal 19 3 2 5 3 2" xfId="13929" xr:uid="{00000000-0005-0000-0000-000012360000}"/>
    <cellStyle name="Normal 19 3 2 5 3 2 2" xfId="13930" xr:uid="{00000000-0005-0000-0000-000013360000}"/>
    <cellStyle name="Normal 19 3 2 5 3 3" xfId="13931" xr:uid="{00000000-0005-0000-0000-000014360000}"/>
    <cellStyle name="Normal 19 3 2 5 4" xfId="13932" xr:uid="{00000000-0005-0000-0000-000015360000}"/>
    <cellStyle name="Normal 19 3 2 5 4 2" xfId="13933" xr:uid="{00000000-0005-0000-0000-000016360000}"/>
    <cellStyle name="Normal 19 3 2 5 4 2 2" xfId="13934" xr:uid="{00000000-0005-0000-0000-000017360000}"/>
    <cellStyle name="Normal 19 3 2 5 4 3" xfId="13935" xr:uid="{00000000-0005-0000-0000-000018360000}"/>
    <cellStyle name="Normal 19 3 2 5 5" xfId="13936" xr:uid="{00000000-0005-0000-0000-000019360000}"/>
    <cellStyle name="Normal 19 3 2 5 5 2" xfId="13937" xr:uid="{00000000-0005-0000-0000-00001A360000}"/>
    <cellStyle name="Normal 19 3 2 5 6" xfId="13938" xr:uid="{00000000-0005-0000-0000-00001B360000}"/>
    <cellStyle name="Normal 19 3 2 5 6 2" xfId="13939" xr:uid="{00000000-0005-0000-0000-00001C360000}"/>
    <cellStyle name="Normal 19 3 2 5 7" xfId="13940" xr:uid="{00000000-0005-0000-0000-00001D360000}"/>
    <cellStyle name="Normal 19 3 2 6" xfId="13941" xr:uid="{00000000-0005-0000-0000-00001E360000}"/>
    <cellStyle name="Normal 19 3 2 6 2" xfId="13942" xr:uid="{00000000-0005-0000-0000-00001F360000}"/>
    <cellStyle name="Normal 19 3 2 6 2 2" xfId="13943" xr:uid="{00000000-0005-0000-0000-000020360000}"/>
    <cellStyle name="Normal 19 3 2 6 3" xfId="13944" xr:uid="{00000000-0005-0000-0000-000021360000}"/>
    <cellStyle name="Normal 19 3 2 7" xfId="13945" xr:uid="{00000000-0005-0000-0000-000022360000}"/>
    <cellStyle name="Normal 19 3 2 7 2" xfId="13946" xr:uid="{00000000-0005-0000-0000-000023360000}"/>
    <cellStyle name="Normal 19 3 2 7 2 2" xfId="13947" xr:uid="{00000000-0005-0000-0000-000024360000}"/>
    <cellStyle name="Normal 19 3 2 7 3" xfId="13948" xr:uid="{00000000-0005-0000-0000-000025360000}"/>
    <cellStyle name="Normal 19 3 2 8" xfId="13949" xr:uid="{00000000-0005-0000-0000-000026360000}"/>
    <cellStyle name="Normal 19 3 2 8 2" xfId="13950" xr:uid="{00000000-0005-0000-0000-000027360000}"/>
    <cellStyle name="Normal 19 3 2 8 2 2" xfId="13951" xr:uid="{00000000-0005-0000-0000-000028360000}"/>
    <cellStyle name="Normal 19 3 2 8 3" xfId="13952" xr:uid="{00000000-0005-0000-0000-000029360000}"/>
    <cellStyle name="Normal 19 3 2 9" xfId="13953" xr:uid="{00000000-0005-0000-0000-00002A360000}"/>
    <cellStyle name="Normal 19 3 2 9 2" xfId="13954" xr:uid="{00000000-0005-0000-0000-00002B360000}"/>
    <cellStyle name="Normal 19 3 3" xfId="463" xr:uid="{00000000-0005-0000-0000-00002C360000}"/>
    <cellStyle name="Normal 19 3 3 10" xfId="13955" xr:uid="{00000000-0005-0000-0000-00002D360000}"/>
    <cellStyle name="Normal 19 3 3 10 2" xfId="13956" xr:uid="{00000000-0005-0000-0000-00002E360000}"/>
    <cellStyle name="Normal 19 3 3 11" xfId="13957" xr:uid="{00000000-0005-0000-0000-00002F360000}"/>
    <cellStyle name="Normal 19 3 3 2" xfId="13958" xr:uid="{00000000-0005-0000-0000-000030360000}"/>
    <cellStyle name="Normal 19 3 3 2 2" xfId="13959" xr:uid="{00000000-0005-0000-0000-000031360000}"/>
    <cellStyle name="Normal 19 3 3 2 2 2" xfId="13960" xr:uid="{00000000-0005-0000-0000-000032360000}"/>
    <cellStyle name="Normal 19 3 3 2 2 2 2" xfId="13961" xr:uid="{00000000-0005-0000-0000-000033360000}"/>
    <cellStyle name="Normal 19 3 3 2 2 2 2 2" xfId="13962" xr:uid="{00000000-0005-0000-0000-000034360000}"/>
    <cellStyle name="Normal 19 3 3 2 2 2 3" xfId="13963" xr:uid="{00000000-0005-0000-0000-000035360000}"/>
    <cellStyle name="Normal 19 3 3 2 2 3" xfId="13964" xr:uid="{00000000-0005-0000-0000-000036360000}"/>
    <cellStyle name="Normal 19 3 3 2 2 3 2" xfId="13965" xr:uid="{00000000-0005-0000-0000-000037360000}"/>
    <cellStyle name="Normal 19 3 3 2 2 3 2 2" xfId="13966" xr:uid="{00000000-0005-0000-0000-000038360000}"/>
    <cellStyle name="Normal 19 3 3 2 2 3 3" xfId="13967" xr:uid="{00000000-0005-0000-0000-000039360000}"/>
    <cellStyle name="Normal 19 3 3 2 2 4" xfId="13968" xr:uid="{00000000-0005-0000-0000-00003A360000}"/>
    <cellStyle name="Normal 19 3 3 2 2 4 2" xfId="13969" xr:uid="{00000000-0005-0000-0000-00003B360000}"/>
    <cellStyle name="Normal 19 3 3 2 2 4 2 2" xfId="13970" xr:uid="{00000000-0005-0000-0000-00003C360000}"/>
    <cellStyle name="Normal 19 3 3 2 2 4 3" xfId="13971" xr:uid="{00000000-0005-0000-0000-00003D360000}"/>
    <cellStyle name="Normal 19 3 3 2 2 5" xfId="13972" xr:uid="{00000000-0005-0000-0000-00003E360000}"/>
    <cellStyle name="Normal 19 3 3 2 2 5 2" xfId="13973" xr:uid="{00000000-0005-0000-0000-00003F360000}"/>
    <cellStyle name="Normal 19 3 3 2 2 6" xfId="13974" xr:uid="{00000000-0005-0000-0000-000040360000}"/>
    <cellStyle name="Normal 19 3 3 2 2 6 2" xfId="13975" xr:uid="{00000000-0005-0000-0000-000041360000}"/>
    <cellStyle name="Normal 19 3 3 2 2 7" xfId="13976" xr:uid="{00000000-0005-0000-0000-000042360000}"/>
    <cellStyle name="Normal 19 3 3 2 3" xfId="13977" xr:uid="{00000000-0005-0000-0000-000043360000}"/>
    <cellStyle name="Normal 19 3 3 2 3 2" xfId="13978" xr:uid="{00000000-0005-0000-0000-000044360000}"/>
    <cellStyle name="Normal 19 3 3 2 3 2 2" xfId="13979" xr:uid="{00000000-0005-0000-0000-000045360000}"/>
    <cellStyle name="Normal 19 3 3 2 3 2 2 2" xfId="13980" xr:uid="{00000000-0005-0000-0000-000046360000}"/>
    <cellStyle name="Normal 19 3 3 2 3 2 3" xfId="13981" xr:uid="{00000000-0005-0000-0000-000047360000}"/>
    <cellStyle name="Normal 19 3 3 2 3 3" xfId="13982" xr:uid="{00000000-0005-0000-0000-000048360000}"/>
    <cellStyle name="Normal 19 3 3 2 3 3 2" xfId="13983" xr:uid="{00000000-0005-0000-0000-000049360000}"/>
    <cellStyle name="Normal 19 3 3 2 3 3 2 2" xfId="13984" xr:uid="{00000000-0005-0000-0000-00004A360000}"/>
    <cellStyle name="Normal 19 3 3 2 3 3 3" xfId="13985" xr:uid="{00000000-0005-0000-0000-00004B360000}"/>
    <cellStyle name="Normal 19 3 3 2 3 4" xfId="13986" xr:uid="{00000000-0005-0000-0000-00004C360000}"/>
    <cellStyle name="Normal 19 3 3 2 3 4 2" xfId="13987" xr:uid="{00000000-0005-0000-0000-00004D360000}"/>
    <cellStyle name="Normal 19 3 3 2 3 4 2 2" xfId="13988" xr:uid="{00000000-0005-0000-0000-00004E360000}"/>
    <cellStyle name="Normal 19 3 3 2 3 4 3" xfId="13989" xr:uid="{00000000-0005-0000-0000-00004F360000}"/>
    <cellStyle name="Normal 19 3 3 2 3 5" xfId="13990" xr:uid="{00000000-0005-0000-0000-000050360000}"/>
    <cellStyle name="Normal 19 3 3 2 3 5 2" xfId="13991" xr:uid="{00000000-0005-0000-0000-000051360000}"/>
    <cellStyle name="Normal 19 3 3 2 3 6" xfId="13992" xr:uid="{00000000-0005-0000-0000-000052360000}"/>
    <cellStyle name="Normal 19 3 3 2 3 6 2" xfId="13993" xr:uid="{00000000-0005-0000-0000-000053360000}"/>
    <cellStyle name="Normal 19 3 3 2 3 7" xfId="13994" xr:uid="{00000000-0005-0000-0000-000054360000}"/>
    <cellStyle name="Normal 19 3 3 2 4" xfId="13995" xr:uid="{00000000-0005-0000-0000-000055360000}"/>
    <cellStyle name="Normal 19 3 3 2 4 2" xfId="13996" xr:uid="{00000000-0005-0000-0000-000056360000}"/>
    <cellStyle name="Normal 19 3 3 2 4 2 2" xfId="13997" xr:uid="{00000000-0005-0000-0000-000057360000}"/>
    <cellStyle name="Normal 19 3 3 2 4 3" xfId="13998" xr:uid="{00000000-0005-0000-0000-000058360000}"/>
    <cellStyle name="Normal 19 3 3 2 5" xfId="13999" xr:uid="{00000000-0005-0000-0000-000059360000}"/>
    <cellStyle name="Normal 19 3 3 2 5 2" xfId="14000" xr:uid="{00000000-0005-0000-0000-00005A360000}"/>
    <cellStyle name="Normal 19 3 3 2 5 2 2" xfId="14001" xr:uid="{00000000-0005-0000-0000-00005B360000}"/>
    <cellStyle name="Normal 19 3 3 2 5 3" xfId="14002" xr:uid="{00000000-0005-0000-0000-00005C360000}"/>
    <cellStyle name="Normal 19 3 3 2 6" xfId="14003" xr:uid="{00000000-0005-0000-0000-00005D360000}"/>
    <cellStyle name="Normal 19 3 3 2 6 2" xfId="14004" xr:uid="{00000000-0005-0000-0000-00005E360000}"/>
    <cellStyle name="Normal 19 3 3 2 6 2 2" xfId="14005" xr:uid="{00000000-0005-0000-0000-00005F360000}"/>
    <cellStyle name="Normal 19 3 3 2 6 3" xfId="14006" xr:uid="{00000000-0005-0000-0000-000060360000}"/>
    <cellStyle name="Normal 19 3 3 2 7" xfId="14007" xr:uid="{00000000-0005-0000-0000-000061360000}"/>
    <cellStyle name="Normal 19 3 3 2 7 2" xfId="14008" xr:uid="{00000000-0005-0000-0000-000062360000}"/>
    <cellStyle name="Normal 19 3 3 2 8" xfId="14009" xr:uid="{00000000-0005-0000-0000-000063360000}"/>
    <cellStyle name="Normal 19 3 3 2 8 2" xfId="14010" xr:uid="{00000000-0005-0000-0000-000064360000}"/>
    <cellStyle name="Normal 19 3 3 2 9" xfId="14011" xr:uid="{00000000-0005-0000-0000-000065360000}"/>
    <cellStyle name="Normal 19 3 3 3" xfId="14012" xr:uid="{00000000-0005-0000-0000-000066360000}"/>
    <cellStyle name="Normal 19 3 3 3 2" xfId="14013" xr:uid="{00000000-0005-0000-0000-000067360000}"/>
    <cellStyle name="Normal 19 3 3 3 2 2" xfId="14014" xr:uid="{00000000-0005-0000-0000-000068360000}"/>
    <cellStyle name="Normal 19 3 3 3 2 2 2" xfId="14015" xr:uid="{00000000-0005-0000-0000-000069360000}"/>
    <cellStyle name="Normal 19 3 3 3 2 2 2 2" xfId="14016" xr:uid="{00000000-0005-0000-0000-00006A360000}"/>
    <cellStyle name="Normal 19 3 3 3 2 2 3" xfId="14017" xr:uid="{00000000-0005-0000-0000-00006B360000}"/>
    <cellStyle name="Normal 19 3 3 3 2 3" xfId="14018" xr:uid="{00000000-0005-0000-0000-00006C360000}"/>
    <cellStyle name="Normal 19 3 3 3 2 3 2" xfId="14019" xr:uid="{00000000-0005-0000-0000-00006D360000}"/>
    <cellStyle name="Normal 19 3 3 3 2 3 2 2" xfId="14020" xr:uid="{00000000-0005-0000-0000-00006E360000}"/>
    <cellStyle name="Normal 19 3 3 3 2 3 3" xfId="14021" xr:uid="{00000000-0005-0000-0000-00006F360000}"/>
    <cellStyle name="Normal 19 3 3 3 2 4" xfId="14022" xr:uid="{00000000-0005-0000-0000-000070360000}"/>
    <cellStyle name="Normal 19 3 3 3 2 4 2" xfId="14023" xr:uid="{00000000-0005-0000-0000-000071360000}"/>
    <cellStyle name="Normal 19 3 3 3 2 4 2 2" xfId="14024" xr:uid="{00000000-0005-0000-0000-000072360000}"/>
    <cellStyle name="Normal 19 3 3 3 2 4 3" xfId="14025" xr:uid="{00000000-0005-0000-0000-000073360000}"/>
    <cellStyle name="Normal 19 3 3 3 2 5" xfId="14026" xr:uid="{00000000-0005-0000-0000-000074360000}"/>
    <cellStyle name="Normal 19 3 3 3 2 5 2" xfId="14027" xr:uid="{00000000-0005-0000-0000-000075360000}"/>
    <cellStyle name="Normal 19 3 3 3 2 6" xfId="14028" xr:uid="{00000000-0005-0000-0000-000076360000}"/>
    <cellStyle name="Normal 19 3 3 3 2 6 2" xfId="14029" xr:uid="{00000000-0005-0000-0000-000077360000}"/>
    <cellStyle name="Normal 19 3 3 3 2 7" xfId="14030" xr:uid="{00000000-0005-0000-0000-000078360000}"/>
    <cellStyle name="Normal 19 3 3 3 3" xfId="14031" xr:uid="{00000000-0005-0000-0000-000079360000}"/>
    <cellStyle name="Normal 19 3 3 3 3 2" xfId="14032" xr:uid="{00000000-0005-0000-0000-00007A360000}"/>
    <cellStyle name="Normal 19 3 3 3 3 2 2" xfId="14033" xr:uid="{00000000-0005-0000-0000-00007B360000}"/>
    <cellStyle name="Normal 19 3 3 3 3 3" xfId="14034" xr:uid="{00000000-0005-0000-0000-00007C360000}"/>
    <cellStyle name="Normal 19 3 3 3 4" xfId="14035" xr:uid="{00000000-0005-0000-0000-00007D360000}"/>
    <cellStyle name="Normal 19 3 3 3 4 2" xfId="14036" xr:uid="{00000000-0005-0000-0000-00007E360000}"/>
    <cellStyle name="Normal 19 3 3 3 4 2 2" xfId="14037" xr:uid="{00000000-0005-0000-0000-00007F360000}"/>
    <cellStyle name="Normal 19 3 3 3 4 3" xfId="14038" xr:uid="{00000000-0005-0000-0000-000080360000}"/>
    <cellStyle name="Normal 19 3 3 3 5" xfId="14039" xr:uid="{00000000-0005-0000-0000-000081360000}"/>
    <cellStyle name="Normal 19 3 3 3 5 2" xfId="14040" xr:uid="{00000000-0005-0000-0000-000082360000}"/>
    <cellStyle name="Normal 19 3 3 3 5 2 2" xfId="14041" xr:uid="{00000000-0005-0000-0000-000083360000}"/>
    <cellStyle name="Normal 19 3 3 3 5 3" xfId="14042" xr:uid="{00000000-0005-0000-0000-000084360000}"/>
    <cellStyle name="Normal 19 3 3 3 6" xfId="14043" xr:uid="{00000000-0005-0000-0000-000085360000}"/>
    <cellStyle name="Normal 19 3 3 3 6 2" xfId="14044" xr:uid="{00000000-0005-0000-0000-000086360000}"/>
    <cellStyle name="Normal 19 3 3 3 7" xfId="14045" xr:uid="{00000000-0005-0000-0000-000087360000}"/>
    <cellStyle name="Normal 19 3 3 3 7 2" xfId="14046" xr:uid="{00000000-0005-0000-0000-000088360000}"/>
    <cellStyle name="Normal 19 3 3 3 8" xfId="14047" xr:uid="{00000000-0005-0000-0000-000089360000}"/>
    <cellStyle name="Normal 19 3 3 4" xfId="14048" xr:uid="{00000000-0005-0000-0000-00008A360000}"/>
    <cellStyle name="Normal 19 3 3 4 2" xfId="14049" xr:uid="{00000000-0005-0000-0000-00008B360000}"/>
    <cellStyle name="Normal 19 3 3 4 2 2" xfId="14050" xr:uid="{00000000-0005-0000-0000-00008C360000}"/>
    <cellStyle name="Normal 19 3 3 4 2 2 2" xfId="14051" xr:uid="{00000000-0005-0000-0000-00008D360000}"/>
    <cellStyle name="Normal 19 3 3 4 2 3" xfId="14052" xr:uid="{00000000-0005-0000-0000-00008E360000}"/>
    <cellStyle name="Normal 19 3 3 4 3" xfId="14053" xr:uid="{00000000-0005-0000-0000-00008F360000}"/>
    <cellStyle name="Normal 19 3 3 4 3 2" xfId="14054" xr:uid="{00000000-0005-0000-0000-000090360000}"/>
    <cellStyle name="Normal 19 3 3 4 3 2 2" xfId="14055" xr:uid="{00000000-0005-0000-0000-000091360000}"/>
    <cellStyle name="Normal 19 3 3 4 3 3" xfId="14056" xr:uid="{00000000-0005-0000-0000-000092360000}"/>
    <cellStyle name="Normal 19 3 3 4 4" xfId="14057" xr:uid="{00000000-0005-0000-0000-000093360000}"/>
    <cellStyle name="Normal 19 3 3 4 4 2" xfId="14058" xr:uid="{00000000-0005-0000-0000-000094360000}"/>
    <cellStyle name="Normal 19 3 3 4 4 2 2" xfId="14059" xr:uid="{00000000-0005-0000-0000-000095360000}"/>
    <cellStyle name="Normal 19 3 3 4 4 3" xfId="14060" xr:uid="{00000000-0005-0000-0000-000096360000}"/>
    <cellStyle name="Normal 19 3 3 4 5" xfId="14061" xr:uid="{00000000-0005-0000-0000-000097360000}"/>
    <cellStyle name="Normal 19 3 3 4 5 2" xfId="14062" xr:uid="{00000000-0005-0000-0000-000098360000}"/>
    <cellStyle name="Normal 19 3 3 4 6" xfId="14063" xr:uid="{00000000-0005-0000-0000-000099360000}"/>
    <cellStyle name="Normal 19 3 3 4 6 2" xfId="14064" xr:uid="{00000000-0005-0000-0000-00009A360000}"/>
    <cellStyle name="Normal 19 3 3 4 7" xfId="14065" xr:uid="{00000000-0005-0000-0000-00009B360000}"/>
    <cellStyle name="Normal 19 3 3 5" xfId="14066" xr:uid="{00000000-0005-0000-0000-00009C360000}"/>
    <cellStyle name="Normal 19 3 3 5 2" xfId="14067" xr:uid="{00000000-0005-0000-0000-00009D360000}"/>
    <cellStyle name="Normal 19 3 3 5 2 2" xfId="14068" xr:uid="{00000000-0005-0000-0000-00009E360000}"/>
    <cellStyle name="Normal 19 3 3 5 2 2 2" xfId="14069" xr:uid="{00000000-0005-0000-0000-00009F360000}"/>
    <cellStyle name="Normal 19 3 3 5 2 3" xfId="14070" xr:uid="{00000000-0005-0000-0000-0000A0360000}"/>
    <cellStyle name="Normal 19 3 3 5 3" xfId="14071" xr:uid="{00000000-0005-0000-0000-0000A1360000}"/>
    <cellStyle name="Normal 19 3 3 5 3 2" xfId="14072" xr:uid="{00000000-0005-0000-0000-0000A2360000}"/>
    <cellStyle name="Normal 19 3 3 5 3 2 2" xfId="14073" xr:uid="{00000000-0005-0000-0000-0000A3360000}"/>
    <cellStyle name="Normal 19 3 3 5 3 3" xfId="14074" xr:uid="{00000000-0005-0000-0000-0000A4360000}"/>
    <cellStyle name="Normal 19 3 3 5 4" xfId="14075" xr:uid="{00000000-0005-0000-0000-0000A5360000}"/>
    <cellStyle name="Normal 19 3 3 5 4 2" xfId="14076" xr:uid="{00000000-0005-0000-0000-0000A6360000}"/>
    <cellStyle name="Normal 19 3 3 5 4 2 2" xfId="14077" xr:uid="{00000000-0005-0000-0000-0000A7360000}"/>
    <cellStyle name="Normal 19 3 3 5 4 3" xfId="14078" xr:uid="{00000000-0005-0000-0000-0000A8360000}"/>
    <cellStyle name="Normal 19 3 3 5 5" xfId="14079" xr:uid="{00000000-0005-0000-0000-0000A9360000}"/>
    <cellStyle name="Normal 19 3 3 5 5 2" xfId="14080" xr:uid="{00000000-0005-0000-0000-0000AA360000}"/>
    <cellStyle name="Normal 19 3 3 5 6" xfId="14081" xr:uid="{00000000-0005-0000-0000-0000AB360000}"/>
    <cellStyle name="Normal 19 3 3 5 6 2" xfId="14082" xr:uid="{00000000-0005-0000-0000-0000AC360000}"/>
    <cellStyle name="Normal 19 3 3 5 7" xfId="14083" xr:uid="{00000000-0005-0000-0000-0000AD360000}"/>
    <cellStyle name="Normal 19 3 3 6" xfId="14084" xr:uid="{00000000-0005-0000-0000-0000AE360000}"/>
    <cellStyle name="Normal 19 3 3 6 2" xfId="14085" xr:uid="{00000000-0005-0000-0000-0000AF360000}"/>
    <cellStyle name="Normal 19 3 3 6 2 2" xfId="14086" xr:uid="{00000000-0005-0000-0000-0000B0360000}"/>
    <cellStyle name="Normal 19 3 3 6 3" xfId="14087" xr:uid="{00000000-0005-0000-0000-0000B1360000}"/>
    <cellStyle name="Normal 19 3 3 7" xfId="14088" xr:uid="{00000000-0005-0000-0000-0000B2360000}"/>
    <cellStyle name="Normal 19 3 3 7 2" xfId="14089" xr:uid="{00000000-0005-0000-0000-0000B3360000}"/>
    <cellStyle name="Normal 19 3 3 7 2 2" xfId="14090" xr:uid="{00000000-0005-0000-0000-0000B4360000}"/>
    <cellStyle name="Normal 19 3 3 7 3" xfId="14091" xr:uid="{00000000-0005-0000-0000-0000B5360000}"/>
    <cellStyle name="Normal 19 3 3 8" xfId="14092" xr:uid="{00000000-0005-0000-0000-0000B6360000}"/>
    <cellStyle name="Normal 19 3 3 8 2" xfId="14093" xr:uid="{00000000-0005-0000-0000-0000B7360000}"/>
    <cellStyle name="Normal 19 3 3 8 2 2" xfId="14094" xr:uid="{00000000-0005-0000-0000-0000B8360000}"/>
    <cellStyle name="Normal 19 3 3 8 3" xfId="14095" xr:uid="{00000000-0005-0000-0000-0000B9360000}"/>
    <cellStyle name="Normal 19 3 3 9" xfId="14096" xr:uid="{00000000-0005-0000-0000-0000BA360000}"/>
    <cellStyle name="Normal 19 3 3 9 2" xfId="14097" xr:uid="{00000000-0005-0000-0000-0000BB360000}"/>
    <cellStyle name="Normal 19 3 4" xfId="14098" xr:uid="{00000000-0005-0000-0000-0000BC360000}"/>
    <cellStyle name="Normal 19 3 4 2" xfId="14099" xr:uid="{00000000-0005-0000-0000-0000BD360000}"/>
    <cellStyle name="Normal 19 3 4 2 2" xfId="14100" xr:uid="{00000000-0005-0000-0000-0000BE360000}"/>
    <cellStyle name="Normal 19 3 4 2 2 2" xfId="14101" xr:uid="{00000000-0005-0000-0000-0000BF360000}"/>
    <cellStyle name="Normal 19 3 4 2 2 2 2" xfId="14102" xr:uid="{00000000-0005-0000-0000-0000C0360000}"/>
    <cellStyle name="Normal 19 3 4 2 2 3" xfId="14103" xr:uid="{00000000-0005-0000-0000-0000C1360000}"/>
    <cellStyle name="Normal 19 3 4 2 3" xfId="14104" xr:uid="{00000000-0005-0000-0000-0000C2360000}"/>
    <cellStyle name="Normal 19 3 4 2 3 2" xfId="14105" xr:uid="{00000000-0005-0000-0000-0000C3360000}"/>
    <cellStyle name="Normal 19 3 4 2 3 2 2" xfId="14106" xr:uid="{00000000-0005-0000-0000-0000C4360000}"/>
    <cellStyle name="Normal 19 3 4 2 3 3" xfId="14107" xr:uid="{00000000-0005-0000-0000-0000C5360000}"/>
    <cellStyle name="Normal 19 3 4 2 4" xfId="14108" xr:uid="{00000000-0005-0000-0000-0000C6360000}"/>
    <cellStyle name="Normal 19 3 4 2 4 2" xfId="14109" xr:uid="{00000000-0005-0000-0000-0000C7360000}"/>
    <cellStyle name="Normal 19 3 4 2 4 2 2" xfId="14110" xr:uid="{00000000-0005-0000-0000-0000C8360000}"/>
    <cellStyle name="Normal 19 3 4 2 4 3" xfId="14111" xr:uid="{00000000-0005-0000-0000-0000C9360000}"/>
    <cellStyle name="Normal 19 3 4 2 5" xfId="14112" xr:uid="{00000000-0005-0000-0000-0000CA360000}"/>
    <cellStyle name="Normal 19 3 4 2 5 2" xfId="14113" xr:uid="{00000000-0005-0000-0000-0000CB360000}"/>
    <cellStyle name="Normal 19 3 4 2 6" xfId="14114" xr:uid="{00000000-0005-0000-0000-0000CC360000}"/>
    <cellStyle name="Normal 19 3 4 2 6 2" xfId="14115" xr:uid="{00000000-0005-0000-0000-0000CD360000}"/>
    <cellStyle name="Normal 19 3 4 2 7" xfId="14116" xr:uid="{00000000-0005-0000-0000-0000CE360000}"/>
    <cellStyle name="Normal 19 3 4 3" xfId="14117" xr:uid="{00000000-0005-0000-0000-0000CF360000}"/>
    <cellStyle name="Normal 19 3 4 3 2" xfId="14118" xr:uid="{00000000-0005-0000-0000-0000D0360000}"/>
    <cellStyle name="Normal 19 3 4 3 2 2" xfId="14119" xr:uid="{00000000-0005-0000-0000-0000D1360000}"/>
    <cellStyle name="Normal 19 3 4 3 2 2 2" xfId="14120" xr:uid="{00000000-0005-0000-0000-0000D2360000}"/>
    <cellStyle name="Normal 19 3 4 3 2 3" xfId="14121" xr:uid="{00000000-0005-0000-0000-0000D3360000}"/>
    <cellStyle name="Normal 19 3 4 3 3" xfId="14122" xr:uid="{00000000-0005-0000-0000-0000D4360000}"/>
    <cellStyle name="Normal 19 3 4 3 3 2" xfId="14123" xr:uid="{00000000-0005-0000-0000-0000D5360000}"/>
    <cellStyle name="Normal 19 3 4 3 3 2 2" xfId="14124" xr:uid="{00000000-0005-0000-0000-0000D6360000}"/>
    <cellStyle name="Normal 19 3 4 3 3 3" xfId="14125" xr:uid="{00000000-0005-0000-0000-0000D7360000}"/>
    <cellStyle name="Normal 19 3 4 3 4" xfId="14126" xr:uid="{00000000-0005-0000-0000-0000D8360000}"/>
    <cellStyle name="Normal 19 3 4 3 4 2" xfId="14127" xr:uid="{00000000-0005-0000-0000-0000D9360000}"/>
    <cellStyle name="Normal 19 3 4 3 4 2 2" xfId="14128" xr:uid="{00000000-0005-0000-0000-0000DA360000}"/>
    <cellStyle name="Normal 19 3 4 3 4 3" xfId="14129" xr:uid="{00000000-0005-0000-0000-0000DB360000}"/>
    <cellStyle name="Normal 19 3 4 3 5" xfId="14130" xr:uid="{00000000-0005-0000-0000-0000DC360000}"/>
    <cellStyle name="Normal 19 3 4 3 5 2" xfId="14131" xr:uid="{00000000-0005-0000-0000-0000DD360000}"/>
    <cellStyle name="Normal 19 3 4 3 6" xfId="14132" xr:uid="{00000000-0005-0000-0000-0000DE360000}"/>
    <cellStyle name="Normal 19 3 4 3 6 2" xfId="14133" xr:uid="{00000000-0005-0000-0000-0000DF360000}"/>
    <cellStyle name="Normal 19 3 4 3 7" xfId="14134" xr:uid="{00000000-0005-0000-0000-0000E0360000}"/>
    <cellStyle name="Normal 19 3 4 4" xfId="14135" xr:uid="{00000000-0005-0000-0000-0000E1360000}"/>
    <cellStyle name="Normal 19 3 4 4 2" xfId="14136" xr:uid="{00000000-0005-0000-0000-0000E2360000}"/>
    <cellStyle name="Normal 19 3 4 4 2 2" xfId="14137" xr:uid="{00000000-0005-0000-0000-0000E3360000}"/>
    <cellStyle name="Normal 19 3 4 4 3" xfId="14138" xr:uid="{00000000-0005-0000-0000-0000E4360000}"/>
    <cellStyle name="Normal 19 3 4 5" xfId="14139" xr:uid="{00000000-0005-0000-0000-0000E5360000}"/>
    <cellStyle name="Normal 19 3 4 5 2" xfId="14140" xr:uid="{00000000-0005-0000-0000-0000E6360000}"/>
    <cellStyle name="Normal 19 3 4 5 2 2" xfId="14141" xr:uid="{00000000-0005-0000-0000-0000E7360000}"/>
    <cellStyle name="Normal 19 3 4 5 3" xfId="14142" xr:uid="{00000000-0005-0000-0000-0000E8360000}"/>
    <cellStyle name="Normal 19 3 4 6" xfId="14143" xr:uid="{00000000-0005-0000-0000-0000E9360000}"/>
    <cellStyle name="Normal 19 3 4 6 2" xfId="14144" xr:uid="{00000000-0005-0000-0000-0000EA360000}"/>
    <cellStyle name="Normal 19 3 4 6 2 2" xfId="14145" xr:uid="{00000000-0005-0000-0000-0000EB360000}"/>
    <cellStyle name="Normal 19 3 4 6 3" xfId="14146" xr:uid="{00000000-0005-0000-0000-0000EC360000}"/>
    <cellStyle name="Normal 19 3 4 7" xfId="14147" xr:uid="{00000000-0005-0000-0000-0000ED360000}"/>
    <cellStyle name="Normal 19 3 4 7 2" xfId="14148" xr:uid="{00000000-0005-0000-0000-0000EE360000}"/>
    <cellStyle name="Normal 19 3 4 8" xfId="14149" xr:uid="{00000000-0005-0000-0000-0000EF360000}"/>
    <cellStyle name="Normal 19 3 4 8 2" xfId="14150" xr:uid="{00000000-0005-0000-0000-0000F0360000}"/>
    <cellStyle name="Normal 19 3 4 9" xfId="14151" xr:uid="{00000000-0005-0000-0000-0000F1360000}"/>
    <cellStyle name="Normal 19 3 5" xfId="14152" xr:uid="{00000000-0005-0000-0000-0000F2360000}"/>
    <cellStyle name="Normal 19 3 5 2" xfId="14153" xr:uid="{00000000-0005-0000-0000-0000F3360000}"/>
    <cellStyle name="Normal 19 3 5 2 2" xfId="14154" xr:uid="{00000000-0005-0000-0000-0000F4360000}"/>
    <cellStyle name="Normal 19 3 5 2 2 2" xfId="14155" xr:uid="{00000000-0005-0000-0000-0000F5360000}"/>
    <cellStyle name="Normal 19 3 5 2 2 2 2" xfId="14156" xr:uid="{00000000-0005-0000-0000-0000F6360000}"/>
    <cellStyle name="Normal 19 3 5 2 2 3" xfId="14157" xr:uid="{00000000-0005-0000-0000-0000F7360000}"/>
    <cellStyle name="Normal 19 3 5 2 3" xfId="14158" xr:uid="{00000000-0005-0000-0000-0000F8360000}"/>
    <cellStyle name="Normal 19 3 5 2 3 2" xfId="14159" xr:uid="{00000000-0005-0000-0000-0000F9360000}"/>
    <cellStyle name="Normal 19 3 5 2 3 2 2" xfId="14160" xr:uid="{00000000-0005-0000-0000-0000FA360000}"/>
    <cellStyle name="Normal 19 3 5 2 3 3" xfId="14161" xr:uid="{00000000-0005-0000-0000-0000FB360000}"/>
    <cellStyle name="Normal 19 3 5 2 4" xfId="14162" xr:uid="{00000000-0005-0000-0000-0000FC360000}"/>
    <cellStyle name="Normal 19 3 5 2 4 2" xfId="14163" xr:uid="{00000000-0005-0000-0000-0000FD360000}"/>
    <cellStyle name="Normal 19 3 5 2 4 2 2" xfId="14164" xr:uid="{00000000-0005-0000-0000-0000FE360000}"/>
    <cellStyle name="Normal 19 3 5 2 4 3" xfId="14165" xr:uid="{00000000-0005-0000-0000-0000FF360000}"/>
    <cellStyle name="Normal 19 3 5 2 5" xfId="14166" xr:uid="{00000000-0005-0000-0000-000000370000}"/>
    <cellStyle name="Normal 19 3 5 2 5 2" xfId="14167" xr:uid="{00000000-0005-0000-0000-000001370000}"/>
    <cellStyle name="Normal 19 3 5 2 6" xfId="14168" xr:uid="{00000000-0005-0000-0000-000002370000}"/>
    <cellStyle name="Normal 19 3 5 2 6 2" xfId="14169" xr:uid="{00000000-0005-0000-0000-000003370000}"/>
    <cellStyle name="Normal 19 3 5 2 7" xfId="14170" xr:uid="{00000000-0005-0000-0000-000004370000}"/>
    <cellStyle name="Normal 19 3 5 3" xfId="14171" xr:uid="{00000000-0005-0000-0000-000005370000}"/>
    <cellStyle name="Normal 19 3 5 3 2" xfId="14172" xr:uid="{00000000-0005-0000-0000-000006370000}"/>
    <cellStyle name="Normal 19 3 5 3 2 2" xfId="14173" xr:uid="{00000000-0005-0000-0000-000007370000}"/>
    <cellStyle name="Normal 19 3 5 3 3" xfId="14174" xr:uid="{00000000-0005-0000-0000-000008370000}"/>
    <cellStyle name="Normal 19 3 5 4" xfId="14175" xr:uid="{00000000-0005-0000-0000-000009370000}"/>
    <cellStyle name="Normal 19 3 5 4 2" xfId="14176" xr:uid="{00000000-0005-0000-0000-00000A370000}"/>
    <cellStyle name="Normal 19 3 5 4 2 2" xfId="14177" xr:uid="{00000000-0005-0000-0000-00000B370000}"/>
    <cellStyle name="Normal 19 3 5 4 3" xfId="14178" xr:uid="{00000000-0005-0000-0000-00000C370000}"/>
    <cellStyle name="Normal 19 3 5 5" xfId="14179" xr:uid="{00000000-0005-0000-0000-00000D370000}"/>
    <cellStyle name="Normal 19 3 5 5 2" xfId="14180" xr:uid="{00000000-0005-0000-0000-00000E370000}"/>
    <cellStyle name="Normal 19 3 5 5 2 2" xfId="14181" xr:uid="{00000000-0005-0000-0000-00000F370000}"/>
    <cellStyle name="Normal 19 3 5 5 3" xfId="14182" xr:uid="{00000000-0005-0000-0000-000010370000}"/>
    <cellStyle name="Normal 19 3 5 6" xfId="14183" xr:uid="{00000000-0005-0000-0000-000011370000}"/>
    <cellStyle name="Normal 19 3 5 6 2" xfId="14184" xr:uid="{00000000-0005-0000-0000-000012370000}"/>
    <cellStyle name="Normal 19 3 5 7" xfId="14185" xr:uid="{00000000-0005-0000-0000-000013370000}"/>
    <cellStyle name="Normal 19 3 5 7 2" xfId="14186" xr:uid="{00000000-0005-0000-0000-000014370000}"/>
    <cellStyle name="Normal 19 3 5 8" xfId="14187" xr:uid="{00000000-0005-0000-0000-000015370000}"/>
    <cellStyle name="Normal 19 3 6" xfId="14188" xr:uid="{00000000-0005-0000-0000-000016370000}"/>
    <cellStyle name="Normal 19 3 6 2" xfId="14189" xr:uid="{00000000-0005-0000-0000-000017370000}"/>
    <cellStyle name="Normal 19 3 6 2 2" xfId="14190" xr:uid="{00000000-0005-0000-0000-000018370000}"/>
    <cellStyle name="Normal 19 3 6 2 2 2" xfId="14191" xr:uid="{00000000-0005-0000-0000-000019370000}"/>
    <cellStyle name="Normal 19 3 6 2 3" xfId="14192" xr:uid="{00000000-0005-0000-0000-00001A370000}"/>
    <cellStyle name="Normal 19 3 6 3" xfId="14193" xr:uid="{00000000-0005-0000-0000-00001B370000}"/>
    <cellStyle name="Normal 19 3 6 3 2" xfId="14194" xr:uid="{00000000-0005-0000-0000-00001C370000}"/>
    <cellStyle name="Normal 19 3 6 3 2 2" xfId="14195" xr:uid="{00000000-0005-0000-0000-00001D370000}"/>
    <cellStyle name="Normal 19 3 6 3 3" xfId="14196" xr:uid="{00000000-0005-0000-0000-00001E370000}"/>
    <cellStyle name="Normal 19 3 6 4" xfId="14197" xr:uid="{00000000-0005-0000-0000-00001F370000}"/>
    <cellStyle name="Normal 19 3 6 4 2" xfId="14198" xr:uid="{00000000-0005-0000-0000-000020370000}"/>
    <cellStyle name="Normal 19 3 6 4 2 2" xfId="14199" xr:uid="{00000000-0005-0000-0000-000021370000}"/>
    <cellStyle name="Normal 19 3 6 4 3" xfId="14200" xr:uid="{00000000-0005-0000-0000-000022370000}"/>
    <cellStyle name="Normal 19 3 6 5" xfId="14201" xr:uid="{00000000-0005-0000-0000-000023370000}"/>
    <cellStyle name="Normal 19 3 6 5 2" xfId="14202" xr:uid="{00000000-0005-0000-0000-000024370000}"/>
    <cellStyle name="Normal 19 3 6 6" xfId="14203" xr:uid="{00000000-0005-0000-0000-000025370000}"/>
    <cellStyle name="Normal 19 3 6 6 2" xfId="14204" xr:uid="{00000000-0005-0000-0000-000026370000}"/>
    <cellStyle name="Normal 19 3 6 7" xfId="14205" xr:uid="{00000000-0005-0000-0000-000027370000}"/>
    <cellStyle name="Normal 19 3 7" xfId="14206" xr:uid="{00000000-0005-0000-0000-000028370000}"/>
    <cellStyle name="Normal 19 3 7 2" xfId="14207" xr:uid="{00000000-0005-0000-0000-000029370000}"/>
    <cellStyle name="Normal 19 3 7 2 2" xfId="14208" xr:uid="{00000000-0005-0000-0000-00002A370000}"/>
    <cellStyle name="Normal 19 3 7 2 2 2" xfId="14209" xr:uid="{00000000-0005-0000-0000-00002B370000}"/>
    <cellStyle name="Normal 19 3 7 2 3" xfId="14210" xr:uid="{00000000-0005-0000-0000-00002C370000}"/>
    <cellStyle name="Normal 19 3 7 3" xfId="14211" xr:uid="{00000000-0005-0000-0000-00002D370000}"/>
    <cellStyle name="Normal 19 3 7 3 2" xfId="14212" xr:uid="{00000000-0005-0000-0000-00002E370000}"/>
    <cellStyle name="Normal 19 3 7 3 2 2" xfId="14213" xr:uid="{00000000-0005-0000-0000-00002F370000}"/>
    <cellStyle name="Normal 19 3 7 3 3" xfId="14214" xr:uid="{00000000-0005-0000-0000-000030370000}"/>
    <cellStyle name="Normal 19 3 7 4" xfId="14215" xr:uid="{00000000-0005-0000-0000-000031370000}"/>
    <cellStyle name="Normal 19 3 7 4 2" xfId="14216" xr:uid="{00000000-0005-0000-0000-000032370000}"/>
    <cellStyle name="Normal 19 3 7 4 2 2" xfId="14217" xr:uid="{00000000-0005-0000-0000-000033370000}"/>
    <cellStyle name="Normal 19 3 7 4 3" xfId="14218" xr:uid="{00000000-0005-0000-0000-000034370000}"/>
    <cellStyle name="Normal 19 3 7 5" xfId="14219" xr:uid="{00000000-0005-0000-0000-000035370000}"/>
    <cellStyle name="Normal 19 3 7 5 2" xfId="14220" xr:uid="{00000000-0005-0000-0000-000036370000}"/>
    <cellStyle name="Normal 19 3 7 6" xfId="14221" xr:uid="{00000000-0005-0000-0000-000037370000}"/>
    <cellStyle name="Normal 19 3 7 6 2" xfId="14222" xr:uid="{00000000-0005-0000-0000-000038370000}"/>
    <cellStyle name="Normal 19 3 7 7" xfId="14223" xr:uid="{00000000-0005-0000-0000-000039370000}"/>
    <cellStyle name="Normal 19 3 8" xfId="14224" xr:uid="{00000000-0005-0000-0000-00003A370000}"/>
    <cellStyle name="Normal 19 3 8 2" xfId="14225" xr:uid="{00000000-0005-0000-0000-00003B370000}"/>
    <cellStyle name="Normal 19 3 8 2 2" xfId="14226" xr:uid="{00000000-0005-0000-0000-00003C370000}"/>
    <cellStyle name="Normal 19 3 8 3" xfId="14227" xr:uid="{00000000-0005-0000-0000-00003D370000}"/>
    <cellStyle name="Normal 19 3 9" xfId="14228" xr:uid="{00000000-0005-0000-0000-00003E370000}"/>
    <cellStyle name="Normal 19 3 9 2" xfId="14229" xr:uid="{00000000-0005-0000-0000-00003F370000}"/>
    <cellStyle name="Normal 19 3 9 2 2" xfId="14230" xr:uid="{00000000-0005-0000-0000-000040370000}"/>
    <cellStyle name="Normal 19 3 9 3" xfId="14231" xr:uid="{00000000-0005-0000-0000-000041370000}"/>
    <cellStyle name="Normal 19 3_Confidential Information" xfId="14232" xr:uid="{00000000-0005-0000-0000-000042370000}"/>
    <cellStyle name="Normal 19 4" xfId="464" xr:uid="{00000000-0005-0000-0000-000043370000}"/>
    <cellStyle name="Normal 19 4 10" xfId="14233" xr:uid="{00000000-0005-0000-0000-000044370000}"/>
    <cellStyle name="Normal 19 4 10 2" xfId="14234" xr:uid="{00000000-0005-0000-0000-000045370000}"/>
    <cellStyle name="Normal 19 4 11" xfId="14235" xr:uid="{00000000-0005-0000-0000-000046370000}"/>
    <cellStyle name="Normal 19 4 2" xfId="14236" xr:uid="{00000000-0005-0000-0000-000047370000}"/>
    <cellStyle name="Normal 19 4 2 2" xfId="14237" xr:uid="{00000000-0005-0000-0000-000048370000}"/>
    <cellStyle name="Normal 19 4 2 2 2" xfId="14238" xr:uid="{00000000-0005-0000-0000-000049370000}"/>
    <cellStyle name="Normal 19 4 2 2 2 2" xfId="14239" xr:uid="{00000000-0005-0000-0000-00004A370000}"/>
    <cellStyle name="Normal 19 4 2 2 2 2 2" xfId="14240" xr:uid="{00000000-0005-0000-0000-00004B370000}"/>
    <cellStyle name="Normal 19 4 2 2 2 3" xfId="14241" xr:uid="{00000000-0005-0000-0000-00004C370000}"/>
    <cellStyle name="Normal 19 4 2 2 3" xfId="14242" xr:uid="{00000000-0005-0000-0000-00004D370000}"/>
    <cellStyle name="Normal 19 4 2 2 3 2" xfId="14243" xr:uid="{00000000-0005-0000-0000-00004E370000}"/>
    <cellStyle name="Normal 19 4 2 2 3 2 2" xfId="14244" xr:uid="{00000000-0005-0000-0000-00004F370000}"/>
    <cellStyle name="Normal 19 4 2 2 3 3" xfId="14245" xr:uid="{00000000-0005-0000-0000-000050370000}"/>
    <cellStyle name="Normal 19 4 2 2 4" xfId="14246" xr:uid="{00000000-0005-0000-0000-000051370000}"/>
    <cellStyle name="Normal 19 4 2 2 4 2" xfId="14247" xr:uid="{00000000-0005-0000-0000-000052370000}"/>
    <cellStyle name="Normal 19 4 2 2 4 2 2" xfId="14248" xr:uid="{00000000-0005-0000-0000-000053370000}"/>
    <cellStyle name="Normal 19 4 2 2 4 3" xfId="14249" xr:uid="{00000000-0005-0000-0000-000054370000}"/>
    <cellStyle name="Normal 19 4 2 2 5" xfId="14250" xr:uid="{00000000-0005-0000-0000-000055370000}"/>
    <cellStyle name="Normal 19 4 2 2 5 2" xfId="14251" xr:uid="{00000000-0005-0000-0000-000056370000}"/>
    <cellStyle name="Normal 19 4 2 2 6" xfId="14252" xr:uid="{00000000-0005-0000-0000-000057370000}"/>
    <cellStyle name="Normal 19 4 2 2 6 2" xfId="14253" xr:uid="{00000000-0005-0000-0000-000058370000}"/>
    <cellStyle name="Normal 19 4 2 2 7" xfId="14254" xr:uid="{00000000-0005-0000-0000-000059370000}"/>
    <cellStyle name="Normal 19 4 2 3" xfId="14255" xr:uid="{00000000-0005-0000-0000-00005A370000}"/>
    <cellStyle name="Normal 19 4 2 3 2" xfId="14256" xr:uid="{00000000-0005-0000-0000-00005B370000}"/>
    <cellStyle name="Normal 19 4 2 3 2 2" xfId="14257" xr:uid="{00000000-0005-0000-0000-00005C370000}"/>
    <cellStyle name="Normal 19 4 2 3 2 2 2" xfId="14258" xr:uid="{00000000-0005-0000-0000-00005D370000}"/>
    <cellStyle name="Normal 19 4 2 3 2 3" xfId="14259" xr:uid="{00000000-0005-0000-0000-00005E370000}"/>
    <cellStyle name="Normal 19 4 2 3 3" xfId="14260" xr:uid="{00000000-0005-0000-0000-00005F370000}"/>
    <cellStyle name="Normal 19 4 2 3 3 2" xfId="14261" xr:uid="{00000000-0005-0000-0000-000060370000}"/>
    <cellStyle name="Normal 19 4 2 3 3 2 2" xfId="14262" xr:uid="{00000000-0005-0000-0000-000061370000}"/>
    <cellStyle name="Normal 19 4 2 3 3 3" xfId="14263" xr:uid="{00000000-0005-0000-0000-000062370000}"/>
    <cellStyle name="Normal 19 4 2 3 4" xfId="14264" xr:uid="{00000000-0005-0000-0000-000063370000}"/>
    <cellStyle name="Normal 19 4 2 3 4 2" xfId="14265" xr:uid="{00000000-0005-0000-0000-000064370000}"/>
    <cellStyle name="Normal 19 4 2 3 4 2 2" xfId="14266" xr:uid="{00000000-0005-0000-0000-000065370000}"/>
    <cellStyle name="Normal 19 4 2 3 4 3" xfId="14267" xr:uid="{00000000-0005-0000-0000-000066370000}"/>
    <cellStyle name="Normal 19 4 2 3 5" xfId="14268" xr:uid="{00000000-0005-0000-0000-000067370000}"/>
    <cellStyle name="Normal 19 4 2 3 5 2" xfId="14269" xr:uid="{00000000-0005-0000-0000-000068370000}"/>
    <cellStyle name="Normal 19 4 2 3 6" xfId="14270" xr:uid="{00000000-0005-0000-0000-000069370000}"/>
    <cellStyle name="Normal 19 4 2 3 6 2" xfId="14271" xr:uid="{00000000-0005-0000-0000-00006A370000}"/>
    <cellStyle name="Normal 19 4 2 3 7" xfId="14272" xr:uid="{00000000-0005-0000-0000-00006B370000}"/>
    <cellStyle name="Normal 19 4 2 4" xfId="14273" xr:uid="{00000000-0005-0000-0000-00006C370000}"/>
    <cellStyle name="Normal 19 4 2 4 2" xfId="14274" xr:uid="{00000000-0005-0000-0000-00006D370000}"/>
    <cellStyle name="Normal 19 4 2 4 2 2" xfId="14275" xr:uid="{00000000-0005-0000-0000-00006E370000}"/>
    <cellStyle name="Normal 19 4 2 4 3" xfId="14276" xr:uid="{00000000-0005-0000-0000-00006F370000}"/>
    <cellStyle name="Normal 19 4 2 5" xfId="14277" xr:uid="{00000000-0005-0000-0000-000070370000}"/>
    <cellStyle name="Normal 19 4 2 5 2" xfId="14278" xr:uid="{00000000-0005-0000-0000-000071370000}"/>
    <cellStyle name="Normal 19 4 2 5 2 2" xfId="14279" xr:uid="{00000000-0005-0000-0000-000072370000}"/>
    <cellStyle name="Normal 19 4 2 5 3" xfId="14280" xr:uid="{00000000-0005-0000-0000-000073370000}"/>
    <cellStyle name="Normal 19 4 2 6" xfId="14281" xr:uid="{00000000-0005-0000-0000-000074370000}"/>
    <cellStyle name="Normal 19 4 2 6 2" xfId="14282" xr:uid="{00000000-0005-0000-0000-000075370000}"/>
    <cellStyle name="Normal 19 4 2 6 2 2" xfId="14283" xr:uid="{00000000-0005-0000-0000-000076370000}"/>
    <cellStyle name="Normal 19 4 2 6 3" xfId="14284" xr:uid="{00000000-0005-0000-0000-000077370000}"/>
    <cellStyle name="Normal 19 4 2 7" xfId="14285" xr:uid="{00000000-0005-0000-0000-000078370000}"/>
    <cellStyle name="Normal 19 4 2 7 2" xfId="14286" xr:uid="{00000000-0005-0000-0000-000079370000}"/>
    <cellStyle name="Normal 19 4 2 8" xfId="14287" xr:uid="{00000000-0005-0000-0000-00007A370000}"/>
    <cellStyle name="Normal 19 4 2 8 2" xfId="14288" xr:uid="{00000000-0005-0000-0000-00007B370000}"/>
    <cellStyle name="Normal 19 4 2 9" xfId="14289" xr:uid="{00000000-0005-0000-0000-00007C370000}"/>
    <cellStyle name="Normal 19 4 3" xfId="14290" xr:uid="{00000000-0005-0000-0000-00007D370000}"/>
    <cellStyle name="Normal 19 4 3 2" xfId="14291" xr:uid="{00000000-0005-0000-0000-00007E370000}"/>
    <cellStyle name="Normal 19 4 3 2 2" xfId="14292" xr:uid="{00000000-0005-0000-0000-00007F370000}"/>
    <cellStyle name="Normal 19 4 3 2 2 2" xfId="14293" xr:uid="{00000000-0005-0000-0000-000080370000}"/>
    <cellStyle name="Normal 19 4 3 2 2 2 2" xfId="14294" xr:uid="{00000000-0005-0000-0000-000081370000}"/>
    <cellStyle name="Normal 19 4 3 2 2 3" xfId="14295" xr:uid="{00000000-0005-0000-0000-000082370000}"/>
    <cellStyle name="Normal 19 4 3 2 3" xfId="14296" xr:uid="{00000000-0005-0000-0000-000083370000}"/>
    <cellStyle name="Normal 19 4 3 2 3 2" xfId="14297" xr:uid="{00000000-0005-0000-0000-000084370000}"/>
    <cellStyle name="Normal 19 4 3 2 3 2 2" xfId="14298" xr:uid="{00000000-0005-0000-0000-000085370000}"/>
    <cellStyle name="Normal 19 4 3 2 3 3" xfId="14299" xr:uid="{00000000-0005-0000-0000-000086370000}"/>
    <cellStyle name="Normal 19 4 3 2 4" xfId="14300" xr:uid="{00000000-0005-0000-0000-000087370000}"/>
    <cellStyle name="Normal 19 4 3 2 4 2" xfId="14301" xr:uid="{00000000-0005-0000-0000-000088370000}"/>
    <cellStyle name="Normal 19 4 3 2 4 2 2" xfId="14302" xr:uid="{00000000-0005-0000-0000-000089370000}"/>
    <cellStyle name="Normal 19 4 3 2 4 3" xfId="14303" xr:uid="{00000000-0005-0000-0000-00008A370000}"/>
    <cellStyle name="Normal 19 4 3 2 5" xfId="14304" xr:uid="{00000000-0005-0000-0000-00008B370000}"/>
    <cellStyle name="Normal 19 4 3 2 5 2" xfId="14305" xr:uid="{00000000-0005-0000-0000-00008C370000}"/>
    <cellStyle name="Normal 19 4 3 2 6" xfId="14306" xr:uid="{00000000-0005-0000-0000-00008D370000}"/>
    <cellStyle name="Normal 19 4 3 2 6 2" xfId="14307" xr:uid="{00000000-0005-0000-0000-00008E370000}"/>
    <cellStyle name="Normal 19 4 3 2 7" xfId="14308" xr:uid="{00000000-0005-0000-0000-00008F370000}"/>
    <cellStyle name="Normal 19 4 3 3" xfId="14309" xr:uid="{00000000-0005-0000-0000-000090370000}"/>
    <cellStyle name="Normal 19 4 3 3 2" xfId="14310" xr:uid="{00000000-0005-0000-0000-000091370000}"/>
    <cellStyle name="Normal 19 4 3 3 2 2" xfId="14311" xr:uid="{00000000-0005-0000-0000-000092370000}"/>
    <cellStyle name="Normal 19 4 3 3 3" xfId="14312" xr:uid="{00000000-0005-0000-0000-000093370000}"/>
    <cellStyle name="Normal 19 4 3 4" xfId="14313" xr:uid="{00000000-0005-0000-0000-000094370000}"/>
    <cellStyle name="Normal 19 4 3 4 2" xfId="14314" xr:uid="{00000000-0005-0000-0000-000095370000}"/>
    <cellStyle name="Normal 19 4 3 4 2 2" xfId="14315" xr:uid="{00000000-0005-0000-0000-000096370000}"/>
    <cellStyle name="Normal 19 4 3 4 3" xfId="14316" xr:uid="{00000000-0005-0000-0000-000097370000}"/>
    <cellStyle name="Normal 19 4 3 5" xfId="14317" xr:uid="{00000000-0005-0000-0000-000098370000}"/>
    <cellStyle name="Normal 19 4 3 5 2" xfId="14318" xr:uid="{00000000-0005-0000-0000-000099370000}"/>
    <cellStyle name="Normal 19 4 3 5 2 2" xfId="14319" xr:uid="{00000000-0005-0000-0000-00009A370000}"/>
    <cellStyle name="Normal 19 4 3 5 3" xfId="14320" xr:uid="{00000000-0005-0000-0000-00009B370000}"/>
    <cellStyle name="Normal 19 4 3 6" xfId="14321" xr:uid="{00000000-0005-0000-0000-00009C370000}"/>
    <cellStyle name="Normal 19 4 3 6 2" xfId="14322" xr:uid="{00000000-0005-0000-0000-00009D370000}"/>
    <cellStyle name="Normal 19 4 3 7" xfId="14323" xr:uid="{00000000-0005-0000-0000-00009E370000}"/>
    <cellStyle name="Normal 19 4 3 7 2" xfId="14324" xr:uid="{00000000-0005-0000-0000-00009F370000}"/>
    <cellStyle name="Normal 19 4 3 8" xfId="14325" xr:uid="{00000000-0005-0000-0000-0000A0370000}"/>
    <cellStyle name="Normal 19 4 4" xfId="14326" xr:uid="{00000000-0005-0000-0000-0000A1370000}"/>
    <cellStyle name="Normal 19 4 4 2" xfId="14327" xr:uid="{00000000-0005-0000-0000-0000A2370000}"/>
    <cellStyle name="Normal 19 4 4 2 2" xfId="14328" xr:uid="{00000000-0005-0000-0000-0000A3370000}"/>
    <cellStyle name="Normal 19 4 4 2 2 2" xfId="14329" xr:uid="{00000000-0005-0000-0000-0000A4370000}"/>
    <cellStyle name="Normal 19 4 4 2 3" xfId="14330" xr:uid="{00000000-0005-0000-0000-0000A5370000}"/>
    <cellStyle name="Normal 19 4 4 3" xfId="14331" xr:uid="{00000000-0005-0000-0000-0000A6370000}"/>
    <cellStyle name="Normal 19 4 4 3 2" xfId="14332" xr:uid="{00000000-0005-0000-0000-0000A7370000}"/>
    <cellStyle name="Normal 19 4 4 3 2 2" xfId="14333" xr:uid="{00000000-0005-0000-0000-0000A8370000}"/>
    <cellStyle name="Normal 19 4 4 3 3" xfId="14334" xr:uid="{00000000-0005-0000-0000-0000A9370000}"/>
    <cellStyle name="Normal 19 4 4 4" xfId="14335" xr:uid="{00000000-0005-0000-0000-0000AA370000}"/>
    <cellStyle name="Normal 19 4 4 4 2" xfId="14336" xr:uid="{00000000-0005-0000-0000-0000AB370000}"/>
    <cellStyle name="Normal 19 4 4 4 2 2" xfId="14337" xr:uid="{00000000-0005-0000-0000-0000AC370000}"/>
    <cellStyle name="Normal 19 4 4 4 3" xfId="14338" xr:uid="{00000000-0005-0000-0000-0000AD370000}"/>
    <cellStyle name="Normal 19 4 4 5" xfId="14339" xr:uid="{00000000-0005-0000-0000-0000AE370000}"/>
    <cellStyle name="Normal 19 4 4 5 2" xfId="14340" xr:uid="{00000000-0005-0000-0000-0000AF370000}"/>
    <cellStyle name="Normal 19 4 4 6" xfId="14341" xr:uid="{00000000-0005-0000-0000-0000B0370000}"/>
    <cellStyle name="Normal 19 4 4 6 2" xfId="14342" xr:uid="{00000000-0005-0000-0000-0000B1370000}"/>
    <cellStyle name="Normal 19 4 4 7" xfId="14343" xr:uid="{00000000-0005-0000-0000-0000B2370000}"/>
    <cellStyle name="Normal 19 4 5" xfId="14344" xr:uid="{00000000-0005-0000-0000-0000B3370000}"/>
    <cellStyle name="Normal 19 4 5 2" xfId="14345" xr:uid="{00000000-0005-0000-0000-0000B4370000}"/>
    <cellStyle name="Normal 19 4 5 2 2" xfId="14346" xr:uid="{00000000-0005-0000-0000-0000B5370000}"/>
    <cellStyle name="Normal 19 4 5 2 2 2" xfId="14347" xr:uid="{00000000-0005-0000-0000-0000B6370000}"/>
    <cellStyle name="Normal 19 4 5 2 3" xfId="14348" xr:uid="{00000000-0005-0000-0000-0000B7370000}"/>
    <cellStyle name="Normal 19 4 5 3" xfId="14349" xr:uid="{00000000-0005-0000-0000-0000B8370000}"/>
    <cellStyle name="Normal 19 4 5 3 2" xfId="14350" xr:uid="{00000000-0005-0000-0000-0000B9370000}"/>
    <cellStyle name="Normal 19 4 5 3 2 2" xfId="14351" xr:uid="{00000000-0005-0000-0000-0000BA370000}"/>
    <cellStyle name="Normal 19 4 5 3 3" xfId="14352" xr:uid="{00000000-0005-0000-0000-0000BB370000}"/>
    <cellStyle name="Normal 19 4 5 4" xfId="14353" xr:uid="{00000000-0005-0000-0000-0000BC370000}"/>
    <cellStyle name="Normal 19 4 5 4 2" xfId="14354" xr:uid="{00000000-0005-0000-0000-0000BD370000}"/>
    <cellStyle name="Normal 19 4 5 4 2 2" xfId="14355" xr:uid="{00000000-0005-0000-0000-0000BE370000}"/>
    <cellStyle name="Normal 19 4 5 4 3" xfId="14356" xr:uid="{00000000-0005-0000-0000-0000BF370000}"/>
    <cellStyle name="Normal 19 4 5 5" xfId="14357" xr:uid="{00000000-0005-0000-0000-0000C0370000}"/>
    <cellStyle name="Normal 19 4 5 5 2" xfId="14358" xr:uid="{00000000-0005-0000-0000-0000C1370000}"/>
    <cellStyle name="Normal 19 4 5 6" xfId="14359" xr:uid="{00000000-0005-0000-0000-0000C2370000}"/>
    <cellStyle name="Normal 19 4 5 6 2" xfId="14360" xr:uid="{00000000-0005-0000-0000-0000C3370000}"/>
    <cellStyle name="Normal 19 4 5 7" xfId="14361" xr:uid="{00000000-0005-0000-0000-0000C4370000}"/>
    <cellStyle name="Normal 19 4 6" xfId="14362" xr:uid="{00000000-0005-0000-0000-0000C5370000}"/>
    <cellStyle name="Normal 19 4 6 2" xfId="14363" xr:uid="{00000000-0005-0000-0000-0000C6370000}"/>
    <cellStyle name="Normal 19 4 6 2 2" xfId="14364" xr:uid="{00000000-0005-0000-0000-0000C7370000}"/>
    <cellStyle name="Normal 19 4 6 3" xfId="14365" xr:uid="{00000000-0005-0000-0000-0000C8370000}"/>
    <cellStyle name="Normal 19 4 7" xfId="14366" xr:uid="{00000000-0005-0000-0000-0000C9370000}"/>
    <cellStyle name="Normal 19 4 7 2" xfId="14367" xr:uid="{00000000-0005-0000-0000-0000CA370000}"/>
    <cellStyle name="Normal 19 4 7 2 2" xfId="14368" xr:uid="{00000000-0005-0000-0000-0000CB370000}"/>
    <cellStyle name="Normal 19 4 7 3" xfId="14369" xr:uid="{00000000-0005-0000-0000-0000CC370000}"/>
    <cellStyle name="Normal 19 4 8" xfId="14370" xr:uid="{00000000-0005-0000-0000-0000CD370000}"/>
    <cellStyle name="Normal 19 4 8 2" xfId="14371" xr:uid="{00000000-0005-0000-0000-0000CE370000}"/>
    <cellStyle name="Normal 19 4 8 2 2" xfId="14372" xr:uid="{00000000-0005-0000-0000-0000CF370000}"/>
    <cellStyle name="Normal 19 4 8 3" xfId="14373" xr:uid="{00000000-0005-0000-0000-0000D0370000}"/>
    <cellStyle name="Normal 19 4 9" xfId="14374" xr:uid="{00000000-0005-0000-0000-0000D1370000}"/>
    <cellStyle name="Normal 19 4 9 2" xfId="14375" xr:uid="{00000000-0005-0000-0000-0000D2370000}"/>
    <cellStyle name="Normal 19 5" xfId="465" xr:uid="{00000000-0005-0000-0000-0000D3370000}"/>
    <cellStyle name="Normal 19 5 10" xfId="14376" xr:uid="{00000000-0005-0000-0000-0000D4370000}"/>
    <cellStyle name="Normal 19 5 10 2" xfId="14377" xr:uid="{00000000-0005-0000-0000-0000D5370000}"/>
    <cellStyle name="Normal 19 5 11" xfId="14378" xr:uid="{00000000-0005-0000-0000-0000D6370000}"/>
    <cellStyle name="Normal 19 5 2" xfId="14379" xr:uid="{00000000-0005-0000-0000-0000D7370000}"/>
    <cellStyle name="Normal 19 5 2 2" xfId="14380" xr:uid="{00000000-0005-0000-0000-0000D8370000}"/>
    <cellStyle name="Normal 19 5 2 2 2" xfId="14381" xr:uid="{00000000-0005-0000-0000-0000D9370000}"/>
    <cellStyle name="Normal 19 5 2 2 2 2" xfId="14382" xr:uid="{00000000-0005-0000-0000-0000DA370000}"/>
    <cellStyle name="Normal 19 5 2 2 2 2 2" xfId="14383" xr:uid="{00000000-0005-0000-0000-0000DB370000}"/>
    <cellStyle name="Normal 19 5 2 2 2 3" xfId="14384" xr:uid="{00000000-0005-0000-0000-0000DC370000}"/>
    <cellStyle name="Normal 19 5 2 2 3" xfId="14385" xr:uid="{00000000-0005-0000-0000-0000DD370000}"/>
    <cellStyle name="Normal 19 5 2 2 3 2" xfId="14386" xr:uid="{00000000-0005-0000-0000-0000DE370000}"/>
    <cellStyle name="Normal 19 5 2 2 3 2 2" xfId="14387" xr:uid="{00000000-0005-0000-0000-0000DF370000}"/>
    <cellStyle name="Normal 19 5 2 2 3 3" xfId="14388" xr:uid="{00000000-0005-0000-0000-0000E0370000}"/>
    <cellStyle name="Normal 19 5 2 2 4" xfId="14389" xr:uid="{00000000-0005-0000-0000-0000E1370000}"/>
    <cellStyle name="Normal 19 5 2 2 4 2" xfId="14390" xr:uid="{00000000-0005-0000-0000-0000E2370000}"/>
    <cellStyle name="Normal 19 5 2 2 4 2 2" xfId="14391" xr:uid="{00000000-0005-0000-0000-0000E3370000}"/>
    <cellStyle name="Normal 19 5 2 2 4 3" xfId="14392" xr:uid="{00000000-0005-0000-0000-0000E4370000}"/>
    <cellStyle name="Normal 19 5 2 2 5" xfId="14393" xr:uid="{00000000-0005-0000-0000-0000E5370000}"/>
    <cellStyle name="Normal 19 5 2 2 5 2" xfId="14394" xr:uid="{00000000-0005-0000-0000-0000E6370000}"/>
    <cellStyle name="Normal 19 5 2 2 6" xfId="14395" xr:uid="{00000000-0005-0000-0000-0000E7370000}"/>
    <cellStyle name="Normal 19 5 2 2 6 2" xfId="14396" xr:uid="{00000000-0005-0000-0000-0000E8370000}"/>
    <cellStyle name="Normal 19 5 2 2 7" xfId="14397" xr:uid="{00000000-0005-0000-0000-0000E9370000}"/>
    <cellStyle name="Normal 19 5 2 3" xfId="14398" xr:uid="{00000000-0005-0000-0000-0000EA370000}"/>
    <cellStyle name="Normal 19 5 2 3 2" xfId="14399" xr:uid="{00000000-0005-0000-0000-0000EB370000}"/>
    <cellStyle name="Normal 19 5 2 3 2 2" xfId="14400" xr:uid="{00000000-0005-0000-0000-0000EC370000}"/>
    <cellStyle name="Normal 19 5 2 3 2 2 2" xfId="14401" xr:uid="{00000000-0005-0000-0000-0000ED370000}"/>
    <cellStyle name="Normal 19 5 2 3 2 3" xfId="14402" xr:uid="{00000000-0005-0000-0000-0000EE370000}"/>
    <cellStyle name="Normal 19 5 2 3 3" xfId="14403" xr:uid="{00000000-0005-0000-0000-0000EF370000}"/>
    <cellStyle name="Normal 19 5 2 3 3 2" xfId="14404" xr:uid="{00000000-0005-0000-0000-0000F0370000}"/>
    <cellStyle name="Normal 19 5 2 3 3 2 2" xfId="14405" xr:uid="{00000000-0005-0000-0000-0000F1370000}"/>
    <cellStyle name="Normal 19 5 2 3 3 3" xfId="14406" xr:uid="{00000000-0005-0000-0000-0000F2370000}"/>
    <cellStyle name="Normal 19 5 2 3 4" xfId="14407" xr:uid="{00000000-0005-0000-0000-0000F3370000}"/>
    <cellStyle name="Normal 19 5 2 3 4 2" xfId="14408" xr:uid="{00000000-0005-0000-0000-0000F4370000}"/>
    <cellStyle name="Normal 19 5 2 3 4 2 2" xfId="14409" xr:uid="{00000000-0005-0000-0000-0000F5370000}"/>
    <cellStyle name="Normal 19 5 2 3 4 3" xfId="14410" xr:uid="{00000000-0005-0000-0000-0000F6370000}"/>
    <cellStyle name="Normal 19 5 2 3 5" xfId="14411" xr:uid="{00000000-0005-0000-0000-0000F7370000}"/>
    <cellStyle name="Normal 19 5 2 3 5 2" xfId="14412" xr:uid="{00000000-0005-0000-0000-0000F8370000}"/>
    <cellStyle name="Normal 19 5 2 3 6" xfId="14413" xr:uid="{00000000-0005-0000-0000-0000F9370000}"/>
    <cellStyle name="Normal 19 5 2 3 6 2" xfId="14414" xr:uid="{00000000-0005-0000-0000-0000FA370000}"/>
    <cellStyle name="Normal 19 5 2 3 7" xfId="14415" xr:uid="{00000000-0005-0000-0000-0000FB370000}"/>
    <cellStyle name="Normal 19 5 2 4" xfId="14416" xr:uid="{00000000-0005-0000-0000-0000FC370000}"/>
    <cellStyle name="Normal 19 5 2 4 2" xfId="14417" xr:uid="{00000000-0005-0000-0000-0000FD370000}"/>
    <cellStyle name="Normal 19 5 2 4 2 2" xfId="14418" xr:uid="{00000000-0005-0000-0000-0000FE370000}"/>
    <cellStyle name="Normal 19 5 2 4 3" xfId="14419" xr:uid="{00000000-0005-0000-0000-0000FF370000}"/>
    <cellStyle name="Normal 19 5 2 5" xfId="14420" xr:uid="{00000000-0005-0000-0000-000000380000}"/>
    <cellStyle name="Normal 19 5 2 5 2" xfId="14421" xr:uid="{00000000-0005-0000-0000-000001380000}"/>
    <cellStyle name="Normal 19 5 2 5 2 2" xfId="14422" xr:uid="{00000000-0005-0000-0000-000002380000}"/>
    <cellStyle name="Normal 19 5 2 5 3" xfId="14423" xr:uid="{00000000-0005-0000-0000-000003380000}"/>
    <cellStyle name="Normal 19 5 2 6" xfId="14424" xr:uid="{00000000-0005-0000-0000-000004380000}"/>
    <cellStyle name="Normal 19 5 2 6 2" xfId="14425" xr:uid="{00000000-0005-0000-0000-000005380000}"/>
    <cellStyle name="Normal 19 5 2 6 2 2" xfId="14426" xr:uid="{00000000-0005-0000-0000-000006380000}"/>
    <cellStyle name="Normal 19 5 2 6 3" xfId="14427" xr:uid="{00000000-0005-0000-0000-000007380000}"/>
    <cellStyle name="Normal 19 5 2 7" xfId="14428" xr:uid="{00000000-0005-0000-0000-000008380000}"/>
    <cellStyle name="Normal 19 5 2 7 2" xfId="14429" xr:uid="{00000000-0005-0000-0000-000009380000}"/>
    <cellStyle name="Normal 19 5 2 8" xfId="14430" xr:uid="{00000000-0005-0000-0000-00000A380000}"/>
    <cellStyle name="Normal 19 5 2 8 2" xfId="14431" xr:uid="{00000000-0005-0000-0000-00000B380000}"/>
    <cellStyle name="Normal 19 5 2 9" xfId="14432" xr:uid="{00000000-0005-0000-0000-00000C380000}"/>
    <cellStyle name="Normal 19 5 3" xfId="14433" xr:uid="{00000000-0005-0000-0000-00000D380000}"/>
    <cellStyle name="Normal 19 5 3 2" xfId="14434" xr:uid="{00000000-0005-0000-0000-00000E380000}"/>
    <cellStyle name="Normal 19 5 3 2 2" xfId="14435" xr:uid="{00000000-0005-0000-0000-00000F380000}"/>
    <cellStyle name="Normal 19 5 3 2 2 2" xfId="14436" xr:uid="{00000000-0005-0000-0000-000010380000}"/>
    <cellStyle name="Normal 19 5 3 2 2 2 2" xfId="14437" xr:uid="{00000000-0005-0000-0000-000011380000}"/>
    <cellStyle name="Normal 19 5 3 2 2 3" xfId="14438" xr:uid="{00000000-0005-0000-0000-000012380000}"/>
    <cellStyle name="Normal 19 5 3 2 3" xfId="14439" xr:uid="{00000000-0005-0000-0000-000013380000}"/>
    <cellStyle name="Normal 19 5 3 2 3 2" xfId="14440" xr:uid="{00000000-0005-0000-0000-000014380000}"/>
    <cellStyle name="Normal 19 5 3 2 3 2 2" xfId="14441" xr:uid="{00000000-0005-0000-0000-000015380000}"/>
    <cellStyle name="Normal 19 5 3 2 3 3" xfId="14442" xr:uid="{00000000-0005-0000-0000-000016380000}"/>
    <cellStyle name="Normal 19 5 3 2 4" xfId="14443" xr:uid="{00000000-0005-0000-0000-000017380000}"/>
    <cellStyle name="Normal 19 5 3 2 4 2" xfId="14444" xr:uid="{00000000-0005-0000-0000-000018380000}"/>
    <cellStyle name="Normal 19 5 3 2 4 2 2" xfId="14445" xr:uid="{00000000-0005-0000-0000-000019380000}"/>
    <cellStyle name="Normal 19 5 3 2 4 3" xfId="14446" xr:uid="{00000000-0005-0000-0000-00001A380000}"/>
    <cellStyle name="Normal 19 5 3 2 5" xfId="14447" xr:uid="{00000000-0005-0000-0000-00001B380000}"/>
    <cellStyle name="Normal 19 5 3 2 5 2" xfId="14448" xr:uid="{00000000-0005-0000-0000-00001C380000}"/>
    <cellStyle name="Normal 19 5 3 2 6" xfId="14449" xr:uid="{00000000-0005-0000-0000-00001D380000}"/>
    <cellStyle name="Normal 19 5 3 2 6 2" xfId="14450" xr:uid="{00000000-0005-0000-0000-00001E380000}"/>
    <cellStyle name="Normal 19 5 3 2 7" xfId="14451" xr:uid="{00000000-0005-0000-0000-00001F380000}"/>
    <cellStyle name="Normal 19 5 3 3" xfId="14452" xr:uid="{00000000-0005-0000-0000-000020380000}"/>
    <cellStyle name="Normal 19 5 3 3 2" xfId="14453" xr:uid="{00000000-0005-0000-0000-000021380000}"/>
    <cellStyle name="Normal 19 5 3 3 2 2" xfId="14454" xr:uid="{00000000-0005-0000-0000-000022380000}"/>
    <cellStyle name="Normal 19 5 3 3 3" xfId="14455" xr:uid="{00000000-0005-0000-0000-000023380000}"/>
    <cellStyle name="Normal 19 5 3 4" xfId="14456" xr:uid="{00000000-0005-0000-0000-000024380000}"/>
    <cellStyle name="Normal 19 5 3 4 2" xfId="14457" xr:uid="{00000000-0005-0000-0000-000025380000}"/>
    <cellStyle name="Normal 19 5 3 4 2 2" xfId="14458" xr:uid="{00000000-0005-0000-0000-000026380000}"/>
    <cellStyle name="Normal 19 5 3 4 3" xfId="14459" xr:uid="{00000000-0005-0000-0000-000027380000}"/>
    <cellStyle name="Normal 19 5 3 5" xfId="14460" xr:uid="{00000000-0005-0000-0000-000028380000}"/>
    <cellStyle name="Normal 19 5 3 5 2" xfId="14461" xr:uid="{00000000-0005-0000-0000-000029380000}"/>
    <cellStyle name="Normal 19 5 3 5 2 2" xfId="14462" xr:uid="{00000000-0005-0000-0000-00002A380000}"/>
    <cellStyle name="Normal 19 5 3 5 3" xfId="14463" xr:uid="{00000000-0005-0000-0000-00002B380000}"/>
    <cellStyle name="Normal 19 5 3 6" xfId="14464" xr:uid="{00000000-0005-0000-0000-00002C380000}"/>
    <cellStyle name="Normal 19 5 3 6 2" xfId="14465" xr:uid="{00000000-0005-0000-0000-00002D380000}"/>
    <cellStyle name="Normal 19 5 3 7" xfId="14466" xr:uid="{00000000-0005-0000-0000-00002E380000}"/>
    <cellStyle name="Normal 19 5 3 7 2" xfId="14467" xr:uid="{00000000-0005-0000-0000-00002F380000}"/>
    <cellStyle name="Normal 19 5 3 8" xfId="14468" xr:uid="{00000000-0005-0000-0000-000030380000}"/>
    <cellStyle name="Normal 19 5 4" xfId="14469" xr:uid="{00000000-0005-0000-0000-000031380000}"/>
    <cellStyle name="Normal 19 5 4 2" xfId="14470" xr:uid="{00000000-0005-0000-0000-000032380000}"/>
    <cellStyle name="Normal 19 5 4 2 2" xfId="14471" xr:uid="{00000000-0005-0000-0000-000033380000}"/>
    <cellStyle name="Normal 19 5 4 2 2 2" xfId="14472" xr:uid="{00000000-0005-0000-0000-000034380000}"/>
    <cellStyle name="Normal 19 5 4 2 3" xfId="14473" xr:uid="{00000000-0005-0000-0000-000035380000}"/>
    <cellStyle name="Normal 19 5 4 3" xfId="14474" xr:uid="{00000000-0005-0000-0000-000036380000}"/>
    <cellStyle name="Normal 19 5 4 3 2" xfId="14475" xr:uid="{00000000-0005-0000-0000-000037380000}"/>
    <cellStyle name="Normal 19 5 4 3 2 2" xfId="14476" xr:uid="{00000000-0005-0000-0000-000038380000}"/>
    <cellStyle name="Normal 19 5 4 3 3" xfId="14477" xr:uid="{00000000-0005-0000-0000-000039380000}"/>
    <cellStyle name="Normal 19 5 4 4" xfId="14478" xr:uid="{00000000-0005-0000-0000-00003A380000}"/>
    <cellStyle name="Normal 19 5 4 4 2" xfId="14479" xr:uid="{00000000-0005-0000-0000-00003B380000}"/>
    <cellStyle name="Normal 19 5 4 4 2 2" xfId="14480" xr:uid="{00000000-0005-0000-0000-00003C380000}"/>
    <cellStyle name="Normal 19 5 4 4 3" xfId="14481" xr:uid="{00000000-0005-0000-0000-00003D380000}"/>
    <cellStyle name="Normal 19 5 4 5" xfId="14482" xr:uid="{00000000-0005-0000-0000-00003E380000}"/>
    <cellStyle name="Normal 19 5 4 5 2" xfId="14483" xr:uid="{00000000-0005-0000-0000-00003F380000}"/>
    <cellStyle name="Normal 19 5 4 6" xfId="14484" xr:uid="{00000000-0005-0000-0000-000040380000}"/>
    <cellStyle name="Normal 19 5 4 6 2" xfId="14485" xr:uid="{00000000-0005-0000-0000-000041380000}"/>
    <cellStyle name="Normal 19 5 4 7" xfId="14486" xr:uid="{00000000-0005-0000-0000-000042380000}"/>
    <cellStyle name="Normal 19 5 5" xfId="14487" xr:uid="{00000000-0005-0000-0000-000043380000}"/>
    <cellStyle name="Normal 19 5 5 2" xfId="14488" xr:uid="{00000000-0005-0000-0000-000044380000}"/>
    <cellStyle name="Normal 19 5 5 2 2" xfId="14489" xr:uid="{00000000-0005-0000-0000-000045380000}"/>
    <cellStyle name="Normal 19 5 5 2 2 2" xfId="14490" xr:uid="{00000000-0005-0000-0000-000046380000}"/>
    <cellStyle name="Normal 19 5 5 2 3" xfId="14491" xr:uid="{00000000-0005-0000-0000-000047380000}"/>
    <cellStyle name="Normal 19 5 5 3" xfId="14492" xr:uid="{00000000-0005-0000-0000-000048380000}"/>
    <cellStyle name="Normal 19 5 5 3 2" xfId="14493" xr:uid="{00000000-0005-0000-0000-000049380000}"/>
    <cellStyle name="Normal 19 5 5 3 2 2" xfId="14494" xr:uid="{00000000-0005-0000-0000-00004A380000}"/>
    <cellStyle name="Normal 19 5 5 3 3" xfId="14495" xr:uid="{00000000-0005-0000-0000-00004B380000}"/>
    <cellStyle name="Normal 19 5 5 4" xfId="14496" xr:uid="{00000000-0005-0000-0000-00004C380000}"/>
    <cellStyle name="Normal 19 5 5 4 2" xfId="14497" xr:uid="{00000000-0005-0000-0000-00004D380000}"/>
    <cellStyle name="Normal 19 5 5 4 2 2" xfId="14498" xr:uid="{00000000-0005-0000-0000-00004E380000}"/>
    <cellStyle name="Normal 19 5 5 4 3" xfId="14499" xr:uid="{00000000-0005-0000-0000-00004F380000}"/>
    <cellStyle name="Normal 19 5 5 5" xfId="14500" xr:uid="{00000000-0005-0000-0000-000050380000}"/>
    <cellStyle name="Normal 19 5 5 5 2" xfId="14501" xr:uid="{00000000-0005-0000-0000-000051380000}"/>
    <cellStyle name="Normal 19 5 5 6" xfId="14502" xr:uid="{00000000-0005-0000-0000-000052380000}"/>
    <cellStyle name="Normal 19 5 5 6 2" xfId="14503" xr:uid="{00000000-0005-0000-0000-000053380000}"/>
    <cellStyle name="Normal 19 5 5 7" xfId="14504" xr:uid="{00000000-0005-0000-0000-000054380000}"/>
    <cellStyle name="Normal 19 5 6" xfId="14505" xr:uid="{00000000-0005-0000-0000-000055380000}"/>
    <cellStyle name="Normal 19 5 6 2" xfId="14506" xr:uid="{00000000-0005-0000-0000-000056380000}"/>
    <cellStyle name="Normal 19 5 6 2 2" xfId="14507" xr:uid="{00000000-0005-0000-0000-000057380000}"/>
    <cellStyle name="Normal 19 5 6 3" xfId="14508" xr:uid="{00000000-0005-0000-0000-000058380000}"/>
    <cellStyle name="Normal 19 5 7" xfId="14509" xr:uid="{00000000-0005-0000-0000-000059380000}"/>
    <cellStyle name="Normal 19 5 7 2" xfId="14510" xr:uid="{00000000-0005-0000-0000-00005A380000}"/>
    <cellStyle name="Normal 19 5 7 2 2" xfId="14511" xr:uid="{00000000-0005-0000-0000-00005B380000}"/>
    <cellStyle name="Normal 19 5 7 3" xfId="14512" xr:uid="{00000000-0005-0000-0000-00005C380000}"/>
    <cellStyle name="Normal 19 5 8" xfId="14513" xr:uid="{00000000-0005-0000-0000-00005D380000}"/>
    <cellStyle name="Normal 19 5 8 2" xfId="14514" xr:uid="{00000000-0005-0000-0000-00005E380000}"/>
    <cellStyle name="Normal 19 5 8 2 2" xfId="14515" xr:uid="{00000000-0005-0000-0000-00005F380000}"/>
    <cellStyle name="Normal 19 5 8 3" xfId="14516" xr:uid="{00000000-0005-0000-0000-000060380000}"/>
    <cellStyle name="Normal 19 5 9" xfId="14517" xr:uid="{00000000-0005-0000-0000-000061380000}"/>
    <cellStyle name="Normal 19 5 9 2" xfId="14518" xr:uid="{00000000-0005-0000-0000-000062380000}"/>
    <cellStyle name="Normal 19 6" xfId="14519" xr:uid="{00000000-0005-0000-0000-000063380000}"/>
    <cellStyle name="Normal 19 6 2" xfId="14520" xr:uid="{00000000-0005-0000-0000-000064380000}"/>
    <cellStyle name="Normal 19 6 2 2" xfId="14521" xr:uid="{00000000-0005-0000-0000-000065380000}"/>
    <cellStyle name="Normal 19 6 2 2 2" xfId="14522" xr:uid="{00000000-0005-0000-0000-000066380000}"/>
    <cellStyle name="Normal 19 6 2 2 2 2" xfId="14523" xr:uid="{00000000-0005-0000-0000-000067380000}"/>
    <cellStyle name="Normal 19 6 2 2 3" xfId="14524" xr:uid="{00000000-0005-0000-0000-000068380000}"/>
    <cellStyle name="Normal 19 6 2 3" xfId="14525" xr:uid="{00000000-0005-0000-0000-000069380000}"/>
    <cellStyle name="Normal 19 6 2 3 2" xfId="14526" xr:uid="{00000000-0005-0000-0000-00006A380000}"/>
    <cellStyle name="Normal 19 6 2 3 2 2" xfId="14527" xr:uid="{00000000-0005-0000-0000-00006B380000}"/>
    <cellStyle name="Normal 19 6 2 3 3" xfId="14528" xr:uid="{00000000-0005-0000-0000-00006C380000}"/>
    <cellStyle name="Normal 19 6 2 4" xfId="14529" xr:uid="{00000000-0005-0000-0000-00006D380000}"/>
    <cellStyle name="Normal 19 6 2 4 2" xfId="14530" xr:uid="{00000000-0005-0000-0000-00006E380000}"/>
    <cellStyle name="Normal 19 6 2 4 2 2" xfId="14531" xr:uid="{00000000-0005-0000-0000-00006F380000}"/>
    <cellStyle name="Normal 19 6 2 4 3" xfId="14532" xr:uid="{00000000-0005-0000-0000-000070380000}"/>
    <cellStyle name="Normal 19 6 2 5" xfId="14533" xr:uid="{00000000-0005-0000-0000-000071380000}"/>
    <cellStyle name="Normal 19 6 2 5 2" xfId="14534" xr:uid="{00000000-0005-0000-0000-000072380000}"/>
    <cellStyle name="Normal 19 6 2 6" xfId="14535" xr:uid="{00000000-0005-0000-0000-000073380000}"/>
    <cellStyle name="Normal 19 6 2 6 2" xfId="14536" xr:uid="{00000000-0005-0000-0000-000074380000}"/>
    <cellStyle name="Normal 19 6 2 7" xfId="14537" xr:uid="{00000000-0005-0000-0000-000075380000}"/>
    <cellStyle name="Normal 19 6 3" xfId="14538" xr:uid="{00000000-0005-0000-0000-000076380000}"/>
    <cellStyle name="Normal 19 6 3 2" xfId="14539" xr:uid="{00000000-0005-0000-0000-000077380000}"/>
    <cellStyle name="Normal 19 6 3 2 2" xfId="14540" xr:uid="{00000000-0005-0000-0000-000078380000}"/>
    <cellStyle name="Normal 19 6 3 2 2 2" xfId="14541" xr:uid="{00000000-0005-0000-0000-000079380000}"/>
    <cellStyle name="Normal 19 6 3 2 3" xfId="14542" xr:uid="{00000000-0005-0000-0000-00007A380000}"/>
    <cellStyle name="Normal 19 6 3 3" xfId="14543" xr:uid="{00000000-0005-0000-0000-00007B380000}"/>
    <cellStyle name="Normal 19 6 3 3 2" xfId="14544" xr:uid="{00000000-0005-0000-0000-00007C380000}"/>
    <cellStyle name="Normal 19 6 3 3 2 2" xfId="14545" xr:uid="{00000000-0005-0000-0000-00007D380000}"/>
    <cellStyle name="Normal 19 6 3 3 3" xfId="14546" xr:uid="{00000000-0005-0000-0000-00007E380000}"/>
    <cellStyle name="Normal 19 6 3 4" xfId="14547" xr:uid="{00000000-0005-0000-0000-00007F380000}"/>
    <cellStyle name="Normal 19 6 3 4 2" xfId="14548" xr:uid="{00000000-0005-0000-0000-000080380000}"/>
    <cellStyle name="Normal 19 6 3 4 2 2" xfId="14549" xr:uid="{00000000-0005-0000-0000-000081380000}"/>
    <cellStyle name="Normal 19 6 3 4 3" xfId="14550" xr:uid="{00000000-0005-0000-0000-000082380000}"/>
    <cellStyle name="Normal 19 6 3 5" xfId="14551" xr:uid="{00000000-0005-0000-0000-000083380000}"/>
    <cellStyle name="Normal 19 6 3 5 2" xfId="14552" xr:uid="{00000000-0005-0000-0000-000084380000}"/>
    <cellStyle name="Normal 19 6 3 6" xfId="14553" xr:uid="{00000000-0005-0000-0000-000085380000}"/>
    <cellStyle name="Normal 19 6 3 6 2" xfId="14554" xr:uid="{00000000-0005-0000-0000-000086380000}"/>
    <cellStyle name="Normal 19 6 3 7" xfId="14555" xr:uid="{00000000-0005-0000-0000-000087380000}"/>
    <cellStyle name="Normal 19 6 4" xfId="14556" xr:uid="{00000000-0005-0000-0000-000088380000}"/>
    <cellStyle name="Normal 19 6 4 2" xfId="14557" xr:uid="{00000000-0005-0000-0000-000089380000}"/>
    <cellStyle name="Normal 19 6 4 2 2" xfId="14558" xr:uid="{00000000-0005-0000-0000-00008A380000}"/>
    <cellStyle name="Normal 19 6 4 3" xfId="14559" xr:uid="{00000000-0005-0000-0000-00008B380000}"/>
    <cellStyle name="Normal 19 6 5" xfId="14560" xr:uid="{00000000-0005-0000-0000-00008C380000}"/>
    <cellStyle name="Normal 19 6 5 2" xfId="14561" xr:uid="{00000000-0005-0000-0000-00008D380000}"/>
    <cellStyle name="Normal 19 6 5 2 2" xfId="14562" xr:uid="{00000000-0005-0000-0000-00008E380000}"/>
    <cellStyle name="Normal 19 6 5 3" xfId="14563" xr:uid="{00000000-0005-0000-0000-00008F380000}"/>
    <cellStyle name="Normal 19 6 6" xfId="14564" xr:uid="{00000000-0005-0000-0000-000090380000}"/>
    <cellStyle name="Normal 19 6 6 2" xfId="14565" xr:uid="{00000000-0005-0000-0000-000091380000}"/>
    <cellStyle name="Normal 19 6 6 2 2" xfId="14566" xr:uid="{00000000-0005-0000-0000-000092380000}"/>
    <cellStyle name="Normal 19 6 6 3" xfId="14567" xr:uid="{00000000-0005-0000-0000-000093380000}"/>
    <cellStyle name="Normal 19 6 7" xfId="14568" xr:uid="{00000000-0005-0000-0000-000094380000}"/>
    <cellStyle name="Normal 19 6 7 2" xfId="14569" xr:uid="{00000000-0005-0000-0000-000095380000}"/>
    <cellStyle name="Normal 19 6 8" xfId="14570" xr:uid="{00000000-0005-0000-0000-000096380000}"/>
    <cellStyle name="Normal 19 6 8 2" xfId="14571" xr:uid="{00000000-0005-0000-0000-000097380000}"/>
    <cellStyle name="Normal 19 6 9" xfId="14572" xr:uid="{00000000-0005-0000-0000-000098380000}"/>
    <cellStyle name="Normal 19 7" xfId="14573" xr:uid="{00000000-0005-0000-0000-000099380000}"/>
    <cellStyle name="Normal 19 7 2" xfId="14574" xr:uid="{00000000-0005-0000-0000-00009A380000}"/>
    <cellStyle name="Normal 19 7 2 2" xfId="14575" xr:uid="{00000000-0005-0000-0000-00009B380000}"/>
    <cellStyle name="Normal 19 7 2 2 2" xfId="14576" xr:uid="{00000000-0005-0000-0000-00009C380000}"/>
    <cellStyle name="Normal 19 7 2 2 2 2" xfId="14577" xr:uid="{00000000-0005-0000-0000-00009D380000}"/>
    <cellStyle name="Normal 19 7 2 2 3" xfId="14578" xr:uid="{00000000-0005-0000-0000-00009E380000}"/>
    <cellStyle name="Normal 19 7 2 3" xfId="14579" xr:uid="{00000000-0005-0000-0000-00009F380000}"/>
    <cellStyle name="Normal 19 7 2 3 2" xfId="14580" xr:uid="{00000000-0005-0000-0000-0000A0380000}"/>
    <cellStyle name="Normal 19 7 2 3 2 2" xfId="14581" xr:uid="{00000000-0005-0000-0000-0000A1380000}"/>
    <cellStyle name="Normal 19 7 2 3 3" xfId="14582" xr:uid="{00000000-0005-0000-0000-0000A2380000}"/>
    <cellStyle name="Normal 19 7 2 4" xfId="14583" xr:uid="{00000000-0005-0000-0000-0000A3380000}"/>
    <cellStyle name="Normal 19 7 2 4 2" xfId="14584" xr:uid="{00000000-0005-0000-0000-0000A4380000}"/>
    <cellStyle name="Normal 19 7 2 4 2 2" xfId="14585" xr:uid="{00000000-0005-0000-0000-0000A5380000}"/>
    <cellStyle name="Normal 19 7 2 4 3" xfId="14586" xr:uid="{00000000-0005-0000-0000-0000A6380000}"/>
    <cellStyle name="Normal 19 7 2 5" xfId="14587" xr:uid="{00000000-0005-0000-0000-0000A7380000}"/>
    <cellStyle name="Normal 19 7 2 5 2" xfId="14588" xr:uid="{00000000-0005-0000-0000-0000A8380000}"/>
    <cellStyle name="Normal 19 7 2 6" xfId="14589" xr:uid="{00000000-0005-0000-0000-0000A9380000}"/>
    <cellStyle name="Normal 19 7 2 6 2" xfId="14590" xr:uid="{00000000-0005-0000-0000-0000AA380000}"/>
    <cellStyle name="Normal 19 7 2 7" xfId="14591" xr:uid="{00000000-0005-0000-0000-0000AB380000}"/>
    <cellStyle name="Normal 19 7 3" xfId="14592" xr:uid="{00000000-0005-0000-0000-0000AC380000}"/>
    <cellStyle name="Normal 19 7 3 2" xfId="14593" xr:uid="{00000000-0005-0000-0000-0000AD380000}"/>
    <cellStyle name="Normal 19 7 3 2 2" xfId="14594" xr:uid="{00000000-0005-0000-0000-0000AE380000}"/>
    <cellStyle name="Normal 19 7 3 3" xfId="14595" xr:uid="{00000000-0005-0000-0000-0000AF380000}"/>
    <cellStyle name="Normal 19 7 4" xfId="14596" xr:uid="{00000000-0005-0000-0000-0000B0380000}"/>
    <cellStyle name="Normal 19 7 4 2" xfId="14597" xr:uid="{00000000-0005-0000-0000-0000B1380000}"/>
    <cellStyle name="Normal 19 7 4 2 2" xfId="14598" xr:uid="{00000000-0005-0000-0000-0000B2380000}"/>
    <cellStyle name="Normal 19 7 4 3" xfId="14599" xr:uid="{00000000-0005-0000-0000-0000B3380000}"/>
    <cellStyle name="Normal 19 7 5" xfId="14600" xr:uid="{00000000-0005-0000-0000-0000B4380000}"/>
    <cellStyle name="Normal 19 7 5 2" xfId="14601" xr:uid="{00000000-0005-0000-0000-0000B5380000}"/>
    <cellStyle name="Normal 19 7 5 2 2" xfId="14602" xr:uid="{00000000-0005-0000-0000-0000B6380000}"/>
    <cellStyle name="Normal 19 7 5 3" xfId="14603" xr:uid="{00000000-0005-0000-0000-0000B7380000}"/>
    <cellStyle name="Normal 19 7 6" xfId="14604" xr:uid="{00000000-0005-0000-0000-0000B8380000}"/>
    <cellStyle name="Normal 19 7 6 2" xfId="14605" xr:uid="{00000000-0005-0000-0000-0000B9380000}"/>
    <cellStyle name="Normal 19 7 7" xfId="14606" xr:uid="{00000000-0005-0000-0000-0000BA380000}"/>
    <cellStyle name="Normal 19 7 7 2" xfId="14607" xr:uid="{00000000-0005-0000-0000-0000BB380000}"/>
    <cellStyle name="Normal 19 7 8" xfId="14608" xr:uid="{00000000-0005-0000-0000-0000BC380000}"/>
    <cellStyle name="Normal 19 8" xfId="14609" xr:uid="{00000000-0005-0000-0000-0000BD380000}"/>
    <cellStyle name="Normal 19 8 2" xfId="14610" xr:uid="{00000000-0005-0000-0000-0000BE380000}"/>
    <cellStyle name="Normal 19 8 2 2" xfId="14611" xr:uid="{00000000-0005-0000-0000-0000BF380000}"/>
    <cellStyle name="Normal 19 8 2 2 2" xfId="14612" xr:uid="{00000000-0005-0000-0000-0000C0380000}"/>
    <cellStyle name="Normal 19 8 2 3" xfId="14613" xr:uid="{00000000-0005-0000-0000-0000C1380000}"/>
    <cellStyle name="Normal 19 8 3" xfId="14614" xr:uid="{00000000-0005-0000-0000-0000C2380000}"/>
    <cellStyle name="Normal 19 8 3 2" xfId="14615" xr:uid="{00000000-0005-0000-0000-0000C3380000}"/>
    <cellStyle name="Normal 19 8 3 2 2" xfId="14616" xr:uid="{00000000-0005-0000-0000-0000C4380000}"/>
    <cellStyle name="Normal 19 8 3 3" xfId="14617" xr:uid="{00000000-0005-0000-0000-0000C5380000}"/>
    <cellStyle name="Normal 19 8 4" xfId="14618" xr:uid="{00000000-0005-0000-0000-0000C6380000}"/>
    <cellStyle name="Normal 19 8 4 2" xfId="14619" xr:uid="{00000000-0005-0000-0000-0000C7380000}"/>
    <cellStyle name="Normal 19 8 4 2 2" xfId="14620" xr:uid="{00000000-0005-0000-0000-0000C8380000}"/>
    <cellStyle name="Normal 19 8 4 3" xfId="14621" xr:uid="{00000000-0005-0000-0000-0000C9380000}"/>
    <cellStyle name="Normal 19 8 5" xfId="14622" xr:uid="{00000000-0005-0000-0000-0000CA380000}"/>
    <cellStyle name="Normal 19 8 5 2" xfId="14623" xr:uid="{00000000-0005-0000-0000-0000CB380000}"/>
    <cellStyle name="Normal 19 8 6" xfId="14624" xr:uid="{00000000-0005-0000-0000-0000CC380000}"/>
    <cellStyle name="Normal 19 8 6 2" xfId="14625" xr:uid="{00000000-0005-0000-0000-0000CD380000}"/>
    <cellStyle name="Normal 19 8 7" xfId="14626" xr:uid="{00000000-0005-0000-0000-0000CE380000}"/>
    <cellStyle name="Normal 19 9" xfId="14627" xr:uid="{00000000-0005-0000-0000-0000CF380000}"/>
    <cellStyle name="Normal 19 9 2" xfId="14628" xr:uid="{00000000-0005-0000-0000-0000D0380000}"/>
    <cellStyle name="Normal 19 9 2 2" xfId="14629" xr:uid="{00000000-0005-0000-0000-0000D1380000}"/>
    <cellStyle name="Normal 19 9 2 2 2" xfId="14630" xr:uid="{00000000-0005-0000-0000-0000D2380000}"/>
    <cellStyle name="Normal 19 9 2 3" xfId="14631" xr:uid="{00000000-0005-0000-0000-0000D3380000}"/>
    <cellStyle name="Normal 19 9 3" xfId="14632" xr:uid="{00000000-0005-0000-0000-0000D4380000}"/>
    <cellStyle name="Normal 19 9 3 2" xfId="14633" xr:uid="{00000000-0005-0000-0000-0000D5380000}"/>
    <cellStyle name="Normal 19 9 3 2 2" xfId="14634" xr:uid="{00000000-0005-0000-0000-0000D6380000}"/>
    <cellStyle name="Normal 19 9 3 3" xfId="14635" xr:uid="{00000000-0005-0000-0000-0000D7380000}"/>
    <cellStyle name="Normal 19 9 4" xfId="14636" xr:uid="{00000000-0005-0000-0000-0000D8380000}"/>
    <cellStyle name="Normal 19 9 4 2" xfId="14637" xr:uid="{00000000-0005-0000-0000-0000D9380000}"/>
    <cellStyle name="Normal 19 9 4 2 2" xfId="14638" xr:uid="{00000000-0005-0000-0000-0000DA380000}"/>
    <cellStyle name="Normal 19 9 4 3" xfId="14639" xr:uid="{00000000-0005-0000-0000-0000DB380000}"/>
    <cellStyle name="Normal 19 9 5" xfId="14640" xr:uid="{00000000-0005-0000-0000-0000DC380000}"/>
    <cellStyle name="Normal 19 9 5 2" xfId="14641" xr:uid="{00000000-0005-0000-0000-0000DD380000}"/>
    <cellStyle name="Normal 19 9 6" xfId="14642" xr:uid="{00000000-0005-0000-0000-0000DE380000}"/>
    <cellStyle name="Normal 19 9 6 2" xfId="14643" xr:uid="{00000000-0005-0000-0000-0000DF380000}"/>
    <cellStyle name="Normal 19 9 7" xfId="14644" xr:uid="{00000000-0005-0000-0000-0000E0380000}"/>
    <cellStyle name="Normal 19_Confidential Information" xfId="14645" xr:uid="{00000000-0005-0000-0000-0000E1380000}"/>
    <cellStyle name="Normal 2" xfId="466" xr:uid="{00000000-0005-0000-0000-0000E2380000}"/>
    <cellStyle name="Normal 2 10" xfId="14646" xr:uid="{00000000-0005-0000-0000-0000E3380000}"/>
    <cellStyle name="Normal 2 10 2" xfId="14647" xr:uid="{00000000-0005-0000-0000-0000E4380000}"/>
    <cellStyle name="Normal 2 10 2 2" xfId="14648" xr:uid="{00000000-0005-0000-0000-0000E5380000}"/>
    <cellStyle name="Normal 2 10 2 2 2" xfId="14649" xr:uid="{00000000-0005-0000-0000-0000E6380000}"/>
    <cellStyle name="Normal 2 10 2 3" xfId="14650" xr:uid="{00000000-0005-0000-0000-0000E7380000}"/>
    <cellStyle name="Normal 2 10 3" xfId="14651" xr:uid="{00000000-0005-0000-0000-0000E8380000}"/>
    <cellStyle name="Normal 2 10 3 2" xfId="14652" xr:uid="{00000000-0005-0000-0000-0000E9380000}"/>
    <cellStyle name="Normal 2 10 3 2 2" xfId="14653" xr:uid="{00000000-0005-0000-0000-0000EA380000}"/>
    <cellStyle name="Normal 2 10 3 3" xfId="14654" xr:uid="{00000000-0005-0000-0000-0000EB380000}"/>
    <cellStyle name="Normal 2 10 4" xfId="14655" xr:uid="{00000000-0005-0000-0000-0000EC380000}"/>
    <cellStyle name="Normal 2 10 4 2" xfId="14656" xr:uid="{00000000-0005-0000-0000-0000ED380000}"/>
    <cellStyle name="Normal 2 10 4 2 2" xfId="14657" xr:uid="{00000000-0005-0000-0000-0000EE380000}"/>
    <cellStyle name="Normal 2 10 4 3" xfId="14658" xr:uid="{00000000-0005-0000-0000-0000EF380000}"/>
    <cellStyle name="Normal 2 10 5" xfId="14659" xr:uid="{00000000-0005-0000-0000-0000F0380000}"/>
    <cellStyle name="Normal 2 10 5 2" xfId="14660" xr:uid="{00000000-0005-0000-0000-0000F1380000}"/>
    <cellStyle name="Normal 2 10 6" xfId="14661" xr:uid="{00000000-0005-0000-0000-0000F2380000}"/>
    <cellStyle name="Normal 2 10 6 2" xfId="14662" xr:uid="{00000000-0005-0000-0000-0000F3380000}"/>
    <cellStyle name="Normal 2 10 7" xfId="14663" xr:uid="{00000000-0005-0000-0000-0000F4380000}"/>
    <cellStyle name="Normal 2 11" xfId="14664" xr:uid="{00000000-0005-0000-0000-0000F5380000}"/>
    <cellStyle name="Normal 2 11 2" xfId="14665" xr:uid="{00000000-0005-0000-0000-0000F6380000}"/>
    <cellStyle name="Normal 2 11 2 2" xfId="14666" xr:uid="{00000000-0005-0000-0000-0000F7380000}"/>
    <cellStyle name="Normal 2 11 2 2 2" xfId="14667" xr:uid="{00000000-0005-0000-0000-0000F8380000}"/>
    <cellStyle name="Normal 2 11 2 3" xfId="14668" xr:uid="{00000000-0005-0000-0000-0000F9380000}"/>
    <cellStyle name="Normal 2 11 3" xfId="14669" xr:uid="{00000000-0005-0000-0000-0000FA380000}"/>
    <cellStyle name="Normal 2 11 3 2" xfId="14670" xr:uid="{00000000-0005-0000-0000-0000FB380000}"/>
    <cellStyle name="Normal 2 11 3 2 2" xfId="14671" xr:uid="{00000000-0005-0000-0000-0000FC380000}"/>
    <cellStyle name="Normal 2 11 3 3" xfId="14672" xr:uid="{00000000-0005-0000-0000-0000FD380000}"/>
    <cellStyle name="Normal 2 11 4" xfId="14673" xr:uid="{00000000-0005-0000-0000-0000FE380000}"/>
    <cellStyle name="Normal 2 11 4 2" xfId="14674" xr:uid="{00000000-0005-0000-0000-0000FF380000}"/>
    <cellStyle name="Normal 2 11 4 2 2" xfId="14675" xr:uid="{00000000-0005-0000-0000-000000390000}"/>
    <cellStyle name="Normal 2 11 4 3" xfId="14676" xr:uid="{00000000-0005-0000-0000-000001390000}"/>
    <cellStyle name="Normal 2 11 5" xfId="14677" xr:uid="{00000000-0005-0000-0000-000002390000}"/>
    <cellStyle name="Normal 2 11 5 2" xfId="14678" xr:uid="{00000000-0005-0000-0000-000003390000}"/>
    <cellStyle name="Normal 2 11 6" xfId="14679" xr:uid="{00000000-0005-0000-0000-000004390000}"/>
    <cellStyle name="Normal 2 11 6 2" xfId="14680" xr:uid="{00000000-0005-0000-0000-000005390000}"/>
    <cellStyle name="Normal 2 11 7" xfId="14681" xr:uid="{00000000-0005-0000-0000-000006390000}"/>
    <cellStyle name="Normal 2 12" xfId="14682" xr:uid="{00000000-0005-0000-0000-000007390000}"/>
    <cellStyle name="Normal 2 13" xfId="14683" xr:uid="{00000000-0005-0000-0000-000008390000}"/>
    <cellStyle name="Normal 2 13 2" xfId="14684" xr:uid="{00000000-0005-0000-0000-000009390000}"/>
    <cellStyle name="Normal 2 14" xfId="14685" xr:uid="{00000000-0005-0000-0000-00000A390000}"/>
    <cellStyle name="Normal 2 15" xfId="14686" xr:uid="{00000000-0005-0000-0000-00000B390000}"/>
    <cellStyle name="Normal 2 16" xfId="25700" xr:uid="{00000000-0005-0000-0000-00000C390000}"/>
    <cellStyle name="Normal 2 16 2" xfId="25705" xr:uid="{00000000-0005-0000-0000-00000D390000}"/>
    <cellStyle name="Normal 2 2" xfId="467" xr:uid="{00000000-0005-0000-0000-00000E390000}"/>
    <cellStyle name="Normal 2 2 10" xfId="14687" xr:uid="{00000000-0005-0000-0000-00000F390000}"/>
    <cellStyle name="Normal 2 2 11" xfId="14688" xr:uid="{00000000-0005-0000-0000-000010390000}"/>
    <cellStyle name="Normal 2 2 12" xfId="14689" xr:uid="{00000000-0005-0000-0000-000011390000}"/>
    <cellStyle name="Normal 2 2 2" xfId="468" xr:uid="{00000000-0005-0000-0000-000012390000}"/>
    <cellStyle name="Normal 2 2 2 2" xfId="14690" xr:uid="{00000000-0005-0000-0000-000013390000}"/>
    <cellStyle name="Normal 2 2 3" xfId="469" xr:uid="{00000000-0005-0000-0000-000014390000}"/>
    <cellStyle name="Normal 2 2 3 10" xfId="14691" xr:uid="{00000000-0005-0000-0000-000015390000}"/>
    <cellStyle name="Normal 2 2 3 10 2" xfId="14692" xr:uid="{00000000-0005-0000-0000-000016390000}"/>
    <cellStyle name="Normal 2 2 3 10 2 2" xfId="14693" xr:uid="{00000000-0005-0000-0000-000017390000}"/>
    <cellStyle name="Normal 2 2 3 10 3" xfId="14694" xr:uid="{00000000-0005-0000-0000-000018390000}"/>
    <cellStyle name="Normal 2 2 3 11" xfId="14695" xr:uid="{00000000-0005-0000-0000-000019390000}"/>
    <cellStyle name="Normal 2 2 3 11 2" xfId="14696" xr:uid="{00000000-0005-0000-0000-00001A390000}"/>
    <cellStyle name="Normal 2 2 3 12" xfId="14697" xr:uid="{00000000-0005-0000-0000-00001B390000}"/>
    <cellStyle name="Normal 2 2 3 12 2" xfId="14698" xr:uid="{00000000-0005-0000-0000-00001C390000}"/>
    <cellStyle name="Normal 2 2 3 13" xfId="14699" xr:uid="{00000000-0005-0000-0000-00001D390000}"/>
    <cellStyle name="Normal 2 2 3 2" xfId="470" xr:uid="{00000000-0005-0000-0000-00001E390000}"/>
    <cellStyle name="Normal 2 2 3 2 10" xfId="14700" xr:uid="{00000000-0005-0000-0000-00001F390000}"/>
    <cellStyle name="Normal 2 2 3 2 10 2" xfId="14701" xr:uid="{00000000-0005-0000-0000-000020390000}"/>
    <cellStyle name="Normal 2 2 3 2 11" xfId="14702" xr:uid="{00000000-0005-0000-0000-000021390000}"/>
    <cellStyle name="Normal 2 2 3 2 2" xfId="14703" xr:uid="{00000000-0005-0000-0000-000022390000}"/>
    <cellStyle name="Normal 2 2 3 2 2 2" xfId="14704" xr:uid="{00000000-0005-0000-0000-000023390000}"/>
    <cellStyle name="Normal 2 2 3 2 2 2 2" xfId="14705" xr:uid="{00000000-0005-0000-0000-000024390000}"/>
    <cellStyle name="Normal 2 2 3 2 2 2 2 2" xfId="14706" xr:uid="{00000000-0005-0000-0000-000025390000}"/>
    <cellStyle name="Normal 2 2 3 2 2 2 2 2 2" xfId="14707" xr:uid="{00000000-0005-0000-0000-000026390000}"/>
    <cellStyle name="Normal 2 2 3 2 2 2 2 3" xfId="14708" xr:uid="{00000000-0005-0000-0000-000027390000}"/>
    <cellStyle name="Normal 2 2 3 2 2 2 3" xfId="14709" xr:uid="{00000000-0005-0000-0000-000028390000}"/>
    <cellStyle name="Normal 2 2 3 2 2 2 3 2" xfId="14710" xr:uid="{00000000-0005-0000-0000-000029390000}"/>
    <cellStyle name="Normal 2 2 3 2 2 2 3 2 2" xfId="14711" xr:uid="{00000000-0005-0000-0000-00002A390000}"/>
    <cellStyle name="Normal 2 2 3 2 2 2 3 3" xfId="14712" xr:uid="{00000000-0005-0000-0000-00002B390000}"/>
    <cellStyle name="Normal 2 2 3 2 2 2 4" xfId="14713" xr:uid="{00000000-0005-0000-0000-00002C390000}"/>
    <cellStyle name="Normal 2 2 3 2 2 2 4 2" xfId="14714" xr:uid="{00000000-0005-0000-0000-00002D390000}"/>
    <cellStyle name="Normal 2 2 3 2 2 2 4 2 2" xfId="14715" xr:uid="{00000000-0005-0000-0000-00002E390000}"/>
    <cellStyle name="Normal 2 2 3 2 2 2 4 3" xfId="14716" xr:uid="{00000000-0005-0000-0000-00002F390000}"/>
    <cellStyle name="Normal 2 2 3 2 2 2 5" xfId="14717" xr:uid="{00000000-0005-0000-0000-000030390000}"/>
    <cellStyle name="Normal 2 2 3 2 2 2 5 2" xfId="14718" xr:uid="{00000000-0005-0000-0000-000031390000}"/>
    <cellStyle name="Normal 2 2 3 2 2 2 6" xfId="14719" xr:uid="{00000000-0005-0000-0000-000032390000}"/>
    <cellStyle name="Normal 2 2 3 2 2 2 6 2" xfId="14720" xr:uid="{00000000-0005-0000-0000-000033390000}"/>
    <cellStyle name="Normal 2 2 3 2 2 2 7" xfId="14721" xr:uid="{00000000-0005-0000-0000-000034390000}"/>
    <cellStyle name="Normal 2 2 3 2 2 3" xfId="14722" xr:uid="{00000000-0005-0000-0000-000035390000}"/>
    <cellStyle name="Normal 2 2 3 2 2 3 2" xfId="14723" xr:uid="{00000000-0005-0000-0000-000036390000}"/>
    <cellStyle name="Normal 2 2 3 2 2 3 2 2" xfId="14724" xr:uid="{00000000-0005-0000-0000-000037390000}"/>
    <cellStyle name="Normal 2 2 3 2 2 3 2 2 2" xfId="14725" xr:uid="{00000000-0005-0000-0000-000038390000}"/>
    <cellStyle name="Normal 2 2 3 2 2 3 2 3" xfId="14726" xr:uid="{00000000-0005-0000-0000-000039390000}"/>
    <cellStyle name="Normal 2 2 3 2 2 3 3" xfId="14727" xr:uid="{00000000-0005-0000-0000-00003A390000}"/>
    <cellStyle name="Normal 2 2 3 2 2 3 3 2" xfId="14728" xr:uid="{00000000-0005-0000-0000-00003B390000}"/>
    <cellStyle name="Normal 2 2 3 2 2 3 3 2 2" xfId="14729" xr:uid="{00000000-0005-0000-0000-00003C390000}"/>
    <cellStyle name="Normal 2 2 3 2 2 3 3 3" xfId="14730" xr:uid="{00000000-0005-0000-0000-00003D390000}"/>
    <cellStyle name="Normal 2 2 3 2 2 3 4" xfId="14731" xr:uid="{00000000-0005-0000-0000-00003E390000}"/>
    <cellStyle name="Normal 2 2 3 2 2 3 4 2" xfId="14732" xr:uid="{00000000-0005-0000-0000-00003F390000}"/>
    <cellStyle name="Normal 2 2 3 2 2 3 4 2 2" xfId="14733" xr:uid="{00000000-0005-0000-0000-000040390000}"/>
    <cellStyle name="Normal 2 2 3 2 2 3 4 3" xfId="14734" xr:uid="{00000000-0005-0000-0000-000041390000}"/>
    <cellStyle name="Normal 2 2 3 2 2 3 5" xfId="14735" xr:uid="{00000000-0005-0000-0000-000042390000}"/>
    <cellStyle name="Normal 2 2 3 2 2 3 5 2" xfId="14736" xr:uid="{00000000-0005-0000-0000-000043390000}"/>
    <cellStyle name="Normal 2 2 3 2 2 3 6" xfId="14737" xr:uid="{00000000-0005-0000-0000-000044390000}"/>
    <cellStyle name="Normal 2 2 3 2 2 3 6 2" xfId="14738" xr:uid="{00000000-0005-0000-0000-000045390000}"/>
    <cellStyle name="Normal 2 2 3 2 2 3 7" xfId="14739" xr:uid="{00000000-0005-0000-0000-000046390000}"/>
    <cellStyle name="Normal 2 2 3 2 2 4" xfId="14740" xr:uid="{00000000-0005-0000-0000-000047390000}"/>
    <cellStyle name="Normal 2 2 3 2 2 4 2" xfId="14741" xr:uid="{00000000-0005-0000-0000-000048390000}"/>
    <cellStyle name="Normal 2 2 3 2 2 4 2 2" xfId="14742" xr:uid="{00000000-0005-0000-0000-000049390000}"/>
    <cellStyle name="Normal 2 2 3 2 2 4 3" xfId="14743" xr:uid="{00000000-0005-0000-0000-00004A390000}"/>
    <cellStyle name="Normal 2 2 3 2 2 5" xfId="14744" xr:uid="{00000000-0005-0000-0000-00004B390000}"/>
    <cellStyle name="Normal 2 2 3 2 2 5 2" xfId="14745" xr:uid="{00000000-0005-0000-0000-00004C390000}"/>
    <cellStyle name="Normal 2 2 3 2 2 5 2 2" xfId="14746" xr:uid="{00000000-0005-0000-0000-00004D390000}"/>
    <cellStyle name="Normal 2 2 3 2 2 5 3" xfId="14747" xr:uid="{00000000-0005-0000-0000-00004E390000}"/>
    <cellStyle name="Normal 2 2 3 2 2 6" xfId="14748" xr:uid="{00000000-0005-0000-0000-00004F390000}"/>
    <cellStyle name="Normal 2 2 3 2 2 6 2" xfId="14749" xr:uid="{00000000-0005-0000-0000-000050390000}"/>
    <cellStyle name="Normal 2 2 3 2 2 6 2 2" xfId="14750" xr:uid="{00000000-0005-0000-0000-000051390000}"/>
    <cellStyle name="Normal 2 2 3 2 2 6 3" xfId="14751" xr:uid="{00000000-0005-0000-0000-000052390000}"/>
    <cellStyle name="Normal 2 2 3 2 2 7" xfId="14752" xr:uid="{00000000-0005-0000-0000-000053390000}"/>
    <cellStyle name="Normal 2 2 3 2 2 7 2" xfId="14753" xr:uid="{00000000-0005-0000-0000-000054390000}"/>
    <cellStyle name="Normal 2 2 3 2 2 8" xfId="14754" xr:uid="{00000000-0005-0000-0000-000055390000}"/>
    <cellStyle name="Normal 2 2 3 2 2 8 2" xfId="14755" xr:uid="{00000000-0005-0000-0000-000056390000}"/>
    <cellStyle name="Normal 2 2 3 2 2 9" xfId="14756" xr:uid="{00000000-0005-0000-0000-000057390000}"/>
    <cellStyle name="Normal 2 2 3 2 3" xfId="14757" xr:uid="{00000000-0005-0000-0000-000058390000}"/>
    <cellStyle name="Normal 2 2 3 2 3 2" xfId="14758" xr:uid="{00000000-0005-0000-0000-000059390000}"/>
    <cellStyle name="Normal 2 2 3 2 3 2 2" xfId="14759" xr:uid="{00000000-0005-0000-0000-00005A390000}"/>
    <cellStyle name="Normal 2 2 3 2 3 2 2 2" xfId="14760" xr:uid="{00000000-0005-0000-0000-00005B390000}"/>
    <cellStyle name="Normal 2 2 3 2 3 2 2 2 2" xfId="14761" xr:uid="{00000000-0005-0000-0000-00005C390000}"/>
    <cellStyle name="Normal 2 2 3 2 3 2 2 3" xfId="14762" xr:uid="{00000000-0005-0000-0000-00005D390000}"/>
    <cellStyle name="Normal 2 2 3 2 3 2 3" xfId="14763" xr:uid="{00000000-0005-0000-0000-00005E390000}"/>
    <cellStyle name="Normal 2 2 3 2 3 2 3 2" xfId="14764" xr:uid="{00000000-0005-0000-0000-00005F390000}"/>
    <cellStyle name="Normal 2 2 3 2 3 2 3 2 2" xfId="14765" xr:uid="{00000000-0005-0000-0000-000060390000}"/>
    <cellStyle name="Normal 2 2 3 2 3 2 3 3" xfId="14766" xr:uid="{00000000-0005-0000-0000-000061390000}"/>
    <cellStyle name="Normal 2 2 3 2 3 2 4" xfId="14767" xr:uid="{00000000-0005-0000-0000-000062390000}"/>
    <cellStyle name="Normal 2 2 3 2 3 2 4 2" xfId="14768" xr:uid="{00000000-0005-0000-0000-000063390000}"/>
    <cellStyle name="Normal 2 2 3 2 3 2 4 2 2" xfId="14769" xr:uid="{00000000-0005-0000-0000-000064390000}"/>
    <cellStyle name="Normal 2 2 3 2 3 2 4 3" xfId="14770" xr:uid="{00000000-0005-0000-0000-000065390000}"/>
    <cellStyle name="Normal 2 2 3 2 3 2 5" xfId="14771" xr:uid="{00000000-0005-0000-0000-000066390000}"/>
    <cellStyle name="Normal 2 2 3 2 3 2 5 2" xfId="14772" xr:uid="{00000000-0005-0000-0000-000067390000}"/>
    <cellStyle name="Normal 2 2 3 2 3 2 6" xfId="14773" xr:uid="{00000000-0005-0000-0000-000068390000}"/>
    <cellStyle name="Normal 2 2 3 2 3 2 6 2" xfId="14774" xr:uid="{00000000-0005-0000-0000-000069390000}"/>
    <cellStyle name="Normal 2 2 3 2 3 2 7" xfId="14775" xr:uid="{00000000-0005-0000-0000-00006A390000}"/>
    <cellStyle name="Normal 2 2 3 2 3 3" xfId="14776" xr:uid="{00000000-0005-0000-0000-00006B390000}"/>
    <cellStyle name="Normal 2 2 3 2 3 3 2" xfId="14777" xr:uid="{00000000-0005-0000-0000-00006C390000}"/>
    <cellStyle name="Normal 2 2 3 2 3 3 2 2" xfId="14778" xr:uid="{00000000-0005-0000-0000-00006D390000}"/>
    <cellStyle name="Normal 2 2 3 2 3 3 3" xfId="14779" xr:uid="{00000000-0005-0000-0000-00006E390000}"/>
    <cellStyle name="Normal 2 2 3 2 3 4" xfId="14780" xr:uid="{00000000-0005-0000-0000-00006F390000}"/>
    <cellStyle name="Normal 2 2 3 2 3 4 2" xfId="14781" xr:uid="{00000000-0005-0000-0000-000070390000}"/>
    <cellStyle name="Normal 2 2 3 2 3 4 2 2" xfId="14782" xr:uid="{00000000-0005-0000-0000-000071390000}"/>
    <cellStyle name="Normal 2 2 3 2 3 4 3" xfId="14783" xr:uid="{00000000-0005-0000-0000-000072390000}"/>
    <cellStyle name="Normal 2 2 3 2 3 5" xfId="14784" xr:uid="{00000000-0005-0000-0000-000073390000}"/>
    <cellStyle name="Normal 2 2 3 2 3 5 2" xfId="14785" xr:uid="{00000000-0005-0000-0000-000074390000}"/>
    <cellStyle name="Normal 2 2 3 2 3 5 2 2" xfId="14786" xr:uid="{00000000-0005-0000-0000-000075390000}"/>
    <cellStyle name="Normal 2 2 3 2 3 5 3" xfId="14787" xr:uid="{00000000-0005-0000-0000-000076390000}"/>
    <cellStyle name="Normal 2 2 3 2 3 6" xfId="14788" xr:uid="{00000000-0005-0000-0000-000077390000}"/>
    <cellStyle name="Normal 2 2 3 2 3 6 2" xfId="14789" xr:uid="{00000000-0005-0000-0000-000078390000}"/>
    <cellStyle name="Normal 2 2 3 2 3 7" xfId="14790" xr:uid="{00000000-0005-0000-0000-000079390000}"/>
    <cellStyle name="Normal 2 2 3 2 3 7 2" xfId="14791" xr:uid="{00000000-0005-0000-0000-00007A390000}"/>
    <cellStyle name="Normal 2 2 3 2 3 8" xfId="14792" xr:uid="{00000000-0005-0000-0000-00007B390000}"/>
    <cellStyle name="Normal 2 2 3 2 4" xfId="14793" xr:uid="{00000000-0005-0000-0000-00007C390000}"/>
    <cellStyle name="Normal 2 2 3 2 4 2" xfId="14794" xr:uid="{00000000-0005-0000-0000-00007D390000}"/>
    <cellStyle name="Normal 2 2 3 2 4 2 2" xfId="14795" xr:uid="{00000000-0005-0000-0000-00007E390000}"/>
    <cellStyle name="Normal 2 2 3 2 4 2 2 2" xfId="14796" xr:uid="{00000000-0005-0000-0000-00007F390000}"/>
    <cellStyle name="Normal 2 2 3 2 4 2 3" xfId="14797" xr:uid="{00000000-0005-0000-0000-000080390000}"/>
    <cellStyle name="Normal 2 2 3 2 4 3" xfId="14798" xr:uid="{00000000-0005-0000-0000-000081390000}"/>
    <cellStyle name="Normal 2 2 3 2 4 3 2" xfId="14799" xr:uid="{00000000-0005-0000-0000-000082390000}"/>
    <cellStyle name="Normal 2 2 3 2 4 3 2 2" xfId="14800" xr:uid="{00000000-0005-0000-0000-000083390000}"/>
    <cellStyle name="Normal 2 2 3 2 4 3 3" xfId="14801" xr:uid="{00000000-0005-0000-0000-000084390000}"/>
    <cellStyle name="Normal 2 2 3 2 4 4" xfId="14802" xr:uid="{00000000-0005-0000-0000-000085390000}"/>
    <cellStyle name="Normal 2 2 3 2 4 4 2" xfId="14803" xr:uid="{00000000-0005-0000-0000-000086390000}"/>
    <cellStyle name="Normal 2 2 3 2 4 4 2 2" xfId="14804" xr:uid="{00000000-0005-0000-0000-000087390000}"/>
    <cellStyle name="Normal 2 2 3 2 4 4 3" xfId="14805" xr:uid="{00000000-0005-0000-0000-000088390000}"/>
    <cellStyle name="Normal 2 2 3 2 4 5" xfId="14806" xr:uid="{00000000-0005-0000-0000-000089390000}"/>
    <cellStyle name="Normal 2 2 3 2 4 5 2" xfId="14807" xr:uid="{00000000-0005-0000-0000-00008A390000}"/>
    <cellStyle name="Normal 2 2 3 2 4 6" xfId="14808" xr:uid="{00000000-0005-0000-0000-00008B390000}"/>
    <cellStyle name="Normal 2 2 3 2 4 6 2" xfId="14809" xr:uid="{00000000-0005-0000-0000-00008C390000}"/>
    <cellStyle name="Normal 2 2 3 2 4 7" xfId="14810" xr:uid="{00000000-0005-0000-0000-00008D390000}"/>
    <cellStyle name="Normal 2 2 3 2 5" xfId="14811" xr:uid="{00000000-0005-0000-0000-00008E390000}"/>
    <cellStyle name="Normal 2 2 3 2 5 2" xfId="14812" xr:uid="{00000000-0005-0000-0000-00008F390000}"/>
    <cellStyle name="Normal 2 2 3 2 5 2 2" xfId="14813" xr:uid="{00000000-0005-0000-0000-000090390000}"/>
    <cellStyle name="Normal 2 2 3 2 5 2 2 2" xfId="14814" xr:uid="{00000000-0005-0000-0000-000091390000}"/>
    <cellStyle name="Normal 2 2 3 2 5 2 3" xfId="14815" xr:uid="{00000000-0005-0000-0000-000092390000}"/>
    <cellStyle name="Normal 2 2 3 2 5 3" xfId="14816" xr:uid="{00000000-0005-0000-0000-000093390000}"/>
    <cellStyle name="Normal 2 2 3 2 5 3 2" xfId="14817" xr:uid="{00000000-0005-0000-0000-000094390000}"/>
    <cellStyle name="Normal 2 2 3 2 5 3 2 2" xfId="14818" xr:uid="{00000000-0005-0000-0000-000095390000}"/>
    <cellStyle name="Normal 2 2 3 2 5 3 3" xfId="14819" xr:uid="{00000000-0005-0000-0000-000096390000}"/>
    <cellStyle name="Normal 2 2 3 2 5 4" xfId="14820" xr:uid="{00000000-0005-0000-0000-000097390000}"/>
    <cellStyle name="Normal 2 2 3 2 5 4 2" xfId="14821" xr:uid="{00000000-0005-0000-0000-000098390000}"/>
    <cellStyle name="Normal 2 2 3 2 5 4 2 2" xfId="14822" xr:uid="{00000000-0005-0000-0000-000099390000}"/>
    <cellStyle name="Normal 2 2 3 2 5 4 3" xfId="14823" xr:uid="{00000000-0005-0000-0000-00009A390000}"/>
    <cellStyle name="Normal 2 2 3 2 5 5" xfId="14824" xr:uid="{00000000-0005-0000-0000-00009B390000}"/>
    <cellStyle name="Normal 2 2 3 2 5 5 2" xfId="14825" xr:uid="{00000000-0005-0000-0000-00009C390000}"/>
    <cellStyle name="Normal 2 2 3 2 5 6" xfId="14826" xr:uid="{00000000-0005-0000-0000-00009D390000}"/>
    <cellStyle name="Normal 2 2 3 2 5 6 2" xfId="14827" xr:uid="{00000000-0005-0000-0000-00009E390000}"/>
    <cellStyle name="Normal 2 2 3 2 5 7" xfId="14828" xr:uid="{00000000-0005-0000-0000-00009F390000}"/>
    <cellStyle name="Normal 2 2 3 2 6" xfId="14829" xr:uid="{00000000-0005-0000-0000-0000A0390000}"/>
    <cellStyle name="Normal 2 2 3 2 6 2" xfId="14830" xr:uid="{00000000-0005-0000-0000-0000A1390000}"/>
    <cellStyle name="Normal 2 2 3 2 6 2 2" xfId="14831" xr:uid="{00000000-0005-0000-0000-0000A2390000}"/>
    <cellStyle name="Normal 2 2 3 2 6 3" xfId="14832" xr:uid="{00000000-0005-0000-0000-0000A3390000}"/>
    <cellStyle name="Normal 2 2 3 2 7" xfId="14833" xr:uid="{00000000-0005-0000-0000-0000A4390000}"/>
    <cellStyle name="Normal 2 2 3 2 7 2" xfId="14834" xr:uid="{00000000-0005-0000-0000-0000A5390000}"/>
    <cellStyle name="Normal 2 2 3 2 7 2 2" xfId="14835" xr:uid="{00000000-0005-0000-0000-0000A6390000}"/>
    <cellStyle name="Normal 2 2 3 2 7 3" xfId="14836" xr:uid="{00000000-0005-0000-0000-0000A7390000}"/>
    <cellStyle name="Normal 2 2 3 2 8" xfId="14837" xr:uid="{00000000-0005-0000-0000-0000A8390000}"/>
    <cellStyle name="Normal 2 2 3 2 8 2" xfId="14838" xr:uid="{00000000-0005-0000-0000-0000A9390000}"/>
    <cellStyle name="Normal 2 2 3 2 8 2 2" xfId="14839" xr:uid="{00000000-0005-0000-0000-0000AA390000}"/>
    <cellStyle name="Normal 2 2 3 2 8 3" xfId="14840" xr:uid="{00000000-0005-0000-0000-0000AB390000}"/>
    <cellStyle name="Normal 2 2 3 2 9" xfId="14841" xr:uid="{00000000-0005-0000-0000-0000AC390000}"/>
    <cellStyle name="Normal 2 2 3 2 9 2" xfId="14842" xr:uid="{00000000-0005-0000-0000-0000AD390000}"/>
    <cellStyle name="Normal 2 2 3 3" xfId="471" xr:uid="{00000000-0005-0000-0000-0000AE390000}"/>
    <cellStyle name="Normal 2 2 3 3 10" xfId="14843" xr:uid="{00000000-0005-0000-0000-0000AF390000}"/>
    <cellStyle name="Normal 2 2 3 3 10 2" xfId="14844" xr:uid="{00000000-0005-0000-0000-0000B0390000}"/>
    <cellStyle name="Normal 2 2 3 3 11" xfId="14845" xr:uid="{00000000-0005-0000-0000-0000B1390000}"/>
    <cellStyle name="Normal 2 2 3 3 2" xfId="14846" xr:uid="{00000000-0005-0000-0000-0000B2390000}"/>
    <cellStyle name="Normal 2 2 3 3 2 2" xfId="14847" xr:uid="{00000000-0005-0000-0000-0000B3390000}"/>
    <cellStyle name="Normal 2 2 3 3 2 2 2" xfId="14848" xr:uid="{00000000-0005-0000-0000-0000B4390000}"/>
    <cellStyle name="Normal 2 2 3 3 2 2 2 2" xfId="14849" xr:uid="{00000000-0005-0000-0000-0000B5390000}"/>
    <cellStyle name="Normal 2 2 3 3 2 2 2 2 2" xfId="14850" xr:uid="{00000000-0005-0000-0000-0000B6390000}"/>
    <cellStyle name="Normal 2 2 3 3 2 2 2 3" xfId="14851" xr:uid="{00000000-0005-0000-0000-0000B7390000}"/>
    <cellStyle name="Normal 2 2 3 3 2 2 3" xfId="14852" xr:uid="{00000000-0005-0000-0000-0000B8390000}"/>
    <cellStyle name="Normal 2 2 3 3 2 2 3 2" xfId="14853" xr:uid="{00000000-0005-0000-0000-0000B9390000}"/>
    <cellStyle name="Normal 2 2 3 3 2 2 3 2 2" xfId="14854" xr:uid="{00000000-0005-0000-0000-0000BA390000}"/>
    <cellStyle name="Normal 2 2 3 3 2 2 3 3" xfId="14855" xr:uid="{00000000-0005-0000-0000-0000BB390000}"/>
    <cellStyle name="Normal 2 2 3 3 2 2 4" xfId="14856" xr:uid="{00000000-0005-0000-0000-0000BC390000}"/>
    <cellStyle name="Normal 2 2 3 3 2 2 4 2" xfId="14857" xr:uid="{00000000-0005-0000-0000-0000BD390000}"/>
    <cellStyle name="Normal 2 2 3 3 2 2 4 2 2" xfId="14858" xr:uid="{00000000-0005-0000-0000-0000BE390000}"/>
    <cellStyle name="Normal 2 2 3 3 2 2 4 3" xfId="14859" xr:uid="{00000000-0005-0000-0000-0000BF390000}"/>
    <cellStyle name="Normal 2 2 3 3 2 2 5" xfId="14860" xr:uid="{00000000-0005-0000-0000-0000C0390000}"/>
    <cellStyle name="Normal 2 2 3 3 2 2 5 2" xfId="14861" xr:uid="{00000000-0005-0000-0000-0000C1390000}"/>
    <cellStyle name="Normal 2 2 3 3 2 2 6" xfId="14862" xr:uid="{00000000-0005-0000-0000-0000C2390000}"/>
    <cellStyle name="Normal 2 2 3 3 2 2 6 2" xfId="14863" xr:uid="{00000000-0005-0000-0000-0000C3390000}"/>
    <cellStyle name="Normal 2 2 3 3 2 2 7" xfId="14864" xr:uid="{00000000-0005-0000-0000-0000C4390000}"/>
    <cellStyle name="Normal 2 2 3 3 2 3" xfId="14865" xr:uid="{00000000-0005-0000-0000-0000C5390000}"/>
    <cellStyle name="Normal 2 2 3 3 2 3 2" xfId="14866" xr:uid="{00000000-0005-0000-0000-0000C6390000}"/>
    <cellStyle name="Normal 2 2 3 3 2 3 2 2" xfId="14867" xr:uid="{00000000-0005-0000-0000-0000C7390000}"/>
    <cellStyle name="Normal 2 2 3 3 2 3 2 2 2" xfId="14868" xr:uid="{00000000-0005-0000-0000-0000C8390000}"/>
    <cellStyle name="Normal 2 2 3 3 2 3 2 3" xfId="14869" xr:uid="{00000000-0005-0000-0000-0000C9390000}"/>
    <cellStyle name="Normal 2 2 3 3 2 3 3" xfId="14870" xr:uid="{00000000-0005-0000-0000-0000CA390000}"/>
    <cellStyle name="Normal 2 2 3 3 2 3 3 2" xfId="14871" xr:uid="{00000000-0005-0000-0000-0000CB390000}"/>
    <cellStyle name="Normal 2 2 3 3 2 3 3 2 2" xfId="14872" xr:uid="{00000000-0005-0000-0000-0000CC390000}"/>
    <cellStyle name="Normal 2 2 3 3 2 3 3 3" xfId="14873" xr:uid="{00000000-0005-0000-0000-0000CD390000}"/>
    <cellStyle name="Normal 2 2 3 3 2 3 4" xfId="14874" xr:uid="{00000000-0005-0000-0000-0000CE390000}"/>
    <cellStyle name="Normal 2 2 3 3 2 3 4 2" xfId="14875" xr:uid="{00000000-0005-0000-0000-0000CF390000}"/>
    <cellStyle name="Normal 2 2 3 3 2 3 4 2 2" xfId="14876" xr:uid="{00000000-0005-0000-0000-0000D0390000}"/>
    <cellStyle name="Normal 2 2 3 3 2 3 4 3" xfId="14877" xr:uid="{00000000-0005-0000-0000-0000D1390000}"/>
    <cellStyle name="Normal 2 2 3 3 2 3 5" xfId="14878" xr:uid="{00000000-0005-0000-0000-0000D2390000}"/>
    <cellStyle name="Normal 2 2 3 3 2 3 5 2" xfId="14879" xr:uid="{00000000-0005-0000-0000-0000D3390000}"/>
    <cellStyle name="Normal 2 2 3 3 2 3 6" xfId="14880" xr:uid="{00000000-0005-0000-0000-0000D4390000}"/>
    <cellStyle name="Normal 2 2 3 3 2 3 6 2" xfId="14881" xr:uid="{00000000-0005-0000-0000-0000D5390000}"/>
    <cellStyle name="Normal 2 2 3 3 2 3 7" xfId="14882" xr:uid="{00000000-0005-0000-0000-0000D6390000}"/>
    <cellStyle name="Normal 2 2 3 3 2 4" xfId="14883" xr:uid="{00000000-0005-0000-0000-0000D7390000}"/>
    <cellStyle name="Normal 2 2 3 3 2 4 2" xfId="14884" xr:uid="{00000000-0005-0000-0000-0000D8390000}"/>
    <cellStyle name="Normal 2 2 3 3 2 4 2 2" xfId="14885" xr:uid="{00000000-0005-0000-0000-0000D9390000}"/>
    <cellStyle name="Normal 2 2 3 3 2 4 3" xfId="14886" xr:uid="{00000000-0005-0000-0000-0000DA390000}"/>
    <cellStyle name="Normal 2 2 3 3 2 5" xfId="14887" xr:uid="{00000000-0005-0000-0000-0000DB390000}"/>
    <cellStyle name="Normal 2 2 3 3 2 5 2" xfId="14888" xr:uid="{00000000-0005-0000-0000-0000DC390000}"/>
    <cellStyle name="Normal 2 2 3 3 2 5 2 2" xfId="14889" xr:uid="{00000000-0005-0000-0000-0000DD390000}"/>
    <cellStyle name="Normal 2 2 3 3 2 5 3" xfId="14890" xr:uid="{00000000-0005-0000-0000-0000DE390000}"/>
    <cellStyle name="Normal 2 2 3 3 2 6" xfId="14891" xr:uid="{00000000-0005-0000-0000-0000DF390000}"/>
    <cellStyle name="Normal 2 2 3 3 2 6 2" xfId="14892" xr:uid="{00000000-0005-0000-0000-0000E0390000}"/>
    <cellStyle name="Normal 2 2 3 3 2 6 2 2" xfId="14893" xr:uid="{00000000-0005-0000-0000-0000E1390000}"/>
    <cellStyle name="Normal 2 2 3 3 2 6 3" xfId="14894" xr:uid="{00000000-0005-0000-0000-0000E2390000}"/>
    <cellStyle name="Normal 2 2 3 3 2 7" xfId="14895" xr:uid="{00000000-0005-0000-0000-0000E3390000}"/>
    <cellStyle name="Normal 2 2 3 3 2 7 2" xfId="14896" xr:uid="{00000000-0005-0000-0000-0000E4390000}"/>
    <cellStyle name="Normal 2 2 3 3 2 8" xfId="14897" xr:uid="{00000000-0005-0000-0000-0000E5390000}"/>
    <cellStyle name="Normal 2 2 3 3 2 8 2" xfId="14898" xr:uid="{00000000-0005-0000-0000-0000E6390000}"/>
    <cellStyle name="Normal 2 2 3 3 2 9" xfId="14899" xr:uid="{00000000-0005-0000-0000-0000E7390000}"/>
    <cellStyle name="Normal 2 2 3 3 3" xfId="14900" xr:uid="{00000000-0005-0000-0000-0000E8390000}"/>
    <cellStyle name="Normal 2 2 3 3 3 2" xfId="14901" xr:uid="{00000000-0005-0000-0000-0000E9390000}"/>
    <cellStyle name="Normal 2 2 3 3 3 2 2" xfId="14902" xr:uid="{00000000-0005-0000-0000-0000EA390000}"/>
    <cellStyle name="Normal 2 2 3 3 3 2 2 2" xfId="14903" xr:uid="{00000000-0005-0000-0000-0000EB390000}"/>
    <cellStyle name="Normal 2 2 3 3 3 2 2 2 2" xfId="14904" xr:uid="{00000000-0005-0000-0000-0000EC390000}"/>
    <cellStyle name="Normal 2 2 3 3 3 2 2 3" xfId="14905" xr:uid="{00000000-0005-0000-0000-0000ED390000}"/>
    <cellStyle name="Normal 2 2 3 3 3 2 3" xfId="14906" xr:uid="{00000000-0005-0000-0000-0000EE390000}"/>
    <cellStyle name="Normal 2 2 3 3 3 2 3 2" xfId="14907" xr:uid="{00000000-0005-0000-0000-0000EF390000}"/>
    <cellStyle name="Normal 2 2 3 3 3 2 3 2 2" xfId="14908" xr:uid="{00000000-0005-0000-0000-0000F0390000}"/>
    <cellStyle name="Normal 2 2 3 3 3 2 3 3" xfId="14909" xr:uid="{00000000-0005-0000-0000-0000F1390000}"/>
    <cellStyle name="Normal 2 2 3 3 3 2 4" xfId="14910" xr:uid="{00000000-0005-0000-0000-0000F2390000}"/>
    <cellStyle name="Normal 2 2 3 3 3 2 4 2" xfId="14911" xr:uid="{00000000-0005-0000-0000-0000F3390000}"/>
    <cellStyle name="Normal 2 2 3 3 3 2 4 2 2" xfId="14912" xr:uid="{00000000-0005-0000-0000-0000F4390000}"/>
    <cellStyle name="Normal 2 2 3 3 3 2 4 3" xfId="14913" xr:uid="{00000000-0005-0000-0000-0000F5390000}"/>
    <cellStyle name="Normal 2 2 3 3 3 2 5" xfId="14914" xr:uid="{00000000-0005-0000-0000-0000F6390000}"/>
    <cellStyle name="Normal 2 2 3 3 3 2 5 2" xfId="14915" xr:uid="{00000000-0005-0000-0000-0000F7390000}"/>
    <cellStyle name="Normal 2 2 3 3 3 2 6" xfId="14916" xr:uid="{00000000-0005-0000-0000-0000F8390000}"/>
    <cellStyle name="Normal 2 2 3 3 3 2 6 2" xfId="14917" xr:uid="{00000000-0005-0000-0000-0000F9390000}"/>
    <cellStyle name="Normal 2 2 3 3 3 2 7" xfId="14918" xr:uid="{00000000-0005-0000-0000-0000FA390000}"/>
    <cellStyle name="Normal 2 2 3 3 3 3" xfId="14919" xr:uid="{00000000-0005-0000-0000-0000FB390000}"/>
    <cellStyle name="Normal 2 2 3 3 3 3 2" xfId="14920" xr:uid="{00000000-0005-0000-0000-0000FC390000}"/>
    <cellStyle name="Normal 2 2 3 3 3 3 2 2" xfId="14921" xr:uid="{00000000-0005-0000-0000-0000FD390000}"/>
    <cellStyle name="Normal 2 2 3 3 3 3 3" xfId="14922" xr:uid="{00000000-0005-0000-0000-0000FE390000}"/>
    <cellStyle name="Normal 2 2 3 3 3 4" xfId="14923" xr:uid="{00000000-0005-0000-0000-0000FF390000}"/>
    <cellStyle name="Normal 2 2 3 3 3 4 2" xfId="14924" xr:uid="{00000000-0005-0000-0000-0000003A0000}"/>
    <cellStyle name="Normal 2 2 3 3 3 4 2 2" xfId="14925" xr:uid="{00000000-0005-0000-0000-0000013A0000}"/>
    <cellStyle name="Normal 2 2 3 3 3 4 3" xfId="14926" xr:uid="{00000000-0005-0000-0000-0000023A0000}"/>
    <cellStyle name="Normal 2 2 3 3 3 5" xfId="14927" xr:uid="{00000000-0005-0000-0000-0000033A0000}"/>
    <cellStyle name="Normal 2 2 3 3 3 5 2" xfId="14928" xr:uid="{00000000-0005-0000-0000-0000043A0000}"/>
    <cellStyle name="Normal 2 2 3 3 3 5 2 2" xfId="14929" xr:uid="{00000000-0005-0000-0000-0000053A0000}"/>
    <cellStyle name="Normal 2 2 3 3 3 5 3" xfId="14930" xr:uid="{00000000-0005-0000-0000-0000063A0000}"/>
    <cellStyle name="Normal 2 2 3 3 3 6" xfId="14931" xr:uid="{00000000-0005-0000-0000-0000073A0000}"/>
    <cellStyle name="Normal 2 2 3 3 3 6 2" xfId="14932" xr:uid="{00000000-0005-0000-0000-0000083A0000}"/>
    <cellStyle name="Normal 2 2 3 3 3 7" xfId="14933" xr:uid="{00000000-0005-0000-0000-0000093A0000}"/>
    <cellStyle name="Normal 2 2 3 3 3 7 2" xfId="14934" xr:uid="{00000000-0005-0000-0000-00000A3A0000}"/>
    <cellStyle name="Normal 2 2 3 3 3 8" xfId="14935" xr:uid="{00000000-0005-0000-0000-00000B3A0000}"/>
    <cellStyle name="Normal 2 2 3 3 4" xfId="14936" xr:uid="{00000000-0005-0000-0000-00000C3A0000}"/>
    <cellStyle name="Normal 2 2 3 3 4 2" xfId="14937" xr:uid="{00000000-0005-0000-0000-00000D3A0000}"/>
    <cellStyle name="Normal 2 2 3 3 4 2 2" xfId="14938" xr:uid="{00000000-0005-0000-0000-00000E3A0000}"/>
    <cellStyle name="Normal 2 2 3 3 4 2 2 2" xfId="14939" xr:uid="{00000000-0005-0000-0000-00000F3A0000}"/>
    <cellStyle name="Normal 2 2 3 3 4 2 3" xfId="14940" xr:uid="{00000000-0005-0000-0000-0000103A0000}"/>
    <cellStyle name="Normal 2 2 3 3 4 3" xfId="14941" xr:uid="{00000000-0005-0000-0000-0000113A0000}"/>
    <cellStyle name="Normal 2 2 3 3 4 3 2" xfId="14942" xr:uid="{00000000-0005-0000-0000-0000123A0000}"/>
    <cellStyle name="Normal 2 2 3 3 4 3 2 2" xfId="14943" xr:uid="{00000000-0005-0000-0000-0000133A0000}"/>
    <cellStyle name="Normal 2 2 3 3 4 3 3" xfId="14944" xr:uid="{00000000-0005-0000-0000-0000143A0000}"/>
    <cellStyle name="Normal 2 2 3 3 4 4" xfId="14945" xr:uid="{00000000-0005-0000-0000-0000153A0000}"/>
    <cellStyle name="Normal 2 2 3 3 4 4 2" xfId="14946" xr:uid="{00000000-0005-0000-0000-0000163A0000}"/>
    <cellStyle name="Normal 2 2 3 3 4 4 2 2" xfId="14947" xr:uid="{00000000-0005-0000-0000-0000173A0000}"/>
    <cellStyle name="Normal 2 2 3 3 4 4 3" xfId="14948" xr:uid="{00000000-0005-0000-0000-0000183A0000}"/>
    <cellStyle name="Normal 2 2 3 3 4 5" xfId="14949" xr:uid="{00000000-0005-0000-0000-0000193A0000}"/>
    <cellStyle name="Normal 2 2 3 3 4 5 2" xfId="14950" xr:uid="{00000000-0005-0000-0000-00001A3A0000}"/>
    <cellStyle name="Normal 2 2 3 3 4 6" xfId="14951" xr:uid="{00000000-0005-0000-0000-00001B3A0000}"/>
    <cellStyle name="Normal 2 2 3 3 4 6 2" xfId="14952" xr:uid="{00000000-0005-0000-0000-00001C3A0000}"/>
    <cellStyle name="Normal 2 2 3 3 4 7" xfId="14953" xr:uid="{00000000-0005-0000-0000-00001D3A0000}"/>
    <cellStyle name="Normal 2 2 3 3 5" xfId="14954" xr:uid="{00000000-0005-0000-0000-00001E3A0000}"/>
    <cellStyle name="Normal 2 2 3 3 5 2" xfId="14955" xr:uid="{00000000-0005-0000-0000-00001F3A0000}"/>
    <cellStyle name="Normal 2 2 3 3 5 2 2" xfId="14956" xr:uid="{00000000-0005-0000-0000-0000203A0000}"/>
    <cellStyle name="Normal 2 2 3 3 5 2 2 2" xfId="14957" xr:uid="{00000000-0005-0000-0000-0000213A0000}"/>
    <cellStyle name="Normal 2 2 3 3 5 2 3" xfId="14958" xr:uid="{00000000-0005-0000-0000-0000223A0000}"/>
    <cellStyle name="Normal 2 2 3 3 5 3" xfId="14959" xr:uid="{00000000-0005-0000-0000-0000233A0000}"/>
    <cellStyle name="Normal 2 2 3 3 5 3 2" xfId="14960" xr:uid="{00000000-0005-0000-0000-0000243A0000}"/>
    <cellStyle name="Normal 2 2 3 3 5 3 2 2" xfId="14961" xr:uid="{00000000-0005-0000-0000-0000253A0000}"/>
    <cellStyle name="Normal 2 2 3 3 5 3 3" xfId="14962" xr:uid="{00000000-0005-0000-0000-0000263A0000}"/>
    <cellStyle name="Normal 2 2 3 3 5 4" xfId="14963" xr:uid="{00000000-0005-0000-0000-0000273A0000}"/>
    <cellStyle name="Normal 2 2 3 3 5 4 2" xfId="14964" xr:uid="{00000000-0005-0000-0000-0000283A0000}"/>
    <cellStyle name="Normal 2 2 3 3 5 4 2 2" xfId="14965" xr:uid="{00000000-0005-0000-0000-0000293A0000}"/>
    <cellStyle name="Normal 2 2 3 3 5 4 3" xfId="14966" xr:uid="{00000000-0005-0000-0000-00002A3A0000}"/>
    <cellStyle name="Normal 2 2 3 3 5 5" xfId="14967" xr:uid="{00000000-0005-0000-0000-00002B3A0000}"/>
    <cellStyle name="Normal 2 2 3 3 5 5 2" xfId="14968" xr:uid="{00000000-0005-0000-0000-00002C3A0000}"/>
    <cellStyle name="Normal 2 2 3 3 5 6" xfId="14969" xr:uid="{00000000-0005-0000-0000-00002D3A0000}"/>
    <cellStyle name="Normal 2 2 3 3 5 6 2" xfId="14970" xr:uid="{00000000-0005-0000-0000-00002E3A0000}"/>
    <cellStyle name="Normal 2 2 3 3 5 7" xfId="14971" xr:uid="{00000000-0005-0000-0000-00002F3A0000}"/>
    <cellStyle name="Normal 2 2 3 3 6" xfId="14972" xr:uid="{00000000-0005-0000-0000-0000303A0000}"/>
    <cellStyle name="Normal 2 2 3 3 6 2" xfId="14973" xr:uid="{00000000-0005-0000-0000-0000313A0000}"/>
    <cellStyle name="Normal 2 2 3 3 6 2 2" xfId="14974" xr:uid="{00000000-0005-0000-0000-0000323A0000}"/>
    <cellStyle name="Normal 2 2 3 3 6 3" xfId="14975" xr:uid="{00000000-0005-0000-0000-0000333A0000}"/>
    <cellStyle name="Normal 2 2 3 3 7" xfId="14976" xr:uid="{00000000-0005-0000-0000-0000343A0000}"/>
    <cellStyle name="Normal 2 2 3 3 7 2" xfId="14977" xr:uid="{00000000-0005-0000-0000-0000353A0000}"/>
    <cellStyle name="Normal 2 2 3 3 7 2 2" xfId="14978" xr:uid="{00000000-0005-0000-0000-0000363A0000}"/>
    <cellStyle name="Normal 2 2 3 3 7 3" xfId="14979" xr:uid="{00000000-0005-0000-0000-0000373A0000}"/>
    <cellStyle name="Normal 2 2 3 3 8" xfId="14980" xr:uid="{00000000-0005-0000-0000-0000383A0000}"/>
    <cellStyle name="Normal 2 2 3 3 8 2" xfId="14981" xr:uid="{00000000-0005-0000-0000-0000393A0000}"/>
    <cellStyle name="Normal 2 2 3 3 8 2 2" xfId="14982" xr:uid="{00000000-0005-0000-0000-00003A3A0000}"/>
    <cellStyle name="Normal 2 2 3 3 8 3" xfId="14983" xr:uid="{00000000-0005-0000-0000-00003B3A0000}"/>
    <cellStyle name="Normal 2 2 3 3 9" xfId="14984" xr:uid="{00000000-0005-0000-0000-00003C3A0000}"/>
    <cellStyle name="Normal 2 2 3 3 9 2" xfId="14985" xr:uid="{00000000-0005-0000-0000-00003D3A0000}"/>
    <cellStyle name="Normal 2 2 3 4" xfId="14986" xr:uid="{00000000-0005-0000-0000-00003E3A0000}"/>
    <cellStyle name="Normal 2 2 3 4 2" xfId="14987" xr:uid="{00000000-0005-0000-0000-00003F3A0000}"/>
    <cellStyle name="Normal 2 2 3 4 2 2" xfId="14988" xr:uid="{00000000-0005-0000-0000-0000403A0000}"/>
    <cellStyle name="Normal 2 2 3 4 2 2 2" xfId="14989" xr:uid="{00000000-0005-0000-0000-0000413A0000}"/>
    <cellStyle name="Normal 2 2 3 4 2 2 2 2" xfId="14990" xr:uid="{00000000-0005-0000-0000-0000423A0000}"/>
    <cellStyle name="Normal 2 2 3 4 2 2 3" xfId="14991" xr:uid="{00000000-0005-0000-0000-0000433A0000}"/>
    <cellStyle name="Normal 2 2 3 4 2 3" xfId="14992" xr:uid="{00000000-0005-0000-0000-0000443A0000}"/>
    <cellStyle name="Normal 2 2 3 4 2 3 2" xfId="14993" xr:uid="{00000000-0005-0000-0000-0000453A0000}"/>
    <cellStyle name="Normal 2 2 3 4 2 3 2 2" xfId="14994" xr:uid="{00000000-0005-0000-0000-0000463A0000}"/>
    <cellStyle name="Normal 2 2 3 4 2 3 3" xfId="14995" xr:uid="{00000000-0005-0000-0000-0000473A0000}"/>
    <cellStyle name="Normal 2 2 3 4 2 4" xfId="14996" xr:uid="{00000000-0005-0000-0000-0000483A0000}"/>
    <cellStyle name="Normal 2 2 3 4 2 4 2" xfId="14997" xr:uid="{00000000-0005-0000-0000-0000493A0000}"/>
    <cellStyle name="Normal 2 2 3 4 2 4 2 2" xfId="14998" xr:uid="{00000000-0005-0000-0000-00004A3A0000}"/>
    <cellStyle name="Normal 2 2 3 4 2 4 3" xfId="14999" xr:uid="{00000000-0005-0000-0000-00004B3A0000}"/>
    <cellStyle name="Normal 2 2 3 4 2 5" xfId="15000" xr:uid="{00000000-0005-0000-0000-00004C3A0000}"/>
    <cellStyle name="Normal 2 2 3 4 2 5 2" xfId="15001" xr:uid="{00000000-0005-0000-0000-00004D3A0000}"/>
    <cellStyle name="Normal 2 2 3 4 2 6" xfId="15002" xr:uid="{00000000-0005-0000-0000-00004E3A0000}"/>
    <cellStyle name="Normal 2 2 3 4 2 6 2" xfId="15003" xr:uid="{00000000-0005-0000-0000-00004F3A0000}"/>
    <cellStyle name="Normal 2 2 3 4 2 7" xfId="15004" xr:uid="{00000000-0005-0000-0000-0000503A0000}"/>
    <cellStyle name="Normal 2 2 3 4 3" xfId="15005" xr:uid="{00000000-0005-0000-0000-0000513A0000}"/>
    <cellStyle name="Normal 2 2 3 4 3 2" xfId="15006" xr:uid="{00000000-0005-0000-0000-0000523A0000}"/>
    <cellStyle name="Normal 2 2 3 4 3 2 2" xfId="15007" xr:uid="{00000000-0005-0000-0000-0000533A0000}"/>
    <cellStyle name="Normal 2 2 3 4 3 2 2 2" xfId="15008" xr:uid="{00000000-0005-0000-0000-0000543A0000}"/>
    <cellStyle name="Normal 2 2 3 4 3 2 3" xfId="15009" xr:uid="{00000000-0005-0000-0000-0000553A0000}"/>
    <cellStyle name="Normal 2 2 3 4 3 3" xfId="15010" xr:uid="{00000000-0005-0000-0000-0000563A0000}"/>
    <cellStyle name="Normal 2 2 3 4 3 3 2" xfId="15011" xr:uid="{00000000-0005-0000-0000-0000573A0000}"/>
    <cellStyle name="Normal 2 2 3 4 3 3 2 2" xfId="15012" xr:uid="{00000000-0005-0000-0000-0000583A0000}"/>
    <cellStyle name="Normal 2 2 3 4 3 3 3" xfId="15013" xr:uid="{00000000-0005-0000-0000-0000593A0000}"/>
    <cellStyle name="Normal 2 2 3 4 3 4" xfId="15014" xr:uid="{00000000-0005-0000-0000-00005A3A0000}"/>
    <cellStyle name="Normal 2 2 3 4 3 4 2" xfId="15015" xr:uid="{00000000-0005-0000-0000-00005B3A0000}"/>
    <cellStyle name="Normal 2 2 3 4 3 4 2 2" xfId="15016" xr:uid="{00000000-0005-0000-0000-00005C3A0000}"/>
    <cellStyle name="Normal 2 2 3 4 3 4 3" xfId="15017" xr:uid="{00000000-0005-0000-0000-00005D3A0000}"/>
    <cellStyle name="Normal 2 2 3 4 3 5" xfId="15018" xr:uid="{00000000-0005-0000-0000-00005E3A0000}"/>
    <cellStyle name="Normal 2 2 3 4 3 5 2" xfId="15019" xr:uid="{00000000-0005-0000-0000-00005F3A0000}"/>
    <cellStyle name="Normal 2 2 3 4 3 6" xfId="15020" xr:uid="{00000000-0005-0000-0000-0000603A0000}"/>
    <cellStyle name="Normal 2 2 3 4 3 6 2" xfId="15021" xr:uid="{00000000-0005-0000-0000-0000613A0000}"/>
    <cellStyle name="Normal 2 2 3 4 3 7" xfId="15022" xr:uid="{00000000-0005-0000-0000-0000623A0000}"/>
    <cellStyle name="Normal 2 2 3 4 4" xfId="15023" xr:uid="{00000000-0005-0000-0000-0000633A0000}"/>
    <cellStyle name="Normal 2 2 3 4 4 2" xfId="15024" xr:uid="{00000000-0005-0000-0000-0000643A0000}"/>
    <cellStyle name="Normal 2 2 3 4 4 2 2" xfId="15025" xr:uid="{00000000-0005-0000-0000-0000653A0000}"/>
    <cellStyle name="Normal 2 2 3 4 4 3" xfId="15026" xr:uid="{00000000-0005-0000-0000-0000663A0000}"/>
    <cellStyle name="Normal 2 2 3 4 5" xfId="15027" xr:uid="{00000000-0005-0000-0000-0000673A0000}"/>
    <cellStyle name="Normal 2 2 3 4 5 2" xfId="15028" xr:uid="{00000000-0005-0000-0000-0000683A0000}"/>
    <cellStyle name="Normal 2 2 3 4 5 2 2" xfId="15029" xr:uid="{00000000-0005-0000-0000-0000693A0000}"/>
    <cellStyle name="Normal 2 2 3 4 5 3" xfId="15030" xr:uid="{00000000-0005-0000-0000-00006A3A0000}"/>
    <cellStyle name="Normal 2 2 3 4 6" xfId="15031" xr:uid="{00000000-0005-0000-0000-00006B3A0000}"/>
    <cellStyle name="Normal 2 2 3 4 6 2" xfId="15032" xr:uid="{00000000-0005-0000-0000-00006C3A0000}"/>
    <cellStyle name="Normal 2 2 3 4 6 2 2" xfId="15033" xr:uid="{00000000-0005-0000-0000-00006D3A0000}"/>
    <cellStyle name="Normal 2 2 3 4 6 3" xfId="15034" xr:uid="{00000000-0005-0000-0000-00006E3A0000}"/>
    <cellStyle name="Normal 2 2 3 4 7" xfId="15035" xr:uid="{00000000-0005-0000-0000-00006F3A0000}"/>
    <cellStyle name="Normal 2 2 3 4 7 2" xfId="15036" xr:uid="{00000000-0005-0000-0000-0000703A0000}"/>
    <cellStyle name="Normal 2 2 3 4 8" xfId="15037" xr:uid="{00000000-0005-0000-0000-0000713A0000}"/>
    <cellStyle name="Normal 2 2 3 4 8 2" xfId="15038" xr:uid="{00000000-0005-0000-0000-0000723A0000}"/>
    <cellStyle name="Normal 2 2 3 4 9" xfId="15039" xr:uid="{00000000-0005-0000-0000-0000733A0000}"/>
    <cellStyle name="Normal 2 2 3 5" xfId="15040" xr:uid="{00000000-0005-0000-0000-0000743A0000}"/>
    <cellStyle name="Normal 2 2 3 5 2" xfId="15041" xr:uid="{00000000-0005-0000-0000-0000753A0000}"/>
    <cellStyle name="Normal 2 2 3 5 2 2" xfId="15042" xr:uid="{00000000-0005-0000-0000-0000763A0000}"/>
    <cellStyle name="Normal 2 2 3 5 2 2 2" xfId="15043" xr:uid="{00000000-0005-0000-0000-0000773A0000}"/>
    <cellStyle name="Normal 2 2 3 5 2 2 2 2" xfId="15044" xr:uid="{00000000-0005-0000-0000-0000783A0000}"/>
    <cellStyle name="Normal 2 2 3 5 2 2 3" xfId="15045" xr:uid="{00000000-0005-0000-0000-0000793A0000}"/>
    <cellStyle name="Normal 2 2 3 5 2 3" xfId="15046" xr:uid="{00000000-0005-0000-0000-00007A3A0000}"/>
    <cellStyle name="Normal 2 2 3 5 2 3 2" xfId="15047" xr:uid="{00000000-0005-0000-0000-00007B3A0000}"/>
    <cellStyle name="Normal 2 2 3 5 2 3 2 2" xfId="15048" xr:uid="{00000000-0005-0000-0000-00007C3A0000}"/>
    <cellStyle name="Normal 2 2 3 5 2 3 3" xfId="15049" xr:uid="{00000000-0005-0000-0000-00007D3A0000}"/>
    <cellStyle name="Normal 2 2 3 5 2 4" xfId="15050" xr:uid="{00000000-0005-0000-0000-00007E3A0000}"/>
    <cellStyle name="Normal 2 2 3 5 2 4 2" xfId="15051" xr:uid="{00000000-0005-0000-0000-00007F3A0000}"/>
    <cellStyle name="Normal 2 2 3 5 2 4 2 2" xfId="15052" xr:uid="{00000000-0005-0000-0000-0000803A0000}"/>
    <cellStyle name="Normal 2 2 3 5 2 4 3" xfId="15053" xr:uid="{00000000-0005-0000-0000-0000813A0000}"/>
    <cellStyle name="Normal 2 2 3 5 2 5" xfId="15054" xr:uid="{00000000-0005-0000-0000-0000823A0000}"/>
    <cellStyle name="Normal 2 2 3 5 2 5 2" xfId="15055" xr:uid="{00000000-0005-0000-0000-0000833A0000}"/>
    <cellStyle name="Normal 2 2 3 5 2 6" xfId="15056" xr:uid="{00000000-0005-0000-0000-0000843A0000}"/>
    <cellStyle name="Normal 2 2 3 5 2 6 2" xfId="15057" xr:uid="{00000000-0005-0000-0000-0000853A0000}"/>
    <cellStyle name="Normal 2 2 3 5 2 7" xfId="15058" xr:uid="{00000000-0005-0000-0000-0000863A0000}"/>
    <cellStyle name="Normal 2 2 3 5 3" xfId="15059" xr:uid="{00000000-0005-0000-0000-0000873A0000}"/>
    <cellStyle name="Normal 2 2 3 5 3 2" xfId="15060" xr:uid="{00000000-0005-0000-0000-0000883A0000}"/>
    <cellStyle name="Normal 2 2 3 5 3 2 2" xfId="15061" xr:uid="{00000000-0005-0000-0000-0000893A0000}"/>
    <cellStyle name="Normal 2 2 3 5 3 3" xfId="15062" xr:uid="{00000000-0005-0000-0000-00008A3A0000}"/>
    <cellStyle name="Normal 2 2 3 5 4" xfId="15063" xr:uid="{00000000-0005-0000-0000-00008B3A0000}"/>
    <cellStyle name="Normal 2 2 3 5 4 2" xfId="15064" xr:uid="{00000000-0005-0000-0000-00008C3A0000}"/>
    <cellStyle name="Normal 2 2 3 5 4 2 2" xfId="15065" xr:uid="{00000000-0005-0000-0000-00008D3A0000}"/>
    <cellStyle name="Normal 2 2 3 5 4 3" xfId="15066" xr:uid="{00000000-0005-0000-0000-00008E3A0000}"/>
    <cellStyle name="Normal 2 2 3 5 5" xfId="15067" xr:uid="{00000000-0005-0000-0000-00008F3A0000}"/>
    <cellStyle name="Normal 2 2 3 5 5 2" xfId="15068" xr:uid="{00000000-0005-0000-0000-0000903A0000}"/>
    <cellStyle name="Normal 2 2 3 5 5 2 2" xfId="15069" xr:uid="{00000000-0005-0000-0000-0000913A0000}"/>
    <cellStyle name="Normal 2 2 3 5 5 3" xfId="15070" xr:uid="{00000000-0005-0000-0000-0000923A0000}"/>
    <cellStyle name="Normal 2 2 3 5 6" xfId="15071" xr:uid="{00000000-0005-0000-0000-0000933A0000}"/>
    <cellStyle name="Normal 2 2 3 5 6 2" xfId="15072" xr:uid="{00000000-0005-0000-0000-0000943A0000}"/>
    <cellStyle name="Normal 2 2 3 5 7" xfId="15073" xr:uid="{00000000-0005-0000-0000-0000953A0000}"/>
    <cellStyle name="Normal 2 2 3 5 7 2" xfId="15074" xr:uid="{00000000-0005-0000-0000-0000963A0000}"/>
    <cellStyle name="Normal 2 2 3 5 8" xfId="15075" xr:uid="{00000000-0005-0000-0000-0000973A0000}"/>
    <cellStyle name="Normal 2 2 3 6" xfId="15076" xr:uid="{00000000-0005-0000-0000-0000983A0000}"/>
    <cellStyle name="Normal 2 2 3 6 2" xfId="15077" xr:uid="{00000000-0005-0000-0000-0000993A0000}"/>
    <cellStyle name="Normal 2 2 3 6 2 2" xfId="15078" xr:uid="{00000000-0005-0000-0000-00009A3A0000}"/>
    <cellStyle name="Normal 2 2 3 6 2 2 2" xfId="15079" xr:uid="{00000000-0005-0000-0000-00009B3A0000}"/>
    <cellStyle name="Normal 2 2 3 6 2 3" xfId="15080" xr:uid="{00000000-0005-0000-0000-00009C3A0000}"/>
    <cellStyle name="Normal 2 2 3 6 3" xfId="15081" xr:uid="{00000000-0005-0000-0000-00009D3A0000}"/>
    <cellStyle name="Normal 2 2 3 6 3 2" xfId="15082" xr:uid="{00000000-0005-0000-0000-00009E3A0000}"/>
    <cellStyle name="Normal 2 2 3 6 3 2 2" xfId="15083" xr:uid="{00000000-0005-0000-0000-00009F3A0000}"/>
    <cellStyle name="Normal 2 2 3 6 3 3" xfId="15084" xr:uid="{00000000-0005-0000-0000-0000A03A0000}"/>
    <cellStyle name="Normal 2 2 3 6 4" xfId="15085" xr:uid="{00000000-0005-0000-0000-0000A13A0000}"/>
    <cellStyle name="Normal 2 2 3 6 4 2" xfId="15086" xr:uid="{00000000-0005-0000-0000-0000A23A0000}"/>
    <cellStyle name="Normal 2 2 3 6 4 2 2" xfId="15087" xr:uid="{00000000-0005-0000-0000-0000A33A0000}"/>
    <cellStyle name="Normal 2 2 3 6 4 3" xfId="15088" xr:uid="{00000000-0005-0000-0000-0000A43A0000}"/>
    <cellStyle name="Normal 2 2 3 6 5" xfId="15089" xr:uid="{00000000-0005-0000-0000-0000A53A0000}"/>
    <cellStyle name="Normal 2 2 3 6 5 2" xfId="15090" xr:uid="{00000000-0005-0000-0000-0000A63A0000}"/>
    <cellStyle name="Normal 2 2 3 6 6" xfId="15091" xr:uid="{00000000-0005-0000-0000-0000A73A0000}"/>
    <cellStyle name="Normal 2 2 3 6 6 2" xfId="15092" xr:uid="{00000000-0005-0000-0000-0000A83A0000}"/>
    <cellStyle name="Normal 2 2 3 6 7" xfId="15093" xr:uid="{00000000-0005-0000-0000-0000A93A0000}"/>
    <cellStyle name="Normal 2 2 3 7" xfId="15094" xr:uid="{00000000-0005-0000-0000-0000AA3A0000}"/>
    <cellStyle name="Normal 2 2 3 7 2" xfId="15095" xr:uid="{00000000-0005-0000-0000-0000AB3A0000}"/>
    <cellStyle name="Normal 2 2 3 7 2 2" xfId="15096" xr:uid="{00000000-0005-0000-0000-0000AC3A0000}"/>
    <cellStyle name="Normal 2 2 3 7 2 2 2" xfId="15097" xr:uid="{00000000-0005-0000-0000-0000AD3A0000}"/>
    <cellStyle name="Normal 2 2 3 7 2 3" xfId="15098" xr:uid="{00000000-0005-0000-0000-0000AE3A0000}"/>
    <cellStyle name="Normal 2 2 3 7 3" xfId="15099" xr:uid="{00000000-0005-0000-0000-0000AF3A0000}"/>
    <cellStyle name="Normal 2 2 3 7 3 2" xfId="15100" xr:uid="{00000000-0005-0000-0000-0000B03A0000}"/>
    <cellStyle name="Normal 2 2 3 7 3 2 2" xfId="15101" xr:uid="{00000000-0005-0000-0000-0000B13A0000}"/>
    <cellStyle name="Normal 2 2 3 7 3 3" xfId="15102" xr:uid="{00000000-0005-0000-0000-0000B23A0000}"/>
    <cellStyle name="Normal 2 2 3 7 4" xfId="15103" xr:uid="{00000000-0005-0000-0000-0000B33A0000}"/>
    <cellStyle name="Normal 2 2 3 7 4 2" xfId="15104" xr:uid="{00000000-0005-0000-0000-0000B43A0000}"/>
    <cellStyle name="Normal 2 2 3 7 4 2 2" xfId="15105" xr:uid="{00000000-0005-0000-0000-0000B53A0000}"/>
    <cellStyle name="Normal 2 2 3 7 4 3" xfId="15106" xr:uid="{00000000-0005-0000-0000-0000B63A0000}"/>
    <cellStyle name="Normal 2 2 3 7 5" xfId="15107" xr:uid="{00000000-0005-0000-0000-0000B73A0000}"/>
    <cellStyle name="Normal 2 2 3 7 5 2" xfId="15108" xr:uid="{00000000-0005-0000-0000-0000B83A0000}"/>
    <cellStyle name="Normal 2 2 3 7 6" xfId="15109" xr:uid="{00000000-0005-0000-0000-0000B93A0000}"/>
    <cellStyle name="Normal 2 2 3 7 6 2" xfId="15110" xr:uid="{00000000-0005-0000-0000-0000BA3A0000}"/>
    <cellStyle name="Normal 2 2 3 7 7" xfId="15111" xr:uid="{00000000-0005-0000-0000-0000BB3A0000}"/>
    <cellStyle name="Normal 2 2 3 8" xfId="15112" xr:uid="{00000000-0005-0000-0000-0000BC3A0000}"/>
    <cellStyle name="Normal 2 2 3 8 2" xfId="15113" xr:uid="{00000000-0005-0000-0000-0000BD3A0000}"/>
    <cellStyle name="Normal 2 2 3 8 2 2" xfId="15114" xr:uid="{00000000-0005-0000-0000-0000BE3A0000}"/>
    <cellStyle name="Normal 2 2 3 8 3" xfId="15115" xr:uid="{00000000-0005-0000-0000-0000BF3A0000}"/>
    <cellStyle name="Normal 2 2 3 9" xfId="15116" xr:uid="{00000000-0005-0000-0000-0000C03A0000}"/>
    <cellStyle name="Normal 2 2 3 9 2" xfId="15117" xr:uid="{00000000-0005-0000-0000-0000C13A0000}"/>
    <cellStyle name="Normal 2 2 3 9 2 2" xfId="15118" xr:uid="{00000000-0005-0000-0000-0000C23A0000}"/>
    <cellStyle name="Normal 2 2 3 9 3" xfId="15119" xr:uid="{00000000-0005-0000-0000-0000C33A0000}"/>
    <cellStyle name="Normal 2 2 3_Confidential Information" xfId="15120" xr:uid="{00000000-0005-0000-0000-0000C43A0000}"/>
    <cellStyle name="Normal 2 2 4" xfId="15121" xr:uid="{00000000-0005-0000-0000-0000C53A0000}"/>
    <cellStyle name="Normal 2 2 5" xfId="15122" xr:uid="{00000000-0005-0000-0000-0000C63A0000}"/>
    <cellStyle name="Normal 2 2 6" xfId="15123" xr:uid="{00000000-0005-0000-0000-0000C73A0000}"/>
    <cellStyle name="Normal 2 2 7" xfId="15124" xr:uid="{00000000-0005-0000-0000-0000C83A0000}"/>
    <cellStyle name="Normal 2 2 8" xfId="15125" xr:uid="{00000000-0005-0000-0000-0000C93A0000}"/>
    <cellStyle name="Normal 2 2 9" xfId="15126" xr:uid="{00000000-0005-0000-0000-0000CA3A0000}"/>
    <cellStyle name="Normal 2 3" xfId="472" xr:uid="{00000000-0005-0000-0000-0000CB3A0000}"/>
    <cellStyle name="Normal 2 3 10" xfId="15127" xr:uid="{00000000-0005-0000-0000-0000CC3A0000}"/>
    <cellStyle name="Normal 2 3 10 2" xfId="15128" xr:uid="{00000000-0005-0000-0000-0000CD3A0000}"/>
    <cellStyle name="Normal 2 3 10 2 2" xfId="15129" xr:uid="{00000000-0005-0000-0000-0000CE3A0000}"/>
    <cellStyle name="Normal 2 3 10 3" xfId="15130" xr:uid="{00000000-0005-0000-0000-0000CF3A0000}"/>
    <cellStyle name="Normal 2 3 11" xfId="15131" xr:uid="{00000000-0005-0000-0000-0000D03A0000}"/>
    <cellStyle name="Normal 2 3 11 2" xfId="15132" xr:uid="{00000000-0005-0000-0000-0000D13A0000}"/>
    <cellStyle name="Normal 2 3 11 2 2" xfId="15133" xr:uid="{00000000-0005-0000-0000-0000D23A0000}"/>
    <cellStyle name="Normal 2 3 11 3" xfId="15134" xr:uid="{00000000-0005-0000-0000-0000D33A0000}"/>
    <cellStyle name="Normal 2 3 12" xfId="15135" xr:uid="{00000000-0005-0000-0000-0000D43A0000}"/>
    <cellStyle name="Normal 2 3 12 2" xfId="15136" xr:uid="{00000000-0005-0000-0000-0000D53A0000}"/>
    <cellStyle name="Normal 2 3 12 2 2" xfId="15137" xr:uid="{00000000-0005-0000-0000-0000D63A0000}"/>
    <cellStyle name="Normal 2 3 12 3" xfId="15138" xr:uid="{00000000-0005-0000-0000-0000D73A0000}"/>
    <cellStyle name="Normal 2 3 13" xfId="15139" xr:uid="{00000000-0005-0000-0000-0000D83A0000}"/>
    <cellStyle name="Normal 2 3 13 2" xfId="15140" xr:uid="{00000000-0005-0000-0000-0000D93A0000}"/>
    <cellStyle name="Normal 2 3 13 2 2" xfId="15141" xr:uid="{00000000-0005-0000-0000-0000DA3A0000}"/>
    <cellStyle name="Normal 2 3 13 3" xfId="15142" xr:uid="{00000000-0005-0000-0000-0000DB3A0000}"/>
    <cellStyle name="Normal 2 3 14" xfId="15143" xr:uid="{00000000-0005-0000-0000-0000DC3A0000}"/>
    <cellStyle name="Normal 2 3 14 2" xfId="15144" xr:uid="{00000000-0005-0000-0000-0000DD3A0000}"/>
    <cellStyle name="Normal 2 3 15" xfId="15145" xr:uid="{00000000-0005-0000-0000-0000DE3A0000}"/>
    <cellStyle name="Normal 2 3 15 2" xfId="15146" xr:uid="{00000000-0005-0000-0000-0000DF3A0000}"/>
    <cellStyle name="Normal 2 3 16" xfId="15147" xr:uid="{00000000-0005-0000-0000-0000E03A0000}"/>
    <cellStyle name="Normal 2 3 17" xfId="15148" xr:uid="{00000000-0005-0000-0000-0000E13A0000}"/>
    <cellStyle name="Normal 2 3 2" xfId="473" xr:uid="{00000000-0005-0000-0000-0000E23A0000}"/>
    <cellStyle name="Normal 2 3 2 10" xfId="15149" xr:uid="{00000000-0005-0000-0000-0000E33A0000}"/>
    <cellStyle name="Normal 2 3 2 10 2" xfId="15150" xr:uid="{00000000-0005-0000-0000-0000E43A0000}"/>
    <cellStyle name="Normal 2 3 2 10 2 2" xfId="15151" xr:uid="{00000000-0005-0000-0000-0000E53A0000}"/>
    <cellStyle name="Normal 2 3 2 10 3" xfId="15152" xr:uid="{00000000-0005-0000-0000-0000E63A0000}"/>
    <cellStyle name="Normal 2 3 2 11" xfId="15153" xr:uid="{00000000-0005-0000-0000-0000E73A0000}"/>
    <cellStyle name="Normal 2 3 2 11 2" xfId="15154" xr:uid="{00000000-0005-0000-0000-0000E83A0000}"/>
    <cellStyle name="Normal 2 3 2 12" xfId="15155" xr:uid="{00000000-0005-0000-0000-0000E93A0000}"/>
    <cellStyle name="Normal 2 3 2 12 2" xfId="15156" xr:uid="{00000000-0005-0000-0000-0000EA3A0000}"/>
    <cellStyle name="Normal 2 3 2 13" xfId="15157" xr:uid="{00000000-0005-0000-0000-0000EB3A0000}"/>
    <cellStyle name="Normal 2 3 2 2" xfId="474" xr:uid="{00000000-0005-0000-0000-0000EC3A0000}"/>
    <cellStyle name="Normal 2 3 2 2 10" xfId="15158" xr:uid="{00000000-0005-0000-0000-0000ED3A0000}"/>
    <cellStyle name="Normal 2 3 2 2 10 2" xfId="15159" xr:uid="{00000000-0005-0000-0000-0000EE3A0000}"/>
    <cellStyle name="Normal 2 3 2 2 11" xfId="15160" xr:uid="{00000000-0005-0000-0000-0000EF3A0000}"/>
    <cellStyle name="Normal 2 3 2 2 2" xfId="15161" xr:uid="{00000000-0005-0000-0000-0000F03A0000}"/>
    <cellStyle name="Normal 2 3 2 2 2 2" xfId="15162" xr:uid="{00000000-0005-0000-0000-0000F13A0000}"/>
    <cellStyle name="Normal 2 3 2 2 2 2 2" xfId="15163" xr:uid="{00000000-0005-0000-0000-0000F23A0000}"/>
    <cellStyle name="Normal 2 3 2 2 2 2 2 2" xfId="15164" xr:uid="{00000000-0005-0000-0000-0000F33A0000}"/>
    <cellStyle name="Normal 2 3 2 2 2 2 2 2 2" xfId="15165" xr:uid="{00000000-0005-0000-0000-0000F43A0000}"/>
    <cellStyle name="Normal 2 3 2 2 2 2 2 3" xfId="15166" xr:uid="{00000000-0005-0000-0000-0000F53A0000}"/>
    <cellStyle name="Normal 2 3 2 2 2 2 3" xfId="15167" xr:uid="{00000000-0005-0000-0000-0000F63A0000}"/>
    <cellStyle name="Normal 2 3 2 2 2 2 3 2" xfId="15168" xr:uid="{00000000-0005-0000-0000-0000F73A0000}"/>
    <cellStyle name="Normal 2 3 2 2 2 2 3 2 2" xfId="15169" xr:uid="{00000000-0005-0000-0000-0000F83A0000}"/>
    <cellStyle name="Normal 2 3 2 2 2 2 3 3" xfId="15170" xr:uid="{00000000-0005-0000-0000-0000F93A0000}"/>
    <cellStyle name="Normal 2 3 2 2 2 2 4" xfId="15171" xr:uid="{00000000-0005-0000-0000-0000FA3A0000}"/>
    <cellStyle name="Normal 2 3 2 2 2 2 4 2" xfId="15172" xr:uid="{00000000-0005-0000-0000-0000FB3A0000}"/>
    <cellStyle name="Normal 2 3 2 2 2 2 4 2 2" xfId="15173" xr:uid="{00000000-0005-0000-0000-0000FC3A0000}"/>
    <cellStyle name="Normal 2 3 2 2 2 2 4 3" xfId="15174" xr:uid="{00000000-0005-0000-0000-0000FD3A0000}"/>
    <cellStyle name="Normal 2 3 2 2 2 2 5" xfId="15175" xr:uid="{00000000-0005-0000-0000-0000FE3A0000}"/>
    <cellStyle name="Normal 2 3 2 2 2 2 5 2" xfId="15176" xr:uid="{00000000-0005-0000-0000-0000FF3A0000}"/>
    <cellStyle name="Normal 2 3 2 2 2 2 6" xfId="15177" xr:uid="{00000000-0005-0000-0000-0000003B0000}"/>
    <cellStyle name="Normal 2 3 2 2 2 2 6 2" xfId="15178" xr:uid="{00000000-0005-0000-0000-0000013B0000}"/>
    <cellStyle name="Normal 2 3 2 2 2 2 7" xfId="15179" xr:uid="{00000000-0005-0000-0000-0000023B0000}"/>
    <cellStyle name="Normal 2 3 2 2 2 3" xfId="15180" xr:uid="{00000000-0005-0000-0000-0000033B0000}"/>
    <cellStyle name="Normal 2 3 2 2 2 3 2" xfId="15181" xr:uid="{00000000-0005-0000-0000-0000043B0000}"/>
    <cellStyle name="Normal 2 3 2 2 2 3 2 2" xfId="15182" xr:uid="{00000000-0005-0000-0000-0000053B0000}"/>
    <cellStyle name="Normal 2 3 2 2 2 3 2 2 2" xfId="15183" xr:uid="{00000000-0005-0000-0000-0000063B0000}"/>
    <cellStyle name="Normal 2 3 2 2 2 3 2 3" xfId="15184" xr:uid="{00000000-0005-0000-0000-0000073B0000}"/>
    <cellStyle name="Normal 2 3 2 2 2 3 3" xfId="15185" xr:uid="{00000000-0005-0000-0000-0000083B0000}"/>
    <cellStyle name="Normal 2 3 2 2 2 3 3 2" xfId="15186" xr:uid="{00000000-0005-0000-0000-0000093B0000}"/>
    <cellStyle name="Normal 2 3 2 2 2 3 3 2 2" xfId="15187" xr:uid="{00000000-0005-0000-0000-00000A3B0000}"/>
    <cellStyle name="Normal 2 3 2 2 2 3 3 3" xfId="15188" xr:uid="{00000000-0005-0000-0000-00000B3B0000}"/>
    <cellStyle name="Normal 2 3 2 2 2 3 4" xfId="15189" xr:uid="{00000000-0005-0000-0000-00000C3B0000}"/>
    <cellStyle name="Normal 2 3 2 2 2 3 4 2" xfId="15190" xr:uid="{00000000-0005-0000-0000-00000D3B0000}"/>
    <cellStyle name="Normal 2 3 2 2 2 3 4 2 2" xfId="15191" xr:uid="{00000000-0005-0000-0000-00000E3B0000}"/>
    <cellStyle name="Normal 2 3 2 2 2 3 4 3" xfId="15192" xr:uid="{00000000-0005-0000-0000-00000F3B0000}"/>
    <cellStyle name="Normal 2 3 2 2 2 3 5" xfId="15193" xr:uid="{00000000-0005-0000-0000-0000103B0000}"/>
    <cellStyle name="Normal 2 3 2 2 2 3 5 2" xfId="15194" xr:uid="{00000000-0005-0000-0000-0000113B0000}"/>
    <cellStyle name="Normal 2 3 2 2 2 3 6" xfId="15195" xr:uid="{00000000-0005-0000-0000-0000123B0000}"/>
    <cellStyle name="Normal 2 3 2 2 2 3 6 2" xfId="15196" xr:uid="{00000000-0005-0000-0000-0000133B0000}"/>
    <cellStyle name="Normal 2 3 2 2 2 3 7" xfId="15197" xr:uid="{00000000-0005-0000-0000-0000143B0000}"/>
    <cellStyle name="Normal 2 3 2 2 2 4" xfId="15198" xr:uid="{00000000-0005-0000-0000-0000153B0000}"/>
    <cellStyle name="Normal 2 3 2 2 2 4 2" xfId="15199" xr:uid="{00000000-0005-0000-0000-0000163B0000}"/>
    <cellStyle name="Normal 2 3 2 2 2 4 2 2" xfId="15200" xr:uid="{00000000-0005-0000-0000-0000173B0000}"/>
    <cellStyle name="Normal 2 3 2 2 2 4 3" xfId="15201" xr:uid="{00000000-0005-0000-0000-0000183B0000}"/>
    <cellStyle name="Normal 2 3 2 2 2 5" xfId="15202" xr:uid="{00000000-0005-0000-0000-0000193B0000}"/>
    <cellStyle name="Normal 2 3 2 2 2 5 2" xfId="15203" xr:uid="{00000000-0005-0000-0000-00001A3B0000}"/>
    <cellStyle name="Normal 2 3 2 2 2 5 2 2" xfId="15204" xr:uid="{00000000-0005-0000-0000-00001B3B0000}"/>
    <cellStyle name="Normal 2 3 2 2 2 5 3" xfId="15205" xr:uid="{00000000-0005-0000-0000-00001C3B0000}"/>
    <cellStyle name="Normal 2 3 2 2 2 6" xfId="15206" xr:uid="{00000000-0005-0000-0000-00001D3B0000}"/>
    <cellStyle name="Normal 2 3 2 2 2 6 2" xfId="15207" xr:uid="{00000000-0005-0000-0000-00001E3B0000}"/>
    <cellStyle name="Normal 2 3 2 2 2 6 2 2" xfId="15208" xr:uid="{00000000-0005-0000-0000-00001F3B0000}"/>
    <cellStyle name="Normal 2 3 2 2 2 6 3" xfId="15209" xr:uid="{00000000-0005-0000-0000-0000203B0000}"/>
    <cellStyle name="Normal 2 3 2 2 2 7" xfId="15210" xr:uid="{00000000-0005-0000-0000-0000213B0000}"/>
    <cellStyle name="Normal 2 3 2 2 2 7 2" xfId="15211" xr:uid="{00000000-0005-0000-0000-0000223B0000}"/>
    <cellStyle name="Normal 2 3 2 2 2 8" xfId="15212" xr:uid="{00000000-0005-0000-0000-0000233B0000}"/>
    <cellStyle name="Normal 2 3 2 2 2 8 2" xfId="15213" xr:uid="{00000000-0005-0000-0000-0000243B0000}"/>
    <cellStyle name="Normal 2 3 2 2 2 9" xfId="15214" xr:uid="{00000000-0005-0000-0000-0000253B0000}"/>
    <cellStyle name="Normal 2 3 2 2 3" xfId="15215" xr:uid="{00000000-0005-0000-0000-0000263B0000}"/>
    <cellStyle name="Normal 2 3 2 2 3 2" xfId="15216" xr:uid="{00000000-0005-0000-0000-0000273B0000}"/>
    <cellStyle name="Normal 2 3 2 2 3 2 2" xfId="15217" xr:uid="{00000000-0005-0000-0000-0000283B0000}"/>
    <cellStyle name="Normal 2 3 2 2 3 2 2 2" xfId="15218" xr:uid="{00000000-0005-0000-0000-0000293B0000}"/>
    <cellStyle name="Normal 2 3 2 2 3 2 2 2 2" xfId="15219" xr:uid="{00000000-0005-0000-0000-00002A3B0000}"/>
    <cellStyle name="Normal 2 3 2 2 3 2 2 3" xfId="15220" xr:uid="{00000000-0005-0000-0000-00002B3B0000}"/>
    <cellStyle name="Normal 2 3 2 2 3 2 3" xfId="15221" xr:uid="{00000000-0005-0000-0000-00002C3B0000}"/>
    <cellStyle name="Normal 2 3 2 2 3 2 3 2" xfId="15222" xr:uid="{00000000-0005-0000-0000-00002D3B0000}"/>
    <cellStyle name="Normal 2 3 2 2 3 2 3 2 2" xfId="15223" xr:uid="{00000000-0005-0000-0000-00002E3B0000}"/>
    <cellStyle name="Normal 2 3 2 2 3 2 3 3" xfId="15224" xr:uid="{00000000-0005-0000-0000-00002F3B0000}"/>
    <cellStyle name="Normal 2 3 2 2 3 2 4" xfId="15225" xr:uid="{00000000-0005-0000-0000-0000303B0000}"/>
    <cellStyle name="Normal 2 3 2 2 3 2 4 2" xfId="15226" xr:uid="{00000000-0005-0000-0000-0000313B0000}"/>
    <cellStyle name="Normal 2 3 2 2 3 2 4 2 2" xfId="15227" xr:uid="{00000000-0005-0000-0000-0000323B0000}"/>
    <cellStyle name="Normal 2 3 2 2 3 2 4 3" xfId="15228" xr:uid="{00000000-0005-0000-0000-0000333B0000}"/>
    <cellStyle name="Normal 2 3 2 2 3 2 5" xfId="15229" xr:uid="{00000000-0005-0000-0000-0000343B0000}"/>
    <cellStyle name="Normal 2 3 2 2 3 2 5 2" xfId="15230" xr:uid="{00000000-0005-0000-0000-0000353B0000}"/>
    <cellStyle name="Normal 2 3 2 2 3 2 6" xfId="15231" xr:uid="{00000000-0005-0000-0000-0000363B0000}"/>
    <cellStyle name="Normal 2 3 2 2 3 2 6 2" xfId="15232" xr:uid="{00000000-0005-0000-0000-0000373B0000}"/>
    <cellStyle name="Normal 2 3 2 2 3 2 7" xfId="15233" xr:uid="{00000000-0005-0000-0000-0000383B0000}"/>
    <cellStyle name="Normal 2 3 2 2 3 3" xfId="15234" xr:uid="{00000000-0005-0000-0000-0000393B0000}"/>
    <cellStyle name="Normal 2 3 2 2 3 3 2" xfId="15235" xr:uid="{00000000-0005-0000-0000-00003A3B0000}"/>
    <cellStyle name="Normal 2 3 2 2 3 3 2 2" xfId="15236" xr:uid="{00000000-0005-0000-0000-00003B3B0000}"/>
    <cellStyle name="Normal 2 3 2 2 3 3 3" xfId="15237" xr:uid="{00000000-0005-0000-0000-00003C3B0000}"/>
    <cellStyle name="Normal 2 3 2 2 3 4" xfId="15238" xr:uid="{00000000-0005-0000-0000-00003D3B0000}"/>
    <cellStyle name="Normal 2 3 2 2 3 4 2" xfId="15239" xr:uid="{00000000-0005-0000-0000-00003E3B0000}"/>
    <cellStyle name="Normal 2 3 2 2 3 4 2 2" xfId="15240" xr:uid="{00000000-0005-0000-0000-00003F3B0000}"/>
    <cellStyle name="Normal 2 3 2 2 3 4 3" xfId="15241" xr:uid="{00000000-0005-0000-0000-0000403B0000}"/>
    <cellStyle name="Normal 2 3 2 2 3 5" xfId="15242" xr:uid="{00000000-0005-0000-0000-0000413B0000}"/>
    <cellStyle name="Normal 2 3 2 2 3 5 2" xfId="15243" xr:uid="{00000000-0005-0000-0000-0000423B0000}"/>
    <cellStyle name="Normal 2 3 2 2 3 5 2 2" xfId="15244" xr:uid="{00000000-0005-0000-0000-0000433B0000}"/>
    <cellStyle name="Normal 2 3 2 2 3 5 3" xfId="15245" xr:uid="{00000000-0005-0000-0000-0000443B0000}"/>
    <cellStyle name="Normal 2 3 2 2 3 6" xfId="15246" xr:uid="{00000000-0005-0000-0000-0000453B0000}"/>
    <cellStyle name="Normal 2 3 2 2 3 6 2" xfId="15247" xr:uid="{00000000-0005-0000-0000-0000463B0000}"/>
    <cellStyle name="Normal 2 3 2 2 3 7" xfId="15248" xr:uid="{00000000-0005-0000-0000-0000473B0000}"/>
    <cellStyle name="Normal 2 3 2 2 3 7 2" xfId="15249" xr:uid="{00000000-0005-0000-0000-0000483B0000}"/>
    <cellStyle name="Normal 2 3 2 2 3 8" xfId="15250" xr:uid="{00000000-0005-0000-0000-0000493B0000}"/>
    <cellStyle name="Normal 2 3 2 2 4" xfId="15251" xr:uid="{00000000-0005-0000-0000-00004A3B0000}"/>
    <cellStyle name="Normal 2 3 2 2 4 2" xfId="15252" xr:uid="{00000000-0005-0000-0000-00004B3B0000}"/>
    <cellStyle name="Normal 2 3 2 2 4 2 2" xfId="15253" xr:uid="{00000000-0005-0000-0000-00004C3B0000}"/>
    <cellStyle name="Normal 2 3 2 2 4 2 2 2" xfId="15254" xr:uid="{00000000-0005-0000-0000-00004D3B0000}"/>
    <cellStyle name="Normal 2 3 2 2 4 2 3" xfId="15255" xr:uid="{00000000-0005-0000-0000-00004E3B0000}"/>
    <cellStyle name="Normal 2 3 2 2 4 3" xfId="15256" xr:uid="{00000000-0005-0000-0000-00004F3B0000}"/>
    <cellStyle name="Normal 2 3 2 2 4 3 2" xfId="15257" xr:uid="{00000000-0005-0000-0000-0000503B0000}"/>
    <cellStyle name="Normal 2 3 2 2 4 3 2 2" xfId="15258" xr:uid="{00000000-0005-0000-0000-0000513B0000}"/>
    <cellStyle name="Normal 2 3 2 2 4 3 3" xfId="15259" xr:uid="{00000000-0005-0000-0000-0000523B0000}"/>
    <cellStyle name="Normal 2 3 2 2 4 4" xfId="15260" xr:uid="{00000000-0005-0000-0000-0000533B0000}"/>
    <cellStyle name="Normal 2 3 2 2 4 4 2" xfId="15261" xr:uid="{00000000-0005-0000-0000-0000543B0000}"/>
    <cellStyle name="Normal 2 3 2 2 4 4 2 2" xfId="15262" xr:uid="{00000000-0005-0000-0000-0000553B0000}"/>
    <cellStyle name="Normal 2 3 2 2 4 4 3" xfId="15263" xr:uid="{00000000-0005-0000-0000-0000563B0000}"/>
    <cellStyle name="Normal 2 3 2 2 4 5" xfId="15264" xr:uid="{00000000-0005-0000-0000-0000573B0000}"/>
    <cellStyle name="Normal 2 3 2 2 4 5 2" xfId="15265" xr:uid="{00000000-0005-0000-0000-0000583B0000}"/>
    <cellStyle name="Normal 2 3 2 2 4 6" xfId="15266" xr:uid="{00000000-0005-0000-0000-0000593B0000}"/>
    <cellStyle name="Normal 2 3 2 2 4 6 2" xfId="15267" xr:uid="{00000000-0005-0000-0000-00005A3B0000}"/>
    <cellStyle name="Normal 2 3 2 2 4 7" xfId="15268" xr:uid="{00000000-0005-0000-0000-00005B3B0000}"/>
    <cellStyle name="Normal 2 3 2 2 5" xfId="15269" xr:uid="{00000000-0005-0000-0000-00005C3B0000}"/>
    <cellStyle name="Normal 2 3 2 2 5 2" xfId="15270" xr:uid="{00000000-0005-0000-0000-00005D3B0000}"/>
    <cellStyle name="Normal 2 3 2 2 5 2 2" xfId="15271" xr:uid="{00000000-0005-0000-0000-00005E3B0000}"/>
    <cellStyle name="Normal 2 3 2 2 5 2 2 2" xfId="15272" xr:uid="{00000000-0005-0000-0000-00005F3B0000}"/>
    <cellStyle name="Normal 2 3 2 2 5 2 3" xfId="15273" xr:uid="{00000000-0005-0000-0000-0000603B0000}"/>
    <cellStyle name="Normal 2 3 2 2 5 3" xfId="15274" xr:uid="{00000000-0005-0000-0000-0000613B0000}"/>
    <cellStyle name="Normal 2 3 2 2 5 3 2" xfId="15275" xr:uid="{00000000-0005-0000-0000-0000623B0000}"/>
    <cellStyle name="Normal 2 3 2 2 5 3 2 2" xfId="15276" xr:uid="{00000000-0005-0000-0000-0000633B0000}"/>
    <cellStyle name="Normal 2 3 2 2 5 3 3" xfId="15277" xr:uid="{00000000-0005-0000-0000-0000643B0000}"/>
    <cellStyle name="Normal 2 3 2 2 5 4" xfId="15278" xr:uid="{00000000-0005-0000-0000-0000653B0000}"/>
    <cellStyle name="Normal 2 3 2 2 5 4 2" xfId="15279" xr:uid="{00000000-0005-0000-0000-0000663B0000}"/>
    <cellStyle name="Normal 2 3 2 2 5 4 2 2" xfId="15280" xr:uid="{00000000-0005-0000-0000-0000673B0000}"/>
    <cellStyle name="Normal 2 3 2 2 5 4 3" xfId="15281" xr:uid="{00000000-0005-0000-0000-0000683B0000}"/>
    <cellStyle name="Normal 2 3 2 2 5 5" xfId="15282" xr:uid="{00000000-0005-0000-0000-0000693B0000}"/>
    <cellStyle name="Normal 2 3 2 2 5 5 2" xfId="15283" xr:uid="{00000000-0005-0000-0000-00006A3B0000}"/>
    <cellStyle name="Normal 2 3 2 2 5 6" xfId="15284" xr:uid="{00000000-0005-0000-0000-00006B3B0000}"/>
    <cellStyle name="Normal 2 3 2 2 5 6 2" xfId="15285" xr:uid="{00000000-0005-0000-0000-00006C3B0000}"/>
    <cellStyle name="Normal 2 3 2 2 5 7" xfId="15286" xr:uid="{00000000-0005-0000-0000-00006D3B0000}"/>
    <cellStyle name="Normal 2 3 2 2 6" xfId="15287" xr:uid="{00000000-0005-0000-0000-00006E3B0000}"/>
    <cellStyle name="Normal 2 3 2 2 6 2" xfId="15288" xr:uid="{00000000-0005-0000-0000-00006F3B0000}"/>
    <cellStyle name="Normal 2 3 2 2 6 2 2" xfId="15289" xr:uid="{00000000-0005-0000-0000-0000703B0000}"/>
    <cellStyle name="Normal 2 3 2 2 6 3" xfId="15290" xr:uid="{00000000-0005-0000-0000-0000713B0000}"/>
    <cellStyle name="Normal 2 3 2 2 7" xfId="15291" xr:uid="{00000000-0005-0000-0000-0000723B0000}"/>
    <cellStyle name="Normal 2 3 2 2 7 2" xfId="15292" xr:uid="{00000000-0005-0000-0000-0000733B0000}"/>
    <cellStyle name="Normal 2 3 2 2 7 2 2" xfId="15293" xr:uid="{00000000-0005-0000-0000-0000743B0000}"/>
    <cellStyle name="Normal 2 3 2 2 7 3" xfId="15294" xr:uid="{00000000-0005-0000-0000-0000753B0000}"/>
    <cellStyle name="Normal 2 3 2 2 8" xfId="15295" xr:uid="{00000000-0005-0000-0000-0000763B0000}"/>
    <cellStyle name="Normal 2 3 2 2 8 2" xfId="15296" xr:uid="{00000000-0005-0000-0000-0000773B0000}"/>
    <cellStyle name="Normal 2 3 2 2 8 2 2" xfId="15297" xr:uid="{00000000-0005-0000-0000-0000783B0000}"/>
    <cellStyle name="Normal 2 3 2 2 8 3" xfId="15298" xr:uid="{00000000-0005-0000-0000-0000793B0000}"/>
    <cellStyle name="Normal 2 3 2 2 9" xfId="15299" xr:uid="{00000000-0005-0000-0000-00007A3B0000}"/>
    <cellStyle name="Normal 2 3 2 2 9 2" xfId="15300" xr:uid="{00000000-0005-0000-0000-00007B3B0000}"/>
    <cellStyle name="Normal 2 3 2 3" xfId="475" xr:uid="{00000000-0005-0000-0000-00007C3B0000}"/>
    <cellStyle name="Normal 2 3 2 3 10" xfId="15301" xr:uid="{00000000-0005-0000-0000-00007D3B0000}"/>
    <cellStyle name="Normal 2 3 2 3 10 2" xfId="15302" xr:uid="{00000000-0005-0000-0000-00007E3B0000}"/>
    <cellStyle name="Normal 2 3 2 3 11" xfId="15303" xr:uid="{00000000-0005-0000-0000-00007F3B0000}"/>
    <cellStyle name="Normal 2 3 2 3 2" xfId="15304" xr:uid="{00000000-0005-0000-0000-0000803B0000}"/>
    <cellStyle name="Normal 2 3 2 3 2 2" xfId="15305" xr:uid="{00000000-0005-0000-0000-0000813B0000}"/>
    <cellStyle name="Normal 2 3 2 3 2 2 2" xfId="15306" xr:uid="{00000000-0005-0000-0000-0000823B0000}"/>
    <cellStyle name="Normal 2 3 2 3 2 2 2 2" xfId="15307" xr:uid="{00000000-0005-0000-0000-0000833B0000}"/>
    <cellStyle name="Normal 2 3 2 3 2 2 2 2 2" xfId="15308" xr:uid="{00000000-0005-0000-0000-0000843B0000}"/>
    <cellStyle name="Normal 2 3 2 3 2 2 2 3" xfId="15309" xr:uid="{00000000-0005-0000-0000-0000853B0000}"/>
    <cellStyle name="Normal 2 3 2 3 2 2 3" xfId="15310" xr:uid="{00000000-0005-0000-0000-0000863B0000}"/>
    <cellStyle name="Normal 2 3 2 3 2 2 3 2" xfId="15311" xr:uid="{00000000-0005-0000-0000-0000873B0000}"/>
    <cellStyle name="Normal 2 3 2 3 2 2 3 2 2" xfId="15312" xr:uid="{00000000-0005-0000-0000-0000883B0000}"/>
    <cellStyle name="Normal 2 3 2 3 2 2 3 3" xfId="15313" xr:uid="{00000000-0005-0000-0000-0000893B0000}"/>
    <cellStyle name="Normal 2 3 2 3 2 2 4" xfId="15314" xr:uid="{00000000-0005-0000-0000-00008A3B0000}"/>
    <cellStyle name="Normal 2 3 2 3 2 2 4 2" xfId="15315" xr:uid="{00000000-0005-0000-0000-00008B3B0000}"/>
    <cellStyle name="Normal 2 3 2 3 2 2 4 2 2" xfId="15316" xr:uid="{00000000-0005-0000-0000-00008C3B0000}"/>
    <cellStyle name="Normal 2 3 2 3 2 2 4 3" xfId="15317" xr:uid="{00000000-0005-0000-0000-00008D3B0000}"/>
    <cellStyle name="Normal 2 3 2 3 2 2 5" xfId="15318" xr:uid="{00000000-0005-0000-0000-00008E3B0000}"/>
    <cellStyle name="Normal 2 3 2 3 2 2 5 2" xfId="15319" xr:uid="{00000000-0005-0000-0000-00008F3B0000}"/>
    <cellStyle name="Normal 2 3 2 3 2 2 6" xfId="15320" xr:uid="{00000000-0005-0000-0000-0000903B0000}"/>
    <cellStyle name="Normal 2 3 2 3 2 2 6 2" xfId="15321" xr:uid="{00000000-0005-0000-0000-0000913B0000}"/>
    <cellStyle name="Normal 2 3 2 3 2 2 7" xfId="15322" xr:uid="{00000000-0005-0000-0000-0000923B0000}"/>
    <cellStyle name="Normal 2 3 2 3 2 3" xfId="15323" xr:uid="{00000000-0005-0000-0000-0000933B0000}"/>
    <cellStyle name="Normal 2 3 2 3 2 3 2" xfId="15324" xr:uid="{00000000-0005-0000-0000-0000943B0000}"/>
    <cellStyle name="Normal 2 3 2 3 2 3 2 2" xfId="15325" xr:uid="{00000000-0005-0000-0000-0000953B0000}"/>
    <cellStyle name="Normal 2 3 2 3 2 3 2 2 2" xfId="15326" xr:uid="{00000000-0005-0000-0000-0000963B0000}"/>
    <cellStyle name="Normal 2 3 2 3 2 3 2 3" xfId="15327" xr:uid="{00000000-0005-0000-0000-0000973B0000}"/>
    <cellStyle name="Normal 2 3 2 3 2 3 3" xfId="15328" xr:uid="{00000000-0005-0000-0000-0000983B0000}"/>
    <cellStyle name="Normal 2 3 2 3 2 3 3 2" xfId="15329" xr:uid="{00000000-0005-0000-0000-0000993B0000}"/>
    <cellStyle name="Normal 2 3 2 3 2 3 3 2 2" xfId="15330" xr:uid="{00000000-0005-0000-0000-00009A3B0000}"/>
    <cellStyle name="Normal 2 3 2 3 2 3 3 3" xfId="15331" xr:uid="{00000000-0005-0000-0000-00009B3B0000}"/>
    <cellStyle name="Normal 2 3 2 3 2 3 4" xfId="15332" xr:uid="{00000000-0005-0000-0000-00009C3B0000}"/>
    <cellStyle name="Normal 2 3 2 3 2 3 4 2" xfId="15333" xr:uid="{00000000-0005-0000-0000-00009D3B0000}"/>
    <cellStyle name="Normal 2 3 2 3 2 3 4 2 2" xfId="15334" xr:uid="{00000000-0005-0000-0000-00009E3B0000}"/>
    <cellStyle name="Normal 2 3 2 3 2 3 4 3" xfId="15335" xr:uid="{00000000-0005-0000-0000-00009F3B0000}"/>
    <cellStyle name="Normal 2 3 2 3 2 3 5" xfId="15336" xr:uid="{00000000-0005-0000-0000-0000A03B0000}"/>
    <cellStyle name="Normal 2 3 2 3 2 3 5 2" xfId="15337" xr:uid="{00000000-0005-0000-0000-0000A13B0000}"/>
    <cellStyle name="Normal 2 3 2 3 2 3 6" xfId="15338" xr:uid="{00000000-0005-0000-0000-0000A23B0000}"/>
    <cellStyle name="Normal 2 3 2 3 2 3 6 2" xfId="15339" xr:uid="{00000000-0005-0000-0000-0000A33B0000}"/>
    <cellStyle name="Normal 2 3 2 3 2 3 7" xfId="15340" xr:uid="{00000000-0005-0000-0000-0000A43B0000}"/>
    <cellStyle name="Normal 2 3 2 3 2 4" xfId="15341" xr:uid="{00000000-0005-0000-0000-0000A53B0000}"/>
    <cellStyle name="Normal 2 3 2 3 2 4 2" xfId="15342" xr:uid="{00000000-0005-0000-0000-0000A63B0000}"/>
    <cellStyle name="Normal 2 3 2 3 2 4 2 2" xfId="15343" xr:uid="{00000000-0005-0000-0000-0000A73B0000}"/>
    <cellStyle name="Normal 2 3 2 3 2 4 3" xfId="15344" xr:uid="{00000000-0005-0000-0000-0000A83B0000}"/>
    <cellStyle name="Normal 2 3 2 3 2 5" xfId="15345" xr:uid="{00000000-0005-0000-0000-0000A93B0000}"/>
    <cellStyle name="Normal 2 3 2 3 2 5 2" xfId="15346" xr:uid="{00000000-0005-0000-0000-0000AA3B0000}"/>
    <cellStyle name="Normal 2 3 2 3 2 5 2 2" xfId="15347" xr:uid="{00000000-0005-0000-0000-0000AB3B0000}"/>
    <cellStyle name="Normal 2 3 2 3 2 5 3" xfId="15348" xr:uid="{00000000-0005-0000-0000-0000AC3B0000}"/>
    <cellStyle name="Normal 2 3 2 3 2 6" xfId="15349" xr:uid="{00000000-0005-0000-0000-0000AD3B0000}"/>
    <cellStyle name="Normal 2 3 2 3 2 6 2" xfId="15350" xr:uid="{00000000-0005-0000-0000-0000AE3B0000}"/>
    <cellStyle name="Normal 2 3 2 3 2 6 2 2" xfId="15351" xr:uid="{00000000-0005-0000-0000-0000AF3B0000}"/>
    <cellStyle name="Normal 2 3 2 3 2 6 3" xfId="15352" xr:uid="{00000000-0005-0000-0000-0000B03B0000}"/>
    <cellStyle name="Normal 2 3 2 3 2 7" xfId="15353" xr:uid="{00000000-0005-0000-0000-0000B13B0000}"/>
    <cellStyle name="Normal 2 3 2 3 2 7 2" xfId="15354" xr:uid="{00000000-0005-0000-0000-0000B23B0000}"/>
    <cellStyle name="Normal 2 3 2 3 2 8" xfId="15355" xr:uid="{00000000-0005-0000-0000-0000B33B0000}"/>
    <cellStyle name="Normal 2 3 2 3 2 8 2" xfId="15356" xr:uid="{00000000-0005-0000-0000-0000B43B0000}"/>
    <cellStyle name="Normal 2 3 2 3 2 9" xfId="15357" xr:uid="{00000000-0005-0000-0000-0000B53B0000}"/>
    <cellStyle name="Normal 2 3 2 3 3" xfId="15358" xr:uid="{00000000-0005-0000-0000-0000B63B0000}"/>
    <cellStyle name="Normal 2 3 2 3 3 2" xfId="15359" xr:uid="{00000000-0005-0000-0000-0000B73B0000}"/>
    <cellStyle name="Normal 2 3 2 3 3 2 2" xfId="15360" xr:uid="{00000000-0005-0000-0000-0000B83B0000}"/>
    <cellStyle name="Normal 2 3 2 3 3 2 2 2" xfId="15361" xr:uid="{00000000-0005-0000-0000-0000B93B0000}"/>
    <cellStyle name="Normal 2 3 2 3 3 2 2 2 2" xfId="15362" xr:uid="{00000000-0005-0000-0000-0000BA3B0000}"/>
    <cellStyle name="Normal 2 3 2 3 3 2 2 3" xfId="15363" xr:uid="{00000000-0005-0000-0000-0000BB3B0000}"/>
    <cellStyle name="Normal 2 3 2 3 3 2 3" xfId="15364" xr:uid="{00000000-0005-0000-0000-0000BC3B0000}"/>
    <cellStyle name="Normal 2 3 2 3 3 2 3 2" xfId="15365" xr:uid="{00000000-0005-0000-0000-0000BD3B0000}"/>
    <cellStyle name="Normal 2 3 2 3 3 2 3 2 2" xfId="15366" xr:uid="{00000000-0005-0000-0000-0000BE3B0000}"/>
    <cellStyle name="Normal 2 3 2 3 3 2 3 3" xfId="15367" xr:uid="{00000000-0005-0000-0000-0000BF3B0000}"/>
    <cellStyle name="Normal 2 3 2 3 3 2 4" xfId="15368" xr:uid="{00000000-0005-0000-0000-0000C03B0000}"/>
    <cellStyle name="Normal 2 3 2 3 3 2 4 2" xfId="15369" xr:uid="{00000000-0005-0000-0000-0000C13B0000}"/>
    <cellStyle name="Normal 2 3 2 3 3 2 4 2 2" xfId="15370" xr:uid="{00000000-0005-0000-0000-0000C23B0000}"/>
    <cellStyle name="Normal 2 3 2 3 3 2 4 3" xfId="15371" xr:uid="{00000000-0005-0000-0000-0000C33B0000}"/>
    <cellStyle name="Normal 2 3 2 3 3 2 5" xfId="15372" xr:uid="{00000000-0005-0000-0000-0000C43B0000}"/>
    <cellStyle name="Normal 2 3 2 3 3 2 5 2" xfId="15373" xr:uid="{00000000-0005-0000-0000-0000C53B0000}"/>
    <cellStyle name="Normal 2 3 2 3 3 2 6" xfId="15374" xr:uid="{00000000-0005-0000-0000-0000C63B0000}"/>
    <cellStyle name="Normal 2 3 2 3 3 2 6 2" xfId="15375" xr:uid="{00000000-0005-0000-0000-0000C73B0000}"/>
    <cellStyle name="Normal 2 3 2 3 3 2 7" xfId="15376" xr:uid="{00000000-0005-0000-0000-0000C83B0000}"/>
    <cellStyle name="Normal 2 3 2 3 3 3" xfId="15377" xr:uid="{00000000-0005-0000-0000-0000C93B0000}"/>
    <cellStyle name="Normal 2 3 2 3 3 3 2" xfId="15378" xr:uid="{00000000-0005-0000-0000-0000CA3B0000}"/>
    <cellStyle name="Normal 2 3 2 3 3 3 2 2" xfId="15379" xr:uid="{00000000-0005-0000-0000-0000CB3B0000}"/>
    <cellStyle name="Normal 2 3 2 3 3 3 3" xfId="15380" xr:uid="{00000000-0005-0000-0000-0000CC3B0000}"/>
    <cellStyle name="Normal 2 3 2 3 3 4" xfId="15381" xr:uid="{00000000-0005-0000-0000-0000CD3B0000}"/>
    <cellStyle name="Normal 2 3 2 3 3 4 2" xfId="15382" xr:uid="{00000000-0005-0000-0000-0000CE3B0000}"/>
    <cellStyle name="Normal 2 3 2 3 3 4 2 2" xfId="15383" xr:uid="{00000000-0005-0000-0000-0000CF3B0000}"/>
    <cellStyle name="Normal 2 3 2 3 3 4 3" xfId="15384" xr:uid="{00000000-0005-0000-0000-0000D03B0000}"/>
    <cellStyle name="Normal 2 3 2 3 3 5" xfId="15385" xr:uid="{00000000-0005-0000-0000-0000D13B0000}"/>
    <cellStyle name="Normal 2 3 2 3 3 5 2" xfId="15386" xr:uid="{00000000-0005-0000-0000-0000D23B0000}"/>
    <cellStyle name="Normal 2 3 2 3 3 5 2 2" xfId="15387" xr:uid="{00000000-0005-0000-0000-0000D33B0000}"/>
    <cellStyle name="Normal 2 3 2 3 3 5 3" xfId="15388" xr:uid="{00000000-0005-0000-0000-0000D43B0000}"/>
    <cellStyle name="Normal 2 3 2 3 3 6" xfId="15389" xr:uid="{00000000-0005-0000-0000-0000D53B0000}"/>
    <cellStyle name="Normal 2 3 2 3 3 6 2" xfId="15390" xr:uid="{00000000-0005-0000-0000-0000D63B0000}"/>
    <cellStyle name="Normal 2 3 2 3 3 7" xfId="15391" xr:uid="{00000000-0005-0000-0000-0000D73B0000}"/>
    <cellStyle name="Normal 2 3 2 3 3 7 2" xfId="15392" xr:uid="{00000000-0005-0000-0000-0000D83B0000}"/>
    <cellStyle name="Normal 2 3 2 3 3 8" xfId="15393" xr:uid="{00000000-0005-0000-0000-0000D93B0000}"/>
    <cellStyle name="Normal 2 3 2 3 4" xfId="15394" xr:uid="{00000000-0005-0000-0000-0000DA3B0000}"/>
    <cellStyle name="Normal 2 3 2 3 4 2" xfId="15395" xr:uid="{00000000-0005-0000-0000-0000DB3B0000}"/>
    <cellStyle name="Normal 2 3 2 3 4 2 2" xfId="15396" xr:uid="{00000000-0005-0000-0000-0000DC3B0000}"/>
    <cellStyle name="Normal 2 3 2 3 4 2 2 2" xfId="15397" xr:uid="{00000000-0005-0000-0000-0000DD3B0000}"/>
    <cellStyle name="Normal 2 3 2 3 4 2 3" xfId="15398" xr:uid="{00000000-0005-0000-0000-0000DE3B0000}"/>
    <cellStyle name="Normal 2 3 2 3 4 3" xfId="15399" xr:uid="{00000000-0005-0000-0000-0000DF3B0000}"/>
    <cellStyle name="Normal 2 3 2 3 4 3 2" xfId="15400" xr:uid="{00000000-0005-0000-0000-0000E03B0000}"/>
    <cellStyle name="Normal 2 3 2 3 4 3 2 2" xfId="15401" xr:uid="{00000000-0005-0000-0000-0000E13B0000}"/>
    <cellStyle name="Normal 2 3 2 3 4 3 3" xfId="15402" xr:uid="{00000000-0005-0000-0000-0000E23B0000}"/>
    <cellStyle name="Normal 2 3 2 3 4 4" xfId="15403" xr:uid="{00000000-0005-0000-0000-0000E33B0000}"/>
    <cellStyle name="Normal 2 3 2 3 4 4 2" xfId="15404" xr:uid="{00000000-0005-0000-0000-0000E43B0000}"/>
    <cellStyle name="Normal 2 3 2 3 4 4 2 2" xfId="15405" xr:uid="{00000000-0005-0000-0000-0000E53B0000}"/>
    <cellStyle name="Normal 2 3 2 3 4 4 3" xfId="15406" xr:uid="{00000000-0005-0000-0000-0000E63B0000}"/>
    <cellStyle name="Normal 2 3 2 3 4 5" xfId="15407" xr:uid="{00000000-0005-0000-0000-0000E73B0000}"/>
    <cellStyle name="Normal 2 3 2 3 4 5 2" xfId="15408" xr:uid="{00000000-0005-0000-0000-0000E83B0000}"/>
    <cellStyle name="Normal 2 3 2 3 4 6" xfId="15409" xr:uid="{00000000-0005-0000-0000-0000E93B0000}"/>
    <cellStyle name="Normal 2 3 2 3 4 6 2" xfId="15410" xr:uid="{00000000-0005-0000-0000-0000EA3B0000}"/>
    <cellStyle name="Normal 2 3 2 3 4 7" xfId="15411" xr:uid="{00000000-0005-0000-0000-0000EB3B0000}"/>
    <cellStyle name="Normal 2 3 2 3 5" xfId="15412" xr:uid="{00000000-0005-0000-0000-0000EC3B0000}"/>
    <cellStyle name="Normal 2 3 2 3 5 2" xfId="15413" xr:uid="{00000000-0005-0000-0000-0000ED3B0000}"/>
    <cellStyle name="Normal 2 3 2 3 5 2 2" xfId="15414" xr:uid="{00000000-0005-0000-0000-0000EE3B0000}"/>
    <cellStyle name="Normal 2 3 2 3 5 2 2 2" xfId="15415" xr:uid="{00000000-0005-0000-0000-0000EF3B0000}"/>
    <cellStyle name="Normal 2 3 2 3 5 2 3" xfId="15416" xr:uid="{00000000-0005-0000-0000-0000F03B0000}"/>
    <cellStyle name="Normal 2 3 2 3 5 3" xfId="15417" xr:uid="{00000000-0005-0000-0000-0000F13B0000}"/>
    <cellStyle name="Normal 2 3 2 3 5 3 2" xfId="15418" xr:uid="{00000000-0005-0000-0000-0000F23B0000}"/>
    <cellStyle name="Normal 2 3 2 3 5 3 2 2" xfId="15419" xr:uid="{00000000-0005-0000-0000-0000F33B0000}"/>
    <cellStyle name="Normal 2 3 2 3 5 3 3" xfId="15420" xr:uid="{00000000-0005-0000-0000-0000F43B0000}"/>
    <cellStyle name="Normal 2 3 2 3 5 4" xfId="15421" xr:uid="{00000000-0005-0000-0000-0000F53B0000}"/>
    <cellStyle name="Normal 2 3 2 3 5 4 2" xfId="15422" xr:uid="{00000000-0005-0000-0000-0000F63B0000}"/>
    <cellStyle name="Normal 2 3 2 3 5 4 2 2" xfId="15423" xr:uid="{00000000-0005-0000-0000-0000F73B0000}"/>
    <cellStyle name="Normal 2 3 2 3 5 4 3" xfId="15424" xr:uid="{00000000-0005-0000-0000-0000F83B0000}"/>
    <cellStyle name="Normal 2 3 2 3 5 5" xfId="15425" xr:uid="{00000000-0005-0000-0000-0000F93B0000}"/>
    <cellStyle name="Normal 2 3 2 3 5 5 2" xfId="15426" xr:uid="{00000000-0005-0000-0000-0000FA3B0000}"/>
    <cellStyle name="Normal 2 3 2 3 5 6" xfId="15427" xr:uid="{00000000-0005-0000-0000-0000FB3B0000}"/>
    <cellStyle name="Normal 2 3 2 3 5 6 2" xfId="15428" xr:uid="{00000000-0005-0000-0000-0000FC3B0000}"/>
    <cellStyle name="Normal 2 3 2 3 5 7" xfId="15429" xr:uid="{00000000-0005-0000-0000-0000FD3B0000}"/>
    <cellStyle name="Normal 2 3 2 3 6" xfId="15430" xr:uid="{00000000-0005-0000-0000-0000FE3B0000}"/>
    <cellStyle name="Normal 2 3 2 3 6 2" xfId="15431" xr:uid="{00000000-0005-0000-0000-0000FF3B0000}"/>
    <cellStyle name="Normal 2 3 2 3 6 2 2" xfId="15432" xr:uid="{00000000-0005-0000-0000-0000003C0000}"/>
    <cellStyle name="Normal 2 3 2 3 6 3" xfId="15433" xr:uid="{00000000-0005-0000-0000-0000013C0000}"/>
    <cellStyle name="Normal 2 3 2 3 7" xfId="15434" xr:uid="{00000000-0005-0000-0000-0000023C0000}"/>
    <cellStyle name="Normal 2 3 2 3 7 2" xfId="15435" xr:uid="{00000000-0005-0000-0000-0000033C0000}"/>
    <cellStyle name="Normal 2 3 2 3 7 2 2" xfId="15436" xr:uid="{00000000-0005-0000-0000-0000043C0000}"/>
    <cellStyle name="Normal 2 3 2 3 7 3" xfId="15437" xr:uid="{00000000-0005-0000-0000-0000053C0000}"/>
    <cellStyle name="Normal 2 3 2 3 8" xfId="15438" xr:uid="{00000000-0005-0000-0000-0000063C0000}"/>
    <cellStyle name="Normal 2 3 2 3 8 2" xfId="15439" xr:uid="{00000000-0005-0000-0000-0000073C0000}"/>
    <cellStyle name="Normal 2 3 2 3 8 2 2" xfId="15440" xr:uid="{00000000-0005-0000-0000-0000083C0000}"/>
    <cellStyle name="Normal 2 3 2 3 8 3" xfId="15441" xr:uid="{00000000-0005-0000-0000-0000093C0000}"/>
    <cellStyle name="Normal 2 3 2 3 9" xfId="15442" xr:uid="{00000000-0005-0000-0000-00000A3C0000}"/>
    <cellStyle name="Normal 2 3 2 3 9 2" xfId="15443" xr:uid="{00000000-0005-0000-0000-00000B3C0000}"/>
    <cellStyle name="Normal 2 3 2 4" xfId="15444" xr:uid="{00000000-0005-0000-0000-00000C3C0000}"/>
    <cellStyle name="Normal 2 3 2 4 2" xfId="15445" xr:uid="{00000000-0005-0000-0000-00000D3C0000}"/>
    <cellStyle name="Normal 2 3 2 4 2 2" xfId="15446" xr:uid="{00000000-0005-0000-0000-00000E3C0000}"/>
    <cellStyle name="Normal 2 3 2 4 2 2 2" xfId="15447" xr:uid="{00000000-0005-0000-0000-00000F3C0000}"/>
    <cellStyle name="Normal 2 3 2 4 2 2 2 2" xfId="15448" xr:uid="{00000000-0005-0000-0000-0000103C0000}"/>
    <cellStyle name="Normal 2 3 2 4 2 2 3" xfId="15449" xr:uid="{00000000-0005-0000-0000-0000113C0000}"/>
    <cellStyle name="Normal 2 3 2 4 2 3" xfId="15450" xr:uid="{00000000-0005-0000-0000-0000123C0000}"/>
    <cellStyle name="Normal 2 3 2 4 2 3 2" xfId="15451" xr:uid="{00000000-0005-0000-0000-0000133C0000}"/>
    <cellStyle name="Normal 2 3 2 4 2 3 2 2" xfId="15452" xr:uid="{00000000-0005-0000-0000-0000143C0000}"/>
    <cellStyle name="Normal 2 3 2 4 2 3 3" xfId="15453" xr:uid="{00000000-0005-0000-0000-0000153C0000}"/>
    <cellStyle name="Normal 2 3 2 4 2 4" xfId="15454" xr:uid="{00000000-0005-0000-0000-0000163C0000}"/>
    <cellStyle name="Normal 2 3 2 4 2 4 2" xfId="15455" xr:uid="{00000000-0005-0000-0000-0000173C0000}"/>
    <cellStyle name="Normal 2 3 2 4 2 4 2 2" xfId="15456" xr:uid="{00000000-0005-0000-0000-0000183C0000}"/>
    <cellStyle name="Normal 2 3 2 4 2 4 3" xfId="15457" xr:uid="{00000000-0005-0000-0000-0000193C0000}"/>
    <cellStyle name="Normal 2 3 2 4 2 5" xfId="15458" xr:uid="{00000000-0005-0000-0000-00001A3C0000}"/>
    <cellStyle name="Normal 2 3 2 4 2 5 2" xfId="15459" xr:uid="{00000000-0005-0000-0000-00001B3C0000}"/>
    <cellStyle name="Normal 2 3 2 4 2 6" xfId="15460" xr:uid="{00000000-0005-0000-0000-00001C3C0000}"/>
    <cellStyle name="Normal 2 3 2 4 2 6 2" xfId="15461" xr:uid="{00000000-0005-0000-0000-00001D3C0000}"/>
    <cellStyle name="Normal 2 3 2 4 2 7" xfId="15462" xr:uid="{00000000-0005-0000-0000-00001E3C0000}"/>
    <cellStyle name="Normal 2 3 2 4 3" xfId="15463" xr:uid="{00000000-0005-0000-0000-00001F3C0000}"/>
    <cellStyle name="Normal 2 3 2 4 3 2" xfId="15464" xr:uid="{00000000-0005-0000-0000-0000203C0000}"/>
    <cellStyle name="Normal 2 3 2 4 3 2 2" xfId="15465" xr:uid="{00000000-0005-0000-0000-0000213C0000}"/>
    <cellStyle name="Normal 2 3 2 4 3 2 2 2" xfId="15466" xr:uid="{00000000-0005-0000-0000-0000223C0000}"/>
    <cellStyle name="Normal 2 3 2 4 3 2 3" xfId="15467" xr:uid="{00000000-0005-0000-0000-0000233C0000}"/>
    <cellStyle name="Normal 2 3 2 4 3 3" xfId="15468" xr:uid="{00000000-0005-0000-0000-0000243C0000}"/>
    <cellStyle name="Normal 2 3 2 4 3 3 2" xfId="15469" xr:uid="{00000000-0005-0000-0000-0000253C0000}"/>
    <cellStyle name="Normal 2 3 2 4 3 3 2 2" xfId="15470" xr:uid="{00000000-0005-0000-0000-0000263C0000}"/>
    <cellStyle name="Normal 2 3 2 4 3 3 3" xfId="15471" xr:uid="{00000000-0005-0000-0000-0000273C0000}"/>
    <cellStyle name="Normal 2 3 2 4 3 4" xfId="15472" xr:uid="{00000000-0005-0000-0000-0000283C0000}"/>
    <cellStyle name="Normal 2 3 2 4 3 4 2" xfId="15473" xr:uid="{00000000-0005-0000-0000-0000293C0000}"/>
    <cellStyle name="Normal 2 3 2 4 3 4 2 2" xfId="15474" xr:uid="{00000000-0005-0000-0000-00002A3C0000}"/>
    <cellStyle name="Normal 2 3 2 4 3 4 3" xfId="15475" xr:uid="{00000000-0005-0000-0000-00002B3C0000}"/>
    <cellStyle name="Normal 2 3 2 4 3 5" xfId="15476" xr:uid="{00000000-0005-0000-0000-00002C3C0000}"/>
    <cellStyle name="Normal 2 3 2 4 3 5 2" xfId="15477" xr:uid="{00000000-0005-0000-0000-00002D3C0000}"/>
    <cellStyle name="Normal 2 3 2 4 3 6" xfId="15478" xr:uid="{00000000-0005-0000-0000-00002E3C0000}"/>
    <cellStyle name="Normal 2 3 2 4 3 6 2" xfId="15479" xr:uid="{00000000-0005-0000-0000-00002F3C0000}"/>
    <cellStyle name="Normal 2 3 2 4 3 7" xfId="15480" xr:uid="{00000000-0005-0000-0000-0000303C0000}"/>
    <cellStyle name="Normal 2 3 2 4 4" xfId="15481" xr:uid="{00000000-0005-0000-0000-0000313C0000}"/>
    <cellStyle name="Normal 2 3 2 4 4 2" xfId="15482" xr:uid="{00000000-0005-0000-0000-0000323C0000}"/>
    <cellStyle name="Normal 2 3 2 4 4 2 2" xfId="15483" xr:uid="{00000000-0005-0000-0000-0000333C0000}"/>
    <cellStyle name="Normal 2 3 2 4 4 3" xfId="15484" xr:uid="{00000000-0005-0000-0000-0000343C0000}"/>
    <cellStyle name="Normal 2 3 2 4 5" xfId="15485" xr:uid="{00000000-0005-0000-0000-0000353C0000}"/>
    <cellStyle name="Normal 2 3 2 4 5 2" xfId="15486" xr:uid="{00000000-0005-0000-0000-0000363C0000}"/>
    <cellStyle name="Normal 2 3 2 4 5 2 2" xfId="15487" xr:uid="{00000000-0005-0000-0000-0000373C0000}"/>
    <cellStyle name="Normal 2 3 2 4 5 3" xfId="15488" xr:uid="{00000000-0005-0000-0000-0000383C0000}"/>
    <cellStyle name="Normal 2 3 2 4 6" xfId="15489" xr:uid="{00000000-0005-0000-0000-0000393C0000}"/>
    <cellStyle name="Normal 2 3 2 4 6 2" xfId="15490" xr:uid="{00000000-0005-0000-0000-00003A3C0000}"/>
    <cellStyle name="Normal 2 3 2 4 6 2 2" xfId="15491" xr:uid="{00000000-0005-0000-0000-00003B3C0000}"/>
    <cellStyle name="Normal 2 3 2 4 6 3" xfId="15492" xr:uid="{00000000-0005-0000-0000-00003C3C0000}"/>
    <cellStyle name="Normal 2 3 2 4 7" xfId="15493" xr:uid="{00000000-0005-0000-0000-00003D3C0000}"/>
    <cellStyle name="Normal 2 3 2 4 7 2" xfId="15494" xr:uid="{00000000-0005-0000-0000-00003E3C0000}"/>
    <cellStyle name="Normal 2 3 2 4 8" xfId="15495" xr:uid="{00000000-0005-0000-0000-00003F3C0000}"/>
    <cellStyle name="Normal 2 3 2 4 8 2" xfId="15496" xr:uid="{00000000-0005-0000-0000-0000403C0000}"/>
    <cellStyle name="Normal 2 3 2 4 9" xfId="15497" xr:uid="{00000000-0005-0000-0000-0000413C0000}"/>
    <cellStyle name="Normal 2 3 2 5" xfId="15498" xr:uid="{00000000-0005-0000-0000-0000423C0000}"/>
    <cellStyle name="Normal 2 3 2 5 2" xfId="15499" xr:uid="{00000000-0005-0000-0000-0000433C0000}"/>
    <cellStyle name="Normal 2 3 2 5 2 2" xfId="15500" xr:uid="{00000000-0005-0000-0000-0000443C0000}"/>
    <cellStyle name="Normal 2 3 2 5 2 2 2" xfId="15501" xr:uid="{00000000-0005-0000-0000-0000453C0000}"/>
    <cellStyle name="Normal 2 3 2 5 2 2 2 2" xfId="15502" xr:uid="{00000000-0005-0000-0000-0000463C0000}"/>
    <cellStyle name="Normal 2 3 2 5 2 2 3" xfId="15503" xr:uid="{00000000-0005-0000-0000-0000473C0000}"/>
    <cellStyle name="Normal 2 3 2 5 2 3" xfId="15504" xr:uid="{00000000-0005-0000-0000-0000483C0000}"/>
    <cellStyle name="Normal 2 3 2 5 2 3 2" xfId="15505" xr:uid="{00000000-0005-0000-0000-0000493C0000}"/>
    <cellStyle name="Normal 2 3 2 5 2 3 2 2" xfId="15506" xr:uid="{00000000-0005-0000-0000-00004A3C0000}"/>
    <cellStyle name="Normal 2 3 2 5 2 3 3" xfId="15507" xr:uid="{00000000-0005-0000-0000-00004B3C0000}"/>
    <cellStyle name="Normal 2 3 2 5 2 4" xfId="15508" xr:uid="{00000000-0005-0000-0000-00004C3C0000}"/>
    <cellStyle name="Normal 2 3 2 5 2 4 2" xfId="15509" xr:uid="{00000000-0005-0000-0000-00004D3C0000}"/>
    <cellStyle name="Normal 2 3 2 5 2 4 2 2" xfId="15510" xr:uid="{00000000-0005-0000-0000-00004E3C0000}"/>
    <cellStyle name="Normal 2 3 2 5 2 4 3" xfId="15511" xr:uid="{00000000-0005-0000-0000-00004F3C0000}"/>
    <cellStyle name="Normal 2 3 2 5 2 5" xfId="15512" xr:uid="{00000000-0005-0000-0000-0000503C0000}"/>
    <cellStyle name="Normal 2 3 2 5 2 5 2" xfId="15513" xr:uid="{00000000-0005-0000-0000-0000513C0000}"/>
    <cellStyle name="Normal 2 3 2 5 2 6" xfId="15514" xr:uid="{00000000-0005-0000-0000-0000523C0000}"/>
    <cellStyle name="Normal 2 3 2 5 2 6 2" xfId="15515" xr:uid="{00000000-0005-0000-0000-0000533C0000}"/>
    <cellStyle name="Normal 2 3 2 5 2 7" xfId="15516" xr:uid="{00000000-0005-0000-0000-0000543C0000}"/>
    <cellStyle name="Normal 2 3 2 5 3" xfId="15517" xr:uid="{00000000-0005-0000-0000-0000553C0000}"/>
    <cellStyle name="Normal 2 3 2 5 3 2" xfId="15518" xr:uid="{00000000-0005-0000-0000-0000563C0000}"/>
    <cellStyle name="Normal 2 3 2 5 3 2 2" xfId="15519" xr:uid="{00000000-0005-0000-0000-0000573C0000}"/>
    <cellStyle name="Normal 2 3 2 5 3 3" xfId="15520" xr:uid="{00000000-0005-0000-0000-0000583C0000}"/>
    <cellStyle name="Normal 2 3 2 5 4" xfId="15521" xr:uid="{00000000-0005-0000-0000-0000593C0000}"/>
    <cellStyle name="Normal 2 3 2 5 4 2" xfId="15522" xr:uid="{00000000-0005-0000-0000-00005A3C0000}"/>
    <cellStyle name="Normal 2 3 2 5 4 2 2" xfId="15523" xr:uid="{00000000-0005-0000-0000-00005B3C0000}"/>
    <cellStyle name="Normal 2 3 2 5 4 3" xfId="15524" xr:uid="{00000000-0005-0000-0000-00005C3C0000}"/>
    <cellStyle name="Normal 2 3 2 5 5" xfId="15525" xr:uid="{00000000-0005-0000-0000-00005D3C0000}"/>
    <cellStyle name="Normal 2 3 2 5 5 2" xfId="15526" xr:uid="{00000000-0005-0000-0000-00005E3C0000}"/>
    <cellStyle name="Normal 2 3 2 5 5 2 2" xfId="15527" xr:uid="{00000000-0005-0000-0000-00005F3C0000}"/>
    <cellStyle name="Normal 2 3 2 5 5 3" xfId="15528" xr:uid="{00000000-0005-0000-0000-0000603C0000}"/>
    <cellStyle name="Normal 2 3 2 5 6" xfId="15529" xr:uid="{00000000-0005-0000-0000-0000613C0000}"/>
    <cellStyle name="Normal 2 3 2 5 6 2" xfId="15530" xr:uid="{00000000-0005-0000-0000-0000623C0000}"/>
    <cellStyle name="Normal 2 3 2 5 7" xfId="15531" xr:uid="{00000000-0005-0000-0000-0000633C0000}"/>
    <cellStyle name="Normal 2 3 2 5 7 2" xfId="15532" xr:uid="{00000000-0005-0000-0000-0000643C0000}"/>
    <cellStyle name="Normal 2 3 2 5 8" xfId="15533" xr:uid="{00000000-0005-0000-0000-0000653C0000}"/>
    <cellStyle name="Normal 2 3 2 6" xfId="15534" xr:uid="{00000000-0005-0000-0000-0000663C0000}"/>
    <cellStyle name="Normal 2 3 2 6 2" xfId="15535" xr:uid="{00000000-0005-0000-0000-0000673C0000}"/>
    <cellStyle name="Normal 2 3 2 6 2 2" xfId="15536" xr:uid="{00000000-0005-0000-0000-0000683C0000}"/>
    <cellStyle name="Normal 2 3 2 6 2 2 2" xfId="15537" xr:uid="{00000000-0005-0000-0000-0000693C0000}"/>
    <cellStyle name="Normal 2 3 2 6 2 3" xfId="15538" xr:uid="{00000000-0005-0000-0000-00006A3C0000}"/>
    <cellStyle name="Normal 2 3 2 6 3" xfId="15539" xr:uid="{00000000-0005-0000-0000-00006B3C0000}"/>
    <cellStyle name="Normal 2 3 2 6 3 2" xfId="15540" xr:uid="{00000000-0005-0000-0000-00006C3C0000}"/>
    <cellStyle name="Normal 2 3 2 6 3 2 2" xfId="15541" xr:uid="{00000000-0005-0000-0000-00006D3C0000}"/>
    <cellStyle name="Normal 2 3 2 6 3 3" xfId="15542" xr:uid="{00000000-0005-0000-0000-00006E3C0000}"/>
    <cellStyle name="Normal 2 3 2 6 4" xfId="15543" xr:uid="{00000000-0005-0000-0000-00006F3C0000}"/>
    <cellStyle name="Normal 2 3 2 6 4 2" xfId="15544" xr:uid="{00000000-0005-0000-0000-0000703C0000}"/>
    <cellStyle name="Normal 2 3 2 6 4 2 2" xfId="15545" xr:uid="{00000000-0005-0000-0000-0000713C0000}"/>
    <cellStyle name="Normal 2 3 2 6 4 3" xfId="15546" xr:uid="{00000000-0005-0000-0000-0000723C0000}"/>
    <cellStyle name="Normal 2 3 2 6 5" xfId="15547" xr:uid="{00000000-0005-0000-0000-0000733C0000}"/>
    <cellStyle name="Normal 2 3 2 6 5 2" xfId="15548" xr:uid="{00000000-0005-0000-0000-0000743C0000}"/>
    <cellStyle name="Normal 2 3 2 6 6" xfId="15549" xr:uid="{00000000-0005-0000-0000-0000753C0000}"/>
    <cellStyle name="Normal 2 3 2 6 6 2" xfId="15550" xr:uid="{00000000-0005-0000-0000-0000763C0000}"/>
    <cellStyle name="Normal 2 3 2 6 7" xfId="15551" xr:uid="{00000000-0005-0000-0000-0000773C0000}"/>
    <cellStyle name="Normal 2 3 2 7" xfId="15552" xr:uid="{00000000-0005-0000-0000-0000783C0000}"/>
    <cellStyle name="Normal 2 3 2 7 2" xfId="15553" xr:uid="{00000000-0005-0000-0000-0000793C0000}"/>
    <cellStyle name="Normal 2 3 2 7 2 2" xfId="15554" xr:uid="{00000000-0005-0000-0000-00007A3C0000}"/>
    <cellStyle name="Normal 2 3 2 7 2 2 2" xfId="15555" xr:uid="{00000000-0005-0000-0000-00007B3C0000}"/>
    <cellStyle name="Normal 2 3 2 7 2 3" xfId="15556" xr:uid="{00000000-0005-0000-0000-00007C3C0000}"/>
    <cellStyle name="Normal 2 3 2 7 3" xfId="15557" xr:uid="{00000000-0005-0000-0000-00007D3C0000}"/>
    <cellStyle name="Normal 2 3 2 7 3 2" xfId="15558" xr:uid="{00000000-0005-0000-0000-00007E3C0000}"/>
    <cellStyle name="Normal 2 3 2 7 3 2 2" xfId="15559" xr:uid="{00000000-0005-0000-0000-00007F3C0000}"/>
    <cellStyle name="Normal 2 3 2 7 3 3" xfId="15560" xr:uid="{00000000-0005-0000-0000-0000803C0000}"/>
    <cellStyle name="Normal 2 3 2 7 4" xfId="15561" xr:uid="{00000000-0005-0000-0000-0000813C0000}"/>
    <cellStyle name="Normal 2 3 2 7 4 2" xfId="15562" xr:uid="{00000000-0005-0000-0000-0000823C0000}"/>
    <cellStyle name="Normal 2 3 2 7 4 2 2" xfId="15563" xr:uid="{00000000-0005-0000-0000-0000833C0000}"/>
    <cellStyle name="Normal 2 3 2 7 4 3" xfId="15564" xr:uid="{00000000-0005-0000-0000-0000843C0000}"/>
    <cellStyle name="Normal 2 3 2 7 5" xfId="15565" xr:uid="{00000000-0005-0000-0000-0000853C0000}"/>
    <cellStyle name="Normal 2 3 2 7 5 2" xfId="15566" xr:uid="{00000000-0005-0000-0000-0000863C0000}"/>
    <cellStyle name="Normal 2 3 2 7 6" xfId="15567" xr:uid="{00000000-0005-0000-0000-0000873C0000}"/>
    <cellStyle name="Normal 2 3 2 7 6 2" xfId="15568" xr:uid="{00000000-0005-0000-0000-0000883C0000}"/>
    <cellStyle name="Normal 2 3 2 7 7" xfId="15569" xr:uid="{00000000-0005-0000-0000-0000893C0000}"/>
    <cellStyle name="Normal 2 3 2 8" xfId="15570" xr:uid="{00000000-0005-0000-0000-00008A3C0000}"/>
    <cellStyle name="Normal 2 3 2 8 2" xfId="15571" xr:uid="{00000000-0005-0000-0000-00008B3C0000}"/>
    <cellStyle name="Normal 2 3 2 8 2 2" xfId="15572" xr:uid="{00000000-0005-0000-0000-00008C3C0000}"/>
    <cellStyle name="Normal 2 3 2 8 3" xfId="15573" xr:uid="{00000000-0005-0000-0000-00008D3C0000}"/>
    <cellStyle name="Normal 2 3 2 9" xfId="15574" xr:uid="{00000000-0005-0000-0000-00008E3C0000}"/>
    <cellStyle name="Normal 2 3 2 9 2" xfId="15575" xr:uid="{00000000-0005-0000-0000-00008F3C0000}"/>
    <cellStyle name="Normal 2 3 2 9 2 2" xfId="15576" xr:uid="{00000000-0005-0000-0000-0000903C0000}"/>
    <cellStyle name="Normal 2 3 2 9 3" xfId="15577" xr:uid="{00000000-0005-0000-0000-0000913C0000}"/>
    <cellStyle name="Normal 2 3 2_Confidential Information" xfId="15578" xr:uid="{00000000-0005-0000-0000-0000923C0000}"/>
    <cellStyle name="Normal 2 3 3" xfId="476" xr:uid="{00000000-0005-0000-0000-0000933C0000}"/>
    <cellStyle name="Normal 2 3 3 10" xfId="15579" xr:uid="{00000000-0005-0000-0000-0000943C0000}"/>
    <cellStyle name="Normal 2 3 3 10 2" xfId="15580" xr:uid="{00000000-0005-0000-0000-0000953C0000}"/>
    <cellStyle name="Normal 2 3 3 10 2 2" xfId="15581" xr:uid="{00000000-0005-0000-0000-0000963C0000}"/>
    <cellStyle name="Normal 2 3 3 10 3" xfId="15582" xr:uid="{00000000-0005-0000-0000-0000973C0000}"/>
    <cellStyle name="Normal 2 3 3 11" xfId="15583" xr:uid="{00000000-0005-0000-0000-0000983C0000}"/>
    <cellStyle name="Normal 2 3 3 11 2" xfId="15584" xr:uid="{00000000-0005-0000-0000-0000993C0000}"/>
    <cellStyle name="Normal 2 3 3 12" xfId="15585" xr:uid="{00000000-0005-0000-0000-00009A3C0000}"/>
    <cellStyle name="Normal 2 3 3 12 2" xfId="15586" xr:uid="{00000000-0005-0000-0000-00009B3C0000}"/>
    <cellStyle name="Normal 2 3 3 13" xfId="15587" xr:uid="{00000000-0005-0000-0000-00009C3C0000}"/>
    <cellStyle name="Normal 2 3 3 2" xfId="477" xr:uid="{00000000-0005-0000-0000-00009D3C0000}"/>
    <cellStyle name="Normal 2 3 3 2 10" xfId="15588" xr:uid="{00000000-0005-0000-0000-00009E3C0000}"/>
    <cellStyle name="Normal 2 3 3 2 10 2" xfId="15589" xr:uid="{00000000-0005-0000-0000-00009F3C0000}"/>
    <cellStyle name="Normal 2 3 3 2 11" xfId="15590" xr:uid="{00000000-0005-0000-0000-0000A03C0000}"/>
    <cellStyle name="Normal 2 3 3 2 2" xfId="15591" xr:uid="{00000000-0005-0000-0000-0000A13C0000}"/>
    <cellStyle name="Normal 2 3 3 2 2 2" xfId="15592" xr:uid="{00000000-0005-0000-0000-0000A23C0000}"/>
    <cellStyle name="Normal 2 3 3 2 2 2 2" xfId="15593" xr:uid="{00000000-0005-0000-0000-0000A33C0000}"/>
    <cellStyle name="Normal 2 3 3 2 2 2 2 2" xfId="15594" xr:uid="{00000000-0005-0000-0000-0000A43C0000}"/>
    <cellStyle name="Normal 2 3 3 2 2 2 2 2 2" xfId="15595" xr:uid="{00000000-0005-0000-0000-0000A53C0000}"/>
    <cellStyle name="Normal 2 3 3 2 2 2 2 3" xfId="15596" xr:uid="{00000000-0005-0000-0000-0000A63C0000}"/>
    <cellStyle name="Normal 2 3 3 2 2 2 3" xfId="15597" xr:uid="{00000000-0005-0000-0000-0000A73C0000}"/>
    <cellStyle name="Normal 2 3 3 2 2 2 3 2" xfId="15598" xr:uid="{00000000-0005-0000-0000-0000A83C0000}"/>
    <cellStyle name="Normal 2 3 3 2 2 2 3 2 2" xfId="15599" xr:uid="{00000000-0005-0000-0000-0000A93C0000}"/>
    <cellStyle name="Normal 2 3 3 2 2 2 3 3" xfId="15600" xr:uid="{00000000-0005-0000-0000-0000AA3C0000}"/>
    <cellStyle name="Normal 2 3 3 2 2 2 4" xfId="15601" xr:uid="{00000000-0005-0000-0000-0000AB3C0000}"/>
    <cellStyle name="Normal 2 3 3 2 2 2 4 2" xfId="15602" xr:uid="{00000000-0005-0000-0000-0000AC3C0000}"/>
    <cellStyle name="Normal 2 3 3 2 2 2 4 2 2" xfId="15603" xr:uid="{00000000-0005-0000-0000-0000AD3C0000}"/>
    <cellStyle name="Normal 2 3 3 2 2 2 4 3" xfId="15604" xr:uid="{00000000-0005-0000-0000-0000AE3C0000}"/>
    <cellStyle name="Normal 2 3 3 2 2 2 5" xfId="15605" xr:uid="{00000000-0005-0000-0000-0000AF3C0000}"/>
    <cellStyle name="Normal 2 3 3 2 2 2 5 2" xfId="15606" xr:uid="{00000000-0005-0000-0000-0000B03C0000}"/>
    <cellStyle name="Normal 2 3 3 2 2 2 6" xfId="15607" xr:uid="{00000000-0005-0000-0000-0000B13C0000}"/>
    <cellStyle name="Normal 2 3 3 2 2 2 6 2" xfId="15608" xr:uid="{00000000-0005-0000-0000-0000B23C0000}"/>
    <cellStyle name="Normal 2 3 3 2 2 2 7" xfId="15609" xr:uid="{00000000-0005-0000-0000-0000B33C0000}"/>
    <cellStyle name="Normal 2 3 3 2 2 3" xfId="15610" xr:uid="{00000000-0005-0000-0000-0000B43C0000}"/>
    <cellStyle name="Normal 2 3 3 2 2 3 2" xfId="15611" xr:uid="{00000000-0005-0000-0000-0000B53C0000}"/>
    <cellStyle name="Normal 2 3 3 2 2 3 2 2" xfId="15612" xr:uid="{00000000-0005-0000-0000-0000B63C0000}"/>
    <cellStyle name="Normal 2 3 3 2 2 3 2 2 2" xfId="15613" xr:uid="{00000000-0005-0000-0000-0000B73C0000}"/>
    <cellStyle name="Normal 2 3 3 2 2 3 2 3" xfId="15614" xr:uid="{00000000-0005-0000-0000-0000B83C0000}"/>
    <cellStyle name="Normal 2 3 3 2 2 3 3" xfId="15615" xr:uid="{00000000-0005-0000-0000-0000B93C0000}"/>
    <cellStyle name="Normal 2 3 3 2 2 3 3 2" xfId="15616" xr:uid="{00000000-0005-0000-0000-0000BA3C0000}"/>
    <cellStyle name="Normal 2 3 3 2 2 3 3 2 2" xfId="15617" xr:uid="{00000000-0005-0000-0000-0000BB3C0000}"/>
    <cellStyle name="Normal 2 3 3 2 2 3 3 3" xfId="15618" xr:uid="{00000000-0005-0000-0000-0000BC3C0000}"/>
    <cellStyle name="Normal 2 3 3 2 2 3 4" xfId="15619" xr:uid="{00000000-0005-0000-0000-0000BD3C0000}"/>
    <cellStyle name="Normal 2 3 3 2 2 3 4 2" xfId="15620" xr:uid="{00000000-0005-0000-0000-0000BE3C0000}"/>
    <cellStyle name="Normal 2 3 3 2 2 3 4 2 2" xfId="15621" xr:uid="{00000000-0005-0000-0000-0000BF3C0000}"/>
    <cellStyle name="Normal 2 3 3 2 2 3 4 3" xfId="15622" xr:uid="{00000000-0005-0000-0000-0000C03C0000}"/>
    <cellStyle name="Normal 2 3 3 2 2 3 5" xfId="15623" xr:uid="{00000000-0005-0000-0000-0000C13C0000}"/>
    <cellStyle name="Normal 2 3 3 2 2 3 5 2" xfId="15624" xr:uid="{00000000-0005-0000-0000-0000C23C0000}"/>
    <cellStyle name="Normal 2 3 3 2 2 3 6" xfId="15625" xr:uid="{00000000-0005-0000-0000-0000C33C0000}"/>
    <cellStyle name="Normal 2 3 3 2 2 3 6 2" xfId="15626" xr:uid="{00000000-0005-0000-0000-0000C43C0000}"/>
    <cellStyle name="Normal 2 3 3 2 2 3 7" xfId="15627" xr:uid="{00000000-0005-0000-0000-0000C53C0000}"/>
    <cellStyle name="Normal 2 3 3 2 2 4" xfId="15628" xr:uid="{00000000-0005-0000-0000-0000C63C0000}"/>
    <cellStyle name="Normal 2 3 3 2 2 4 2" xfId="15629" xr:uid="{00000000-0005-0000-0000-0000C73C0000}"/>
    <cellStyle name="Normal 2 3 3 2 2 4 2 2" xfId="15630" xr:uid="{00000000-0005-0000-0000-0000C83C0000}"/>
    <cellStyle name="Normal 2 3 3 2 2 4 3" xfId="15631" xr:uid="{00000000-0005-0000-0000-0000C93C0000}"/>
    <cellStyle name="Normal 2 3 3 2 2 5" xfId="15632" xr:uid="{00000000-0005-0000-0000-0000CA3C0000}"/>
    <cellStyle name="Normal 2 3 3 2 2 5 2" xfId="15633" xr:uid="{00000000-0005-0000-0000-0000CB3C0000}"/>
    <cellStyle name="Normal 2 3 3 2 2 5 2 2" xfId="15634" xr:uid="{00000000-0005-0000-0000-0000CC3C0000}"/>
    <cellStyle name="Normal 2 3 3 2 2 5 3" xfId="15635" xr:uid="{00000000-0005-0000-0000-0000CD3C0000}"/>
    <cellStyle name="Normal 2 3 3 2 2 6" xfId="15636" xr:uid="{00000000-0005-0000-0000-0000CE3C0000}"/>
    <cellStyle name="Normal 2 3 3 2 2 6 2" xfId="15637" xr:uid="{00000000-0005-0000-0000-0000CF3C0000}"/>
    <cellStyle name="Normal 2 3 3 2 2 6 2 2" xfId="15638" xr:uid="{00000000-0005-0000-0000-0000D03C0000}"/>
    <cellStyle name="Normal 2 3 3 2 2 6 3" xfId="15639" xr:uid="{00000000-0005-0000-0000-0000D13C0000}"/>
    <cellStyle name="Normal 2 3 3 2 2 7" xfId="15640" xr:uid="{00000000-0005-0000-0000-0000D23C0000}"/>
    <cellStyle name="Normal 2 3 3 2 2 7 2" xfId="15641" xr:uid="{00000000-0005-0000-0000-0000D33C0000}"/>
    <cellStyle name="Normal 2 3 3 2 2 8" xfId="15642" xr:uid="{00000000-0005-0000-0000-0000D43C0000}"/>
    <cellStyle name="Normal 2 3 3 2 2 8 2" xfId="15643" xr:uid="{00000000-0005-0000-0000-0000D53C0000}"/>
    <cellStyle name="Normal 2 3 3 2 2 9" xfId="15644" xr:uid="{00000000-0005-0000-0000-0000D63C0000}"/>
    <cellStyle name="Normal 2 3 3 2 3" xfId="15645" xr:uid="{00000000-0005-0000-0000-0000D73C0000}"/>
    <cellStyle name="Normal 2 3 3 2 3 2" xfId="15646" xr:uid="{00000000-0005-0000-0000-0000D83C0000}"/>
    <cellStyle name="Normal 2 3 3 2 3 2 2" xfId="15647" xr:uid="{00000000-0005-0000-0000-0000D93C0000}"/>
    <cellStyle name="Normal 2 3 3 2 3 2 2 2" xfId="15648" xr:uid="{00000000-0005-0000-0000-0000DA3C0000}"/>
    <cellStyle name="Normal 2 3 3 2 3 2 2 2 2" xfId="15649" xr:uid="{00000000-0005-0000-0000-0000DB3C0000}"/>
    <cellStyle name="Normal 2 3 3 2 3 2 2 3" xfId="15650" xr:uid="{00000000-0005-0000-0000-0000DC3C0000}"/>
    <cellStyle name="Normal 2 3 3 2 3 2 3" xfId="15651" xr:uid="{00000000-0005-0000-0000-0000DD3C0000}"/>
    <cellStyle name="Normal 2 3 3 2 3 2 3 2" xfId="15652" xr:uid="{00000000-0005-0000-0000-0000DE3C0000}"/>
    <cellStyle name="Normal 2 3 3 2 3 2 3 2 2" xfId="15653" xr:uid="{00000000-0005-0000-0000-0000DF3C0000}"/>
    <cellStyle name="Normal 2 3 3 2 3 2 3 3" xfId="15654" xr:uid="{00000000-0005-0000-0000-0000E03C0000}"/>
    <cellStyle name="Normal 2 3 3 2 3 2 4" xfId="15655" xr:uid="{00000000-0005-0000-0000-0000E13C0000}"/>
    <cellStyle name="Normal 2 3 3 2 3 2 4 2" xfId="15656" xr:uid="{00000000-0005-0000-0000-0000E23C0000}"/>
    <cellStyle name="Normal 2 3 3 2 3 2 4 2 2" xfId="15657" xr:uid="{00000000-0005-0000-0000-0000E33C0000}"/>
    <cellStyle name="Normal 2 3 3 2 3 2 4 3" xfId="15658" xr:uid="{00000000-0005-0000-0000-0000E43C0000}"/>
    <cellStyle name="Normal 2 3 3 2 3 2 5" xfId="15659" xr:uid="{00000000-0005-0000-0000-0000E53C0000}"/>
    <cellStyle name="Normal 2 3 3 2 3 2 5 2" xfId="15660" xr:uid="{00000000-0005-0000-0000-0000E63C0000}"/>
    <cellStyle name="Normal 2 3 3 2 3 2 6" xfId="15661" xr:uid="{00000000-0005-0000-0000-0000E73C0000}"/>
    <cellStyle name="Normal 2 3 3 2 3 2 6 2" xfId="15662" xr:uid="{00000000-0005-0000-0000-0000E83C0000}"/>
    <cellStyle name="Normal 2 3 3 2 3 2 7" xfId="15663" xr:uid="{00000000-0005-0000-0000-0000E93C0000}"/>
    <cellStyle name="Normal 2 3 3 2 3 3" xfId="15664" xr:uid="{00000000-0005-0000-0000-0000EA3C0000}"/>
    <cellStyle name="Normal 2 3 3 2 3 3 2" xfId="15665" xr:uid="{00000000-0005-0000-0000-0000EB3C0000}"/>
    <cellStyle name="Normal 2 3 3 2 3 3 2 2" xfId="15666" xr:uid="{00000000-0005-0000-0000-0000EC3C0000}"/>
    <cellStyle name="Normal 2 3 3 2 3 3 3" xfId="15667" xr:uid="{00000000-0005-0000-0000-0000ED3C0000}"/>
    <cellStyle name="Normal 2 3 3 2 3 4" xfId="15668" xr:uid="{00000000-0005-0000-0000-0000EE3C0000}"/>
    <cellStyle name="Normal 2 3 3 2 3 4 2" xfId="15669" xr:uid="{00000000-0005-0000-0000-0000EF3C0000}"/>
    <cellStyle name="Normal 2 3 3 2 3 4 2 2" xfId="15670" xr:uid="{00000000-0005-0000-0000-0000F03C0000}"/>
    <cellStyle name="Normal 2 3 3 2 3 4 3" xfId="15671" xr:uid="{00000000-0005-0000-0000-0000F13C0000}"/>
    <cellStyle name="Normal 2 3 3 2 3 5" xfId="15672" xr:uid="{00000000-0005-0000-0000-0000F23C0000}"/>
    <cellStyle name="Normal 2 3 3 2 3 5 2" xfId="15673" xr:uid="{00000000-0005-0000-0000-0000F33C0000}"/>
    <cellStyle name="Normal 2 3 3 2 3 5 2 2" xfId="15674" xr:uid="{00000000-0005-0000-0000-0000F43C0000}"/>
    <cellStyle name="Normal 2 3 3 2 3 5 3" xfId="15675" xr:uid="{00000000-0005-0000-0000-0000F53C0000}"/>
    <cellStyle name="Normal 2 3 3 2 3 6" xfId="15676" xr:uid="{00000000-0005-0000-0000-0000F63C0000}"/>
    <cellStyle name="Normal 2 3 3 2 3 6 2" xfId="15677" xr:uid="{00000000-0005-0000-0000-0000F73C0000}"/>
    <cellStyle name="Normal 2 3 3 2 3 7" xfId="15678" xr:uid="{00000000-0005-0000-0000-0000F83C0000}"/>
    <cellStyle name="Normal 2 3 3 2 3 7 2" xfId="15679" xr:uid="{00000000-0005-0000-0000-0000F93C0000}"/>
    <cellStyle name="Normal 2 3 3 2 3 8" xfId="15680" xr:uid="{00000000-0005-0000-0000-0000FA3C0000}"/>
    <cellStyle name="Normal 2 3 3 2 4" xfId="15681" xr:uid="{00000000-0005-0000-0000-0000FB3C0000}"/>
    <cellStyle name="Normal 2 3 3 2 4 2" xfId="15682" xr:uid="{00000000-0005-0000-0000-0000FC3C0000}"/>
    <cellStyle name="Normal 2 3 3 2 4 2 2" xfId="15683" xr:uid="{00000000-0005-0000-0000-0000FD3C0000}"/>
    <cellStyle name="Normal 2 3 3 2 4 2 2 2" xfId="15684" xr:uid="{00000000-0005-0000-0000-0000FE3C0000}"/>
    <cellStyle name="Normal 2 3 3 2 4 2 3" xfId="15685" xr:uid="{00000000-0005-0000-0000-0000FF3C0000}"/>
    <cellStyle name="Normal 2 3 3 2 4 3" xfId="15686" xr:uid="{00000000-0005-0000-0000-0000003D0000}"/>
    <cellStyle name="Normal 2 3 3 2 4 3 2" xfId="15687" xr:uid="{00000000-0005-0000-0000-0000013D0000}"/>
    <cellStyle name="Normal 2 3 3 2 4 3 2 2" xfId="15688" xr:uid="{00000000-0005-0000-0000-0000023D0000}"/>
    <cellStyle name="Normal 2 3 3 2 4 3 3" xfId="15689" xr:uid="{00000000-0005-0000-0000-0000033D0000}"/>
    <cellStyle name="Normal 2 3 3 2 4 4" xfId="15690" xr:uid="{00000000-0005-0000-0000-0000043D0000}"/>
    <cellStyle name="Normal 2 3 3 2 4 4 2" xfId="15691" xr:uid="{00000000-0005-0000-0000-0000053D0000}"/>
    <cellStyle name="Normal 2 3 3 2 4 4 2 2" xfId="15692" xr:uid="{00000000-0005-0000-0000-0000063D0000}"/>
    <cellStyle name="Normal 2 3 3 2 4 4 3" xfId="15693" xr:uid="{00000000-0005-0000-0000-0000073D0000}"/>
    <cellStyle name="Normal 2 3 3 2 4 5" xfId="15694" xr:uid="{00000000-0005-0000-0000-0000083D0000}"/>
    <cellStyle name="Normal 2 3 3 2 4 5 2" xfId="15695" xr:uid="{00000000-0005-0000-0000-0000093D0000}"/>
    <cellStyle name="Normal 2 3 3 2 4 6" xfId="15696" xr:uid="{00000000-0005-0000-0000-00000A3D0000}"/>
    <cellStyle name="Normal 2 3 3 2 4 6 2" xfId="15697" xr:uid="{00000000-0005-0000-0000-00000B3D0000}"/>
    <cellStyle name="Normal 2 3 3 2 4 7" xfId="15698" xr:uid="{00000000-0005-0000-0000-00000C3D0000}"/>
    <cellStyle name="Normal 2 3 3 2 5" xfId="15699" xr:uid="{00000000-0005-0000-0000-00000D3D0000}"/>
    <cellStyle name="Normal 2 3 3 2 5 2" xfId="15700" xr:uid="{00000000-0005-0000-0000-00000E3D0000}"/>
    <cellStyle name="Normal 2 3 3 2 5 2 2" xfId="15701" xr:uid="{00000000-0005-0000-0000-00000F3D0000}"/>
    <cellStyle name="Normal 2 3 3 2 5 2 2 2" xfId="15702" xr:uid="{00000000-0005-0000-0000-0000103D0000}"/>
    <cellStyle name="Normal 2 3 3 2 5 2 3" xfId="15703" xr:uid="{00000000-0005-0000-0000-0000113D0000}"/>
    <cellStyle name="Normal 2 3 3 2 5 3" xfId="15704" xr:uid="{00000000-0005-0000-0000-0000123D0000}"/>
    <cellStyle name="Normal 2 3 3 2 5 3 2" xfId="15705" xr:uid="{00000000-0005-0000-0000-0000133D0000}"/>
    <cellStyle name="Normal 2 3 3 2 5 3 2 2" xfId="15706" xr:uid="{00000000-0005-0000-0000-0000143D0000}"/>
    <cellStyle name="Normal 2 3 3 2 5 3 3" xfId="15707" xr:uid="{00000000-0005-0000-0000-0000153D0000}"/>
    <cellStyle name="Normal 2 3 3 2 5 4" xfId="15708" xr:uid="{00000000-0005-0000-0000-0000163D0000}"/>
    <cellStyle name="Normal 2 3 3 2 5 4 2" xfId="15709" xr:uid="{00000000-0005-0000-0000-0000173D0000}"/>
    <cellStyle name="Normal 2 3 3 2 5 4 2 2" xfId="15710" xr:uid="{00000000-0005-0000-0000-0000183D0000}"/>
    <cellStyle name="Normal 2 3 3 2 5 4 3" xfId="15711" xr:uid="{00000000-0005-0000-0000-0000193D0000}"/>
    <cellStyle name="Normal 2 3 3 2 5 5" xfId="15712" xr:uid="{00000000-0005-0000-0000-00001A3D0000}"/>
    <cellStyle name="Normal 2 3 3 2 5 5 2" xfId="15713" xr:uid="{00000000-0005-0000-0000-00001B3D0000}"/>
    <cellStyle name="Normal 2 3 3 2 5 6" xfId="15714" xr:uid="{00000000-0005-0000-0000-00001C3D0000}"/>
    <cellStyle name="Normal 2 3 3 2 5 6 2" xfId="15715" xr:uid="{00000000-0005-0000-0000-00001D3D0000}"/>
    <cellStyle name="Normal 2 3 3 2 5 7" xfId="15716" xr:uid="{00000000-0005-0000-0000-00001E3D0000}"/>
    <cellStyle name="Normal 2 3 3 2 6" xfId="15717" xr:uid="{00000000-0005-0000-0000-00001F3D0000}"/>
    <cellStyle name="Normal 2 3 3 2 6 2" xfId="15718" xr:uid="{00000000-0005-0000-0000-0000203D0000}"/>
    <cellStyle name="Normal 2 3 3 2 6 2 2" xfId="15719" xr:uid="{00000000-0005-0000-0000-0000213D0000}"/>
    <cellStyle name="Normal 2 3 3 2 6 3" xfId="15720" xr:uid="{00000000-0005-0000-0000-0000223D0000}"/>
    <cellStyle name="Normal 2 3 3 2 7" xfId="15721" xr:uid="{00000000-0005-0000-0000-0000233D0000}"/>
    <cellStyle name="Normal 2 3 3 2 7 2" xfId="15722" xr:uid="{00000000-0005-0000-0000-0000243D0000}"/>
    <cellStyle name="Normal 2 3 3 2 7 2 2" xfId="15723" xr:uid="{00000000-0005-0000-0000-0000253D0000}"/>
    <cellStyle name="Normal 2 3 3 2 7 3" xfId="15724" xr:uid="{00000000-0005-0000-0000-0000263D0000}"/>
    <cellStyle name="Normal 2 3 3 2 8" xfId="15725" xr:uid="{00000000-0005-0000-0000-0000273D0000}"/>
    <cellStyle name="Normal 2 3 3 2 8 2" xfId="15726" xr:uid="{00000000-0005-0000-0000-0000283D0000}"/>
    <cellStyle name="Normal 2 3 3 2 8 2 2" xfId="15727" xr:uid="{00000000-0005-0000-0000-0000293D0000}"/>
    <cellStyle name="Normal 2 3 3 2 8 3" xfId="15728" xr:uid="{00000000-0005-0000-0000-00002A3D0000}"/>
    <cellStyle name="Normal 2 3 3 2 9" xfId="15729" xr:uid="{00000000-0005-0000-0000-00002B3D0000}"/>
    <cellStyle name="Normal 2 3 3 2 9 2" xfId="15730" xr:uid="{00000000-0005-0000-0000-00002C3D0000}"/>
    <cellStyle name="Normal 2 3 3 3" xfId="478" xr:uid="{00000000-0005-0000-0000-00002D3D0000}"/>
    <cellStyle name="Normal 2 3 3 3 10" xfId="15731" xr:uid="{00000000-0005-0000-0000-00002E3D0000}"/>
    <cellStyle name="Normal 2 3 3 3 10 2" xfId="15732" xr:uid="{00000000-0005-0000-0000-00002F3D0000}"/>
    <cellStyle name="Normal 2 3 3 3 11" xfId="15733" xr:uid="{00000000-0005-0000-0000-0000303D0000}"/>
    <cellStyle name="Normal 2 3 3 3 2" xfId="15734" xr:uid="{00000000-0005-0000-0000-0000313D0000}"/>
    <cellStyle name="Normal 2 3 3 3 2 2" xfId="15735" xr:uid="{00000000-0005-0000-0000-0000323D0000}"/>
    <cellStyle name="Normal 2 3 3 3 2 2 2" xfId="15736" xr:uid="{00000000-0005-0000-0000-0000333D0000}"/>
    <cellStyle name="Normal 2 3 3 3 2 2 2 2" xfId="15737" xr:uid="{00000000-0005-0000-0000-0000343D0000}"/>
    <cellStyle name="Normal 2 3 3 3 2 2 2 2 2" xfId="15738" xr:uid="{00000000-0005-0000-0000-0000353D0000}"/>
    <cellStyle name="Normal 2 3 3 3 2 2 2 3" xfId="15739" xr:uid="{00000000-0005-0000-0000-0000363D0000}"/>
    <cellStyle name="Normal 2 3 3 3 2 2 3" xfId="15740" xr:uid="{00000000-0005-0000-0000-0000373D0000}"/>
    <cellStyle name="Normal 2 3 3 3 2 2 3 2" xfId="15741" xr:uid="{00000000-0005-0000-0000-0000383D0000}"/>
    <cellStyle name="Normal 2 3 3 3 2 2 3 2 2" xfId="15742" xr:uid="{00000000-0005-0000-0000-0000393D0000}"/>
    <cellStyle name="Normal 2 3 3 3 2 2 3 3" xfId="15743" xr:uid="{00000000-0005-0000-0000-00003A3D0000}"/>
    <cellStyle name="Normal 2 3 3 3 2 2 4" xfId="15744" xr:uid="{00000000-0005-0000-0000-00003B3D0000}"/>
    <cellStyle name="Normal 2 3 3 3 2 2 4 2" xfId="15745" xr:uid="{00000000-0005-0000-0000-00003C3D0000}"/>
    <cellStyle name="Normal 2 3 3 3 2 2 4 2 2" xfId="15746" xr:uid="{00000000-0005-0000-0000-00003D3D0000}"/>
    <cellStyle name="Normal 2 3 3 3 2 2 4 3" xfId="15747" xr:uid="{00000000-0005-0000-0000-00003E3D0000}"/>
    <cellStyle name="Normal 2 3 3 3 2 2 5" xfId="15748" xr:uid="{00000000-0005-0000-0000-00003F3D0000}"/>
    <cellStyle name="Normal 2 3 3 3 2 2 5 2" xfId="15749" xr:uid="{00000000-0005-0000-0000-0000403D0000}"/>
    <cellStyle name="Normal 2 3 3 3 2 2 6" xfId="15750" xr:uid="{00000000-0005-0000-0000-0000413D0000}"/>
    <cellStyle name="Normal 2 3 3 3 2 2 6 2" xfId="15751" xr:uid="{00000000-0005-0000-0000-0000423D0000}"/>
    <cellStyle name="Normal 2 3 3 3 2 2 7" xfId="15752" xr:uid="{00000000-0005-0000-0000-0000433D0000}"/>
    <cellStyle name="Normal 2 3 3 3 2 3" xfId="15753" xr:uid="{00000000-0005-0000-0000-0000443D0000}"/>
    <cellStyle name="Normal 2 3 3 3 2 3 2" xfId="15754" xr:uid="{00000000-0005-0000-0000-0000453D0000}"/>
    <cellStyle name="Normal 2 3 3 3 2 3 2 2" xfId="15755" xr:uid="{00000000-0005-0000-0000-0000463D0000}"/>
    <cellStyle name="Normal 2 3 3 3 2 3 2 2 2" xfId="15756" xr:uid="{00000000-0005-0000-0000-0000473D0000}"/>
    <cellStyle name="Normal 2 3 3 3 2 3 2 3" xfId="15757" xr:uid="{00000000-0005-0000-0000-0000483D0000}"/>
    <cellStyle name="Normal 2 3 3 3 2 3 3" xfId="15758" xr:uid="{00000000-0005-0000-0000-0000493D0000}"/>
    <cellStyle name="Normal 2 3 3 3 2 3 3 2" xfId="15759" xr:uid="{00000000-0005-0000-0000-00004A3D0000}"/>
    <cellStyle name="Normal 2 3 3 3 2 3 3 2 2" xfId="15760" xr:uid="{00000000-0005-0000-0000-00004B3D0000}"/>
    <cellStyle name="Normal 2 3 3 3 2 3 3 3" xfId="15761" xr:uid="{00000000-0005-0000-0000-00004C3D0000}"/>
    <cellStyle name="Normal 2 3 3 3 2 3 4" xfId="15762" xr:uid="{00000000-0005-0000-0000-00004D3D0000}"/>
    <cellStyle name="Normal 2 3 3 3 2 3 4 2" xfId="15763" xr:uid="{00000000-0005-0000-0000-00004E3D0000}"/>
    <cellStyle name="Normal 2 3 3 3 2 3 4 2 2" xfId="15764" xr:uid="{00000000-0005-0000-0000-00004F3D0000}"/>
    <cellStyle name="Normal 2 3 3 3 2 3 4 3" xfId="15765" xr:uid="{00000000-0005-0000-0000-0000503D0000}"/>
    <cellStyle name="Normal 2 3 3 3 2 3 5" xfId="15766" xr:uid="{00000000-0005-0000-0000-0000513D0000}"/>
    <cellStyle name="Normal 2 3 3 3 2 3 5 2" xfId="15767" xr:uid="{00000000-0005-0000-0000-0000523D0000}"/>
    <cellStyle name="Normal 2 3 3 3 2 3 6" xfId="15768" xr:uid="{00000000-0005-0000-0000-0000533D0000}"/>
    <cellStyle name="Normal 2 3 3 3 2 3 6 2" xfId="15769" xr:uid="{00000000-0005-0000-0000-0000543D0000}"/>
    <cellStyle name="Normal 2 3 3 3 2 3 7" xfId="15770" xr:uid="{00000000-0005-0000-0000-0000553D0000}"/>
    <cellStyle name="Normal 2 3 3 3 2 4" xfId="15771" xr:uid="{00000000-0005-0000-0000-0000563D0000}"/>
    <cellStyle name="Normal 2 3 3 3 2 4 2" xfId="15772" xr:uid="{00000000-0005-0000-0000-0000573D0000}"/>
    <cellStyle name="Normal 2 3 3 3 2 4 2 2" xfId="15773" xr:uid="{00000000-0005-0000-0000-0000583D0000}"/>
    <cellStyle name="Normal 2 3 3 3 2 4 3" xfId="15774" xr:uid="{00000000-0005-0000-0000-0000593D0000}"/>
    <cellStyle name="Normal 2 3 3 3 2 5" xfId="15775" xr:uid="{00000000-0005-0000-0000-00005A3D0000}"/>
    <cellStyle name="Normal 2 3 3 3 2 5 2" xfId="15776" xr:uid="{00000000-0005-0000-0000-00005B3D0000}"/>
    <cellStyle name="Normal 2 3 3 3 2 5 2 2" xfId="15777" xr:uid="{00000000-0005-0000-0000-00005C3D0000}"/>
    <cellStyle name="Normal 2 3 3 3 2 5 3" xfId="15778" xr:uid="{00000000-0005-0000-0000-00005D3D0000}"/>
    <cellStyle name="Normal 2 3 3 3 2 6" xfId="15779" xr:uid="{00000000-0005-0000-0000-00005E3D0000}"/>
    <cellStyle name="Normal 2 3 3 3 2 6 2" xfId="15780" xr:uid="{00000000-0005-0000-0000-00005F3D0000}"/>
    <cellStyle name="Normal 2 3 3 3 2 6 2 2" xfId="15781" xr:uid="{00000000-0005-0000-0000-0000603D0000}"/>
    <cellStyle name="Normal 2 3 3 3 2 6 3" xfId="15782" xr:uid="{00000000-0005-0000-0000-0000613D0000}"/>
    <cellStyle name="Normal 2 3 3 3 2 7" xfId="15783" xr:uid="{00000000-0005-0000-0000-0000623D0000}"/>
    <cellStyle name="Normal 2 3 3 3 2 7 2" xfId="15784" xr:uid="{00000000-0005-0000-0000-0000633D0000}"/>
    <cellStyle name="Normal 2 3 3 3 2 8" xfId="15785" xr:uid="{00000000-0005-0000-0000-0000643D0000}"/>
    <cellStyle name="Normal 2 3 3 3 2 8 2" xfId="15786" xr:uid="{00000000-0005-0000-0000-0000653D0000}"/>
    <cellStyle name="Normal 2 3 3 3 2 9" xfId="15787" xr:uid="{00000000-0005-0000-0000-0000663D0000}"/>
    <cellStyle name="Normal 2 3 3 3 3" xfId="15788" xr:uid="{00000000-0005-0000-0000-0000673D0000}"/>
    <cellStyle name="Normal 2 3 3 3 3 2" xfId="15789" xr:uid="{00000000-0005-0000-0000-0000683D0000}"/>
    <cellStyle name="Normal 2 3 3 3 3 2 2" xfId="15790" xr:uid="{00000000-0005-0000-0000-0000693D0000}"/>
    <cellStyle name="Normal 2 3 3 3 3 2 2 2" xfId="15791" xr:uid="{00000000-0005-0000-0000-00006A3D0000}"/>
    <cellStyle name="Normal 2 3 3 3 3 2 2 2 2" xfId="15792" xr:uid="{00000000-0005-0000-0000-00006B3D0000}"/>
    <cellStyle name="Normal 2 3 3 3 3 2 2 3" xfId="15793" xr:uid="{00000000-0005-0000-0000-00006C3D0000}"/>
    <cellStyle name="Normal 2 3 3 3 3 2 3" xfId="15794" xr:uid="{00000000-0005-0000-0000-00006D3D0000}"/>
    <cellStyle name="Normal 2 3 3 3 3 2 3 2" xfId="15795" xr:uid="{00000000-0005-0000-0000-00006E3D0000}"/>
    <cellStyle name="Normal 2 3 3 3 3 2 3 2 2" xfId="15796" xr:uid="{00000000-0005-0000-0000-00006F3D0000}"/>
    <cellStyle name="Normal 2 3 3 3 3 2 3 3" xfId="15797" xr:uid="{00000000-0005-0000-0000-0000703D0000}"/>
    <cellStyle name="Normal 2 3 3 3 3 2 4" xfId="15798" xr:uid="{00000000-0005-0000-0000-0000713D0000}"/>
    <cellStyle name="Normal 2 3 3 3 3 2 4 2" xfId="15799" xr:uid="{00000000-0005-0000-0000-0000723D0000}"/>
    <cellStyle name="Normal 2 3 3 3 3 2 4 2 2" xfId="15800" xr:uid="{00000000-0005-0000-0000-0000733D0000}"/>
    <cellStyle name="Normal 2 3 3 3 3 2 4 3" xfId="15801" xr:uid="{00000000-0005-0000-0000-0000743D0000}"/>
    <cellStyle name="Normal 2 3 3 3 3 2 5" xfId="15802" xr:uid="{00000000-0005-0000-0000-0000753D0000}"/>
    <cellStyle name="Normal 2 3 3 3 3 2 5 2" xfId="15803" xr:uid="{00000000-0005-0000-0000-0000763D0000}"/>
    <cellStyle name="Normal 2 3 3 3 3 2 6" xfId="15804" xr:uid="{00000000-0005-0000-0000-0000773D0000}"/>
    <cellStyle name="Normal 2 3 3 3 3 2 6 2" xfId="15805" xr:uid="{00000000-0005-0000-0000-0000783D0000}"/>
    <cellStyle name="Normal 2 3 3 3 3 2 7" xfId="15806" xr:uid="{00000000-0005-0000-0000-0000793D0000}"/>
    <cellStyle name="Normal 2 3 3 3 3 3" xfId="15807" xr:uid="{00000000-0005-0000-0000-00007A3D0000}"/>
    <cellStyle name="Normal 2 3 3 3 3 3 2" xfId="15808" xr:uid="{00000000-0005-0000-0000-00007B3D0000}"/>
    <cellStyle name="Normal 2 3 3 3 3 3 2 2" xfId="15809" xr:uid="{00000000-0005-0000-0000-00007C3D0000}"/>
    <cellStyle name="Normal 2 3 3 3 3 3 3" xfId="15810" xr:uid="{00000000-0005-0000-0000-00007D3D0000}"/>
    <cellStyle name="Normal 2 3 3 3 3 4" xfId="15811" xr:uid="{00000000-0005-0000-0000-00007E3D0000}"/>
    <cellStyle name="Normal 2 3 3 3 3 4 2" xfId="15812" xr:uid="{00000000-0005-0000-0000-00007F3D0000}"/>
    <cellStyle name="Normal 2 3 3 3 3 4 2 2" xfId="15813" xr:uid="{00000000-0005-0000-0000-0000803D0000}"/>
    <cellStyle name="Normal 2 3 3 3 3 4 3" xfId="15814" xr:uid="{00000000-0005-0000-0000-0000813D0000}"/>
    <cellStyle name="Normal 2 3 3 3 3 5" xfId="15815" xr:uid="{00000000-0005-0000-0000-0000823D0000}"/>
    <cellStyle name="Normal 2 3 3 3 3 5 2" xfId="15816" xr:uid="{00000000-0005-0000-0000-0000833D0000}"/>
    <cellStyle name="Normal 2 3 3 3 3 5 2 2" xfId="15817" xr:uid="{00000000-0005-0000-0000-0000843D0000}"/>
    <cellStyle name="Normal 2 3 3 3 3 5 3" xfId="15818" xr:uid="{00000000-0005-0000-0000-0000853D0000}"/>
    <cellStyle name="Normal 2 3 3 3 3 6" xfId="15819" xr:uid="{00000000-0005-0000-0000-0000863D0000}"/>
    <cellStyle name="Normal 2 3 3 3 3 6 2" xfId="15820" xr:uid="{00000000-0005-0000-0000-0000873D0000}"/>
    <cellStyle name="Normal 2 3 3 3 3 7" xfId="15821" xr:uid="{00000000-0005-0000-0000-0000883D0000}"/>
    <cellStyle name="Normal 2 3 3 3 3 7 2" xfId="15822" xr:uid="{00000000-0005-0000-0000-0000893D0000}"/>
    <cellStyle name="Normal 2 3 3 3 3 8" xfId="15823" xr:uid="{00000000-0005-0000-0000-00008A3D0000}"/>
    <cellStyle name="Normal 2 3 3 3 4" xfId="15824" xr:uid="{00000000-0005-0000-0000-00008B3D0000}"/>
    <cellStyle name="Normal 2 3 3 3 4 2" xfId="15825" xr:uid="{00000000-0005-0000-0000-00008C3D0000}"/>
    <cellStyle name="Normal 2 3 3 3 4 2 2" xfId="15826" xr:uid="{00000000-0005-0000-0000-00008D3D0000}"/>
    <cellStyle name="Normal 2 3 3 3 4 2 2 2" xfId="15827" xr:uid="{00000000-0005-0000-0000-00008E3D0000}"/>
    <cellStyle name="Normal 2 3 3 3 4 2 3" xfId="15828" xr:uid="{00000000-0005-0000-0000-00008F3D0000}"/>
    <cellStyle name="Normal 2 3 3 3 4 3" xfId="15829" xr:uid="{00000000-0005-0000-0000-0000903D0000}"/>
    <cellStyle name="Normal 2 3 3 3 4 3 2" xfId="15830" xr:uid="{00000000-0005-0000-0000-0000913D0000}"/>
    <cellStyle name="Normal 2 3 3 3 4 3 2 2" xfId="15831" xr:uid="{00000000-0005-0000-0000-0000923D0000}"/>
    <cellStyle name="Normal 2 3 3 3 4 3 3" xfId="15832" xr:uid="{00000000-0005-0000-0000-0000933D0000}"/>
    <cellStyle name="Normal 2 3 3 3 4 4" xfId="15833" xr:uid="{00000000-0005-0000-0000-0000943D0000}"/>
    <cellStyle name="Normal 2 3 3 3 4 4 2" xfId="15834" xr:uid="{00000000-0005-0000-0000-0000953D0000}"/>
    <cellStyle name="Normal 2 3 3 3 4 4 2 2" xfId="15835" xr:uid="{00000000-0005-0000-0000-0000963D0000}"/>
    <cellStyle name="Normal 2 3 3 3 4 4 3" xfId="15836" xr:uid="{00000000-0005-0000-0000-0000973D0000}"/>
    <cellStyle name="Normal 2 3 3 3 4 5" xfId="15837" xr:uid="{00000000-0005-0000-0000-0000983D0000}"/>
    <cellStyle name="Normal 2 3 3 3 4 5 2" xfId="15838" xr:uid="{00000000-0005-0000-0000-0000993D0000}"/>
    <cellStyle name="Normal 2 3 3 3 4 6" xfId="15839" xr:uid="{00000000-0005-0000-0000-00009A3D0000}"/>
    <cellStyle name="Normal 2 3 3 3 4 6 2" xfId="15840" xr:uid="{00000000-0005-0000-0000-00009B3D0000}"/>
    <cellStyle name="Normal 2 3 3 3 4 7" xfId="15841" xr:uid="{00000000-0005-0000-0000-00009C3D0000}"/>
    <cellStyle name="Normal 2 3 3 3 5" xfId="15842" xr:uid="{00000000-0005-0000-0000-00009D3D0000}"/>
    <cellStyle name="Normal 2 3 3 3 5 2" xfId="15843" xr:uid="{00000000-0005-0000-0000-00009E3D0000}"/>
    <cellStyle name="Normal 2 3 3 3 5 2 2" xfId="15844" xr:uid="{00000000-0005-0000-0000-00009F3D0000}"/>
    <cellStyle name="Normal 2 3 3 3 5 2 2 2" xfId="15845" xr:uid="{00000000-0005-0000-0000-0000A03D0000}"/>
    <cellStyle name="Normal 2 3 3 3 5 2 3" xfId="15846" xr:uid="{00000000-0005-0000-0000-0000A13D0000}"/>
    <cellStyle name="Normal 2 3 3 3 5 3" xfId="15847" xr:uid="{00000000-0005-0000-0000-0000A23D0000}"/>
    <cellStyle name="Normal 2 3 3 3 5 3 2" xfId="15848" xr:uid="{00000000-0005-0000-0000-0000A33D0000}"/>
    <cellStyle name="Normal 2 3 3 3 5 3 2 2" xfId="15849" xr:uid="{00000000-0005-0000-0000-0000A43D0000}"/>
    <cellStyle name="Normal 2 3 3 3 5 3 3" xfId="15850" xr:uid="{00000000-0005-0000-0000-0000A53D0000}"/>
    <cellStyle name="Normal 2 3 3 3 5 4" xfId="15851" xr:uid="{00000000-0005-0000-0000-0000A63D0000}"/>
    <cellStyle name="Normal 2 3 3 3 5 4 2" xfId="15852" xr:uid="{00000000-0005-0000-0000-0000A73D0000}"/>
    <cellStyle name="Normal 2 3 3 3 5 4 2 2" xfId="15853" xr:uid="{00000000-0005-0000-0000-0000A83D0000}"/>
    <cellStyle name="Normal 2 3 3 3 5 4 3" xfId="15854" xr:uid="{00000000-0005-0000-0000-0000A93D0000}"/>
    <cellStyle name="Normal 2 3 3 3 5 5" xfId="15855" xr:uid="{00000000-0005-0000-0000-0000AA3D0000}"/>
    <cellStyle name="Normal 2 3 3 3 5 5 2" xfId="15856" xr:uid="{00000000-0005-0000-0000-0000AB3D0000}"/>
    <cellStyle name="Normal 2 3 3 3 5 6" xfId="15857" xr:uid="{00000000-0005-0000-0000-0000AC3D0000}"/>
    <cellStyle name="Normal 2 3 3 3 5 6 2" xfId="15858" xr:uid="{00000000-0005-0000-0000-0000AD3D0000}"/>
    <cellStyle name="Normal 2 3 3 3 5 7" xfId="15859" xr:uid="{00000000-0005-0000-0000-0000AE3D0000}"/>
    <cellStyle name="Normal 2 3 3 3 6" xfId="15860" xr:uid="{00000000-0005-0000-0000-0000AF3D0000}"/>
    <cellStyle name="Normal 2 3 3 3 6 2" xfId="15861" xr:uid="{00000000-0005-0000-0000-0000B03D0000}"/>
    <cellStyle name="Normal 2 3 3 3 6 2 2" xfId="15862" xr:uid="{00000000-0005-0000-0000-0000B13D0000}"/>
    <cellStyle name="Normal 2 3 3 3 6 3" xfId="15863" xr:uid="{00000000-0005-0000-0000-0000B23D0000}"/>
    <cellStyle name="Normal 2 3 3 3 7" xfId="15864" xr:uid="{00000000-0005-0000-0000-0000B33D0000}"/>
    <cellStyle name="Normal 2 3 3 3 7 2" xfId="15865" xr:uid="{00000000-0005-0000-0000-0000B43D0000}"/>
    <cellStyle name="Normal 2 3 3 3 7 2 2" xfId="15866" xr:uid="{00000000-0005-0000-0000-0000B53D0000}"/>
    <cellStyle name="Normal 2 3 3 3 7 3" xfId="15867" xr:uid="{00000000-0005-0000-0000-0000B63D0000}"/>
    <cellStyle name="Normal 2 3 3 3 8" xfId="15868" xr:uid="{00000000-0005-0000-0000-0000B73D0000}"/>
    <cellStyle name="Normal 2 3 3 3 8 2" xfId="15869" xr:uid="{00000000-0005-0000-0000-0000B83D0000}"/>
    <cellStyle name="Normal 2 3 3 3 8 2 2" xfId="15870" xr:uid="{00000000-0005-0000-0000-0000B93D0000}"/>
    <cellStyle name="Normal 2 3 3 3 8 3" xfId="15871" xr:uid="{00000000-0005-0000-0000-0000BA3D0000}"/>
    <cellStyle name="Normal 2 3 3 3 9" xfId="15872" xr:uid="{00000000-0005-0000-0000-0000BB3D0000}"/>
    <cellStyle name="Normal 2 3 3 3 9 2" xfId="15873" xr:uid="{00000000-0005-0000-0000-0000BC3D0000}"/>
    <cellStyle name="Normal 2 3 3 4" xfId="15874" xr:uid="{00000000-0005-0000-0000-0000BD3D0000}"/>
    <cellStyle name="Normal 2 3 3 4 2" xfId="15875" xr:uid="{00000000-0005-0000-0000-0000BE3D0000}"/>
    <cellStyle name="Normal 2 3 3 4 2 2" xfId="15876" xr:uid="{00000000-0005-0000-0000-0000BF3D0000}"/>
    <cellStyle name="Normal 2 3 3 4 2 2 2" xfId="15877" xr:uid="{00000000-0005-0000-0000-0000C03D0000}"/>
    <cellStyle name="Normal 2 3 3 4 2 2 2 2" xfId="15878" xr:uid="{00000000-0005-0000-0000-0000C13D0000}"/>
    <cellStyle name="Normal 2 3 3 4 2 2 3" xfId="15879" xr:uid="{00000000-0005-0000-0000-0000C23D0000}"/>
    <cellStyle name="Normal 2 3 3 4 2 3" xfId="15880" xr:uid="{00000000-0005-0000-0000-0000C33D0000}"/>
    <cellStyle name="Normal 2 3 3 4 2 3 2" xfId="15881" xr:uid="{00000000-0005-0000-0000-0000C43D0000}"/>
    <cellStyle name="Normal 2 3 3 4 2 3 2 2" xfId="15882" xr:uid="{00000000-0005-0000-0000-0000C53D0000}"/>
    <cellStyle name="Normal 2 3 3 4 2 3 3" xfId="15883" xr:uid="{00000000-0005-0000-0000-0000C63D0000}"/>
    <cellStyle name="Normal 2 3 3 4 2 4" xfId="15884" xr:uid="{00000000-0005-0000-0000-0000C73D0000}"/>
    <cellStyle name="Normal 2 3 3 4 2 4 2" xfId="15885" xr:uid="{00000000-0005-0000-0000-0000C83D0000}"/>
    <cellStyle name="Normal 2 3 3 4 2 4 2 2" xfId="15886" xr:uid="{00000000-0005-0000-0000-0000C93D0000}"/>
    <cellStyle name="Normal 2 3 3 4 2 4 3" xfId="15887" xr:uid="{00000000-0005-0000-0000-0000CA3D0000}"/>
    <cellStyle name="Normal 2 3 3 4 2 5" xfId="15888" xr:uid="{00000000-0005-0000-0000-0000CB3D0000}"/>
    <cellStyle name="Normal 2 3 3 4 2 5 2" xfId="15889" xr:uid="{00000000-0005-0000-0000-0000CC3D0000}"/>
    <cellStyle name="Normal 2 3 3 4 2 6" xfId="15890" xr:uid="{00000000-0005-0000-0000-0000CD3D0000}"/>
    <cellStyle name="Normal 2 3 3 4 2 6 2" xfId="15891" xr:uid="{00000000-0005-0000-0000-0000CE3D0000}"/>
    <cellStyle name="Normal 2 3 3 4 2 7" xfId="15892" xr:uid="{00000000-0005-0000-0000-0000CF3D0000}"/>
    <cellStyle name="Normal 2 3 3 4 3" xfId="15893" xr:uid="{00000000-0005-0000-0000-0000D03D0000}"/>
    <cellStyle name="Normal 2 3 3 4 3 2" xfId="15894" xr:uid="{00000000-0005-0000-0000-0000D13D0000}"/>
    <cellStyle name="Normal 2 3 3 4 3 2 2" xfId="15895" xr:uid="{00000000-0005-0000-0000-0000D23D0000}"/>
    <cellStyle name="Normal 2 3 3 4 3 2 2 2" xfId="15896" xr:uid="{00000000-0005-0000-0000-0000D33D0000}"/>
    <cellStyle name="Normal 2 3 3 4 3 2 3" xfId="15897" xr:uid="{00000000-0005-0000-0000-0000D43D0000}"/>
    <cellStyle name="Normal 2 3 3 4 3 3" xfId="15898" xr:uid="{00000000-0005-0000-0000-0000D53D0000}"/>
    <cellStyle name="Normal 2 3 3 4 3 3 2" xfId="15899" xr:uid="{00000000-0005-0000-0000-0000D63D0000}"/>
    <cellStyle name="Normal 2 3 3 4 3 3 2 2" xfId="15900" xr:uid="{00000000-0005-0000-0000-0000D73D0000}"/>
    <cellStyle name="Normal 2 3 3 4 3 3 3" xfId="15901" xr:uid="{00000000-0005-0000-0000-0000D83D0000}"/>
    <cellStyle name="Normal 2 3 3 4 3 4" xfId="15902" xr:uid="{00000000-0005-0000-0000-0000D93D0000}"/>
    <cellStyle name="Normal 2 3 3 4 3 4 2" xfId="15903" xr:uid="{00000000-0005-0000-0000-0000DA3D0000}"/>
    <cellStyle name="Normal 2 3 3 4 3 4 2 2" xfId="15904" xr:uid="{00000000-0005-0000-0000-0000DB3D0000}"/>
    <cellStyle name="Normal 2 3 3 4 3 4 3" xfId="15905" xr:uid="{00000000-0005-0000-0000-0000DC3D0000}"/>
    <cellStyle name="Normal 2 3 3 4 3 5" xfId="15906" xr:uid="{00000000-0005-0000-0000-0000DD3D0000}"/>
    <cellStyle name="Normal 2 3 3 4 3 5 2" xfId="15907" xr:uid="{00000000-0005-0000-0000-0000DE3D0000}"/>
    <cellStyle name="Normal 2 3 3 4 3 6" xfId="15908" xr:uid="{00000000-0005-0000-0000-0000DF3D0000}"/>
    <cellStyle name="Normal 2 3 3 4 3 6 2" xfId="15909" xr:uid="{00000000-0005-0000-0000-0000E03D0000}"/>
    <cellStyle name="Normal 2 3 3 4 3 7" xfId="15910" xr:uid="{00000000-0005-0000-0000-0000E13D0000}"/>
    <cellStyle name="Normal 2 3 3 4 4" xfId="15911" xr:uid="{00000000-0005-0000-0000-0000E23D0000}"/>
    <cellStyle name="Normal 2 3 3 4 4 2" xfId="15912" xr:uid="{00000000-0005-0000-0000-0000E33D0000}"/>
    <cellStyle name="Normal 2 3 3 4 4 2 2" xfId="15913" xr:uid="{00000000-0005-0000-0000-0000E43D0000}"/>
    <cellStyle name="Normal 2 3 3 4 4 3" xfId="15914" xr:uid="{00000000-0005-0000-0000-0000E53D0000}"/>
    <cellStyle name="Normal 2 3 3 4 5" xfId="15915" xr:uid="{00000000-0005-0000-0000-0000E63D0000}"/>
    <cellStyle name="Normal 2 3 3 4 5 2" xfId="15916" xr:uid="{00000000-0005-0000-0000-0000E73D0000}"/>
    <cellStyle name="Normal 2 3 3 4 5 2 2" xfId="15917" xr:uid="{00000000-0005-0000-0000-0000E83D0000}"/>
    <cellStyle name="Normal 2 3 3 4 5 3" xfId="15918" xr:uid="{00000000-0005-0000-0000-0000E93D0000}"/>
    <cellStyle name="Normal 2 3 3 4 6" xfId="15919" xr:uid="{00000000-0005-0000-0000-0000EA3D0000}"/>
    <cellStyle name="Normal 2 3 3 4 6 2" xfId="15920" xr:uid="{00000000-0005-0000-0000-0000EB3D0000}"/>
    <cellStyle name="Normal 2 3 3 4 6 2 2" xfId="15921" xr:uid="{00000000-0005-0000-0000-0000EC3D0000}"/>
    <cellStyle name="Normal 2 3 3 4 6 3" xfId="15922" xr:uid="{00000000-0005-0000-0000-0000ED3D0000}"/>
    <cellStyle name="Normal 2 3 3 4 7" xfId="15923" xr:uid="{00000000-0005-0000-0000-0000EE3D0000}"/>
    <cellStyle name="Normal 2 3 3 4 7 2" xfId="15924" xr:uid="{00000000-0005-0000-0000-0000EF3D0000}"/>
    <cellStyle name="Normal 2 3 3 4 8" xfId="15925" xr:uid="{00000000-0005-0000-0000-0000F03D0000}"/>
    <cellStyle name="Normal 2 3 3 4 8 2" xfId="15926" xr:uid="{00000000-0005-0000-0000-0000F13D0000}"/>
    <cellStyle name="Normal 2 3 3 4 9" xfId="15927" xr:uid="{00000000-0005-0000-0000-0000F23D0000}"/>
    <cellStyle name="Normal 2 3 3 5" xfId="15928" xr:uid="{00000000-0005-0000-0000-0000F33D0000}"/>
    <cellStyle name="Normal 2 3 3 5 2" xfId="15929" xr:uid="{00000000-0005-0000-0000-0000F43D0000}"/>
    <cellStyle name="Normal 2 3 3 5 2 2" xfId="15930" xr:uid="{00000000-0005-0000-0000-0000F53D0000}"/>
    <cellStyle name="Normal 2 3 3 5 2 2 2" xfId="15931" xr:uid="{00000000-0005-0000-0000-0000F63D0000}"/>
    <cellStyle name="Normal 2 3 3 5 2 2 2 2" xfId="15932" xr:uid="{00000000-0005-0000-0000-0000F73D0000}"/>
    <cellStyle name="Normal 2 3 3 5 2 2 3" xfId="15933" xr:uid="{00000000-0005-0000-0000-0000F83D0000}"/>
    <cellStyle name="Normal 2 3 3 5 2 3" xfId="15934" xr:uid="{00000000-0005-0000-0000-0000F93D0000}"/>
    <cellStyle name="Normal 2 3 3 5 2 3 2" xfId="15935" xr:uid="{00000000-0005-0000-0000-0000FA3D0000}"/>
    <cellStyle name="Normal 2 3 3 5 2 3 2 2" xfId="15936" xr:uid="{00000000-0005-0000-0000-0000FB3D0000}"/>
    <cellStyle name="Normal 2 3 3 5 2 3 3" xfId="15937" xr:uid="{00000000-0005-0000-0000-0000FC3D0000}"/>
    <cellStyle name="Normal 2 3 3 5 2 4" xfId="15938" xr:uid="{00000000-0005-0000-0000-0000FD3D0000}"/>
    <cellStyle name="Normal 2 3 3 5 2 4 2" xfId="15939" xr:uid="{00000000-0005-0000-0000-0000FE3D0000}"/>
    <cellStyle name="Normal 2 3 3 5 2 4 2 2" xfId="15940" xr:uid="{00000000-0005-0000-0000-0000FF3D0000}"/>
    <cellStyle name="Normal 2 3 3 5 2 4 3" xfId="15941" xr:uid="{00000000-0005-0000-0000-0000003E0000}"/>
    <cellStyle name="Normal 2 3 3 5 2 5" xfId="15942" xr:uid="{00000000-0005-0000-0000-0000013E0000}"/>
    <cellStyle name="Normal 2 3 3 5 2 5 2" xfId="15943" xr:uid="{00000000-0005-0000-0000-0000023E0000}"/>
    <cellStyle name="Normal 2 3 3 5 2 6" xfId="15944" xr:uid="{00000000-0005-0000-0000-0000033E0000}"/>
    <cellStyle name="Normal 2 3 3 5 2 6 2" xfId="15945" xr:uid="{00000000-0005-0000-0000-0000043E0000}"/>
    <cellStyle name="Normal 2 3 3 5 2 7" xfId="15946" xr:uid="{00000000-0005-0000-0000-0000053E0000}"/>
    <cellStyle name="Normal 2 3 3 5 3" xfId="15947" xr:uid="{00000000-0005-0000-0000-0000063E0000}"/>
    <cellStyle name="Normal 2 3 3 5 3 2" xfId="15948" xr:uid="{00000000-0005-0000-0000-0000073E0000}"/>
    <cellStyle name="Normal 2 3 3 5 3 2 2" xfId="15949" xr:uid="{00000000-0005-0000-0000-0000083E0000}"/>
    <cellStyle name="Normal 2 3 3 5 3 3" xfId="15950" xr:uid="{00000000-0005-0000-0000-0000093E0000}"/>
    <cellStyle name="Normal 2 3 3 5 4" xfId="15951" xr:uid="{00000000-0005-0000-0000-00000A3E0000}"/>
    <cellStyle name="Normal 2 3 3 5 4 2" xfId="15952" xr:uid="{00000000-0005-0000-0000-00000B3E0000}"/>
    <cellStyle name="Normal 2 3 3 5 4 2 2" xfId="15953" xr:uid="{00000000-0005-0000-0000-00000C3E0000}"/>
    <cellStyle name="Normal 2 3 3 5 4 3" xfId="15954" xr:uid="{00000000-0005-0000-0000-00000D3E0000}"/>
    <cellStyle name="Normal 2 3 3 5 5" xfId="15955" xr:uid="{00000000-0005-0000-0000-00000E3E0000}"/>
    <cellStyle name="Normal 2 3 3 5 5 2" xfId="15956" xr:uid="{00000000-0005-0000-0000-00000F3E0000}"/>
    <cellStyle name="Normal 2 3 3 5 5 2 2" xfId="15957" xr:uid="{00000000-0005-0000-0000-0000103E0000}"/>
    <cellStyle name="Normal 2 3 3 5 5 3" xfId="15958" xr:uid="{00000000-0005-0000-0000-0000113E0000}"/>
    <cellStyle name="Normal 2 3 3 5 6" xfId="15959" xr:uid="{00000000-0005-0000-0000-0000123E0000}"/>
    <cellStyle name="Normal 2 3 3 5 6 2" xfId="15960" xr:uid="{00000000-0005-0000-0000-0000133E0000}"/>
    <cellStyle name="Normal 2 3 3 5 7" xfId="15961" xr:uid="{00000000-0005-0000-0000-0000143E0000}"/>
    <cellStyle name="Normal 2 3 3 5 7 2" xfId="15962" xr:uid="{00000000-0005-0000-0000-0000153E0000}"/>
    <cellStyle name="Normal 2 3 3 5 8" xfId="15963" xr:uid="{00000000-0005-0000-0000-0000163E0000}"/>
    <cellStyle name="Normal 2 3 3 6" xfId="15964" xr:uid="{00000000-0005-0000-0000-0000173E0000}"/>
    <cellStyle name="Normal 2 3 3 6 2" xfId="15965" xr:uid="{00000000-0005-0000-0000-0000183E0000}"/>
    <cellStyle name="Normal 2 3 3 6 2 2" xfId="15966" xr:uid="{00000000-0005-0000-0000-0000193E0000}"/>
    <cellStyle name="Normal 2 3 3 6 2 2 2" xfId="15967" xr:uid="{00000000-0005-0000-0000-00001A3E0000}"/>
    <cellStyle name="Normal 2 3 3 6 2 3" xfId="15968" xr:uid="{00000000-0005-0000-0000-00001B3E0000}"/>
    <cellStyle name="Normal 2 3 3 6 3" xfId="15969" xr:uid="{00000000-0005-0000-0000-00001C3E0000}"/>
    <cellStyle name="Normal 2 3 3 6 3 2" xfId="15970" xr:uid="{00000000-0005-0000-0000-00001D3E0000}"/>
    <cellStyle name="Normal 2 3 3 6 3 2 2" xfId="15971" xr:uid="{00000000-0005-0000-0000-00001E3E0000}"/>
    <cellStyle name="Normal 2 3 3 6 3 3" xfId="15972" xr:uid="{00000000-0005-0000-0000-00001F3E0000}"/>
    <cellStyle name="Normal 2 3 3 6 4" xfId="15973" xr:uid="{00000000-0005-0000-0000-0000203E0000}"/>
    <cellStyle name="Normal 2 3 3 6 4 2" xfId="15974" xr:uid="{00000000-0005-0000-0000-0000213E0000}"/>
    <cellStyle name="Normal 2 3 3 6 4 2 2" xfId="15975" xr:uid="{00000000-0005-0000-0000-0000223E0000}"/>
    <cellStyle name="Normal 2 3 3 6 4 3" xfId="15976" xr:uid="{00000000-0005-0000-0000-0000233E0000}"/>
    <cellStyle name="Normal 2 3 3 6 5" xfId="15977" xr:uid="{00000000-0005-0000-0000-0000243E0000}"/>
    <cellStyle name="Normal 2 3 3 6 5 2" xfId="15978" xr:uid="{00000000-0005-0000-0000-0000253E0000}"/>
    <cellStyle name="Normal 2 3 3 6 6" xfId="15979" xr:uid="{00000000-0005-0000-0000-0000263E0000}"/>
    <cellStyle name="Normal 2 3 3 6 6 2" xfId="15980" xr:uid="{00000000-0005-0000-0000-0000273E0000}"/>
    <cellStyle name="Normal 2 3 3 6 7" xfId="15981" xr:uid="{00000000-0005-0000-0000-0000283E0000}"/>
    <cellStyle name="Normal 2 3 3 7" xfId="15982" xr:uid="{00000000-0005-0000-0000-0000293E0000}"/>
    <cellStyle name="Normal 2 3 3 7 2" xfId="15983" xr:uid="{00000000-0005-0000-0000-00002A3E0000}"/>
    <cellStyle name="Normal 2 3 3 7 2 2" xfId="15984" xr:uid="{00000000-0005-0000-0000-00002B3E0000}"/>
    <cellStyle name="Normal 2 3 3 7 2 2 2" xfId="15985" xr:uid="{00000000-0005-0000-0000-00002C3E0000}"/>
    <cellStyle name="Normal 2 3 3 7 2 3" xfId="15986" xr:uid="{00000000-0005-0000-0000-00002D3E0000}"/>
    <cellStyle name="Normal 2 3 3 7 3" xfId="15987" xr:uid="{00000000-0005-0000-0000-00002E3E0000}"/>
    <cellStyle name="Normal 2 3 3 7 3 2" xfId="15988" xr:uid="{00000000-0005-0000-0000-00002F3E0000}"/>
    <cellStyle name="Normal 2 3 3 7 3 2 2" xfId="15989" xr:uid="{00000000-0005-0000-0000-0000303E0000}"/>
    <cellStyle name="Normal 2 3 3 7 3 3" xfId="15990" xr:uid="{00000000-0005-0000-0000-0000313E0000}"/>
    <cellStyle name="Normal 2 3 3 7 4" xfId="15991" xr:uid="{00000000-0005-0000-0000-0000323E0000}"/>
    <cellStyle name="Normal 2 3 3 7 4 2" xfId="15992" xr:uid="{00000000-0005-0000-0000-0000333E0000}"/>
    <cellStyle name="Normal 2 3 3 7 4 2 2" xfId="15993" xr:uid="{00000000-0005-0000-0000-0000343E0000}"/>
    <cellStyle name="Normal 2 3 3 7 4 3" xfId="15994" xr:uid="{00000000-0005-0000-0000-0000353E0000}"/>
    <cellStyle name="Normal 2 3 3 7 5" xfId="15995" xr:uid="{00000000-0005-0000-0000-0000363E0000}"/>
    <cellStyle name="Normal 2 3 3 7 5 2" xfId="15996" xr:uid="{00000000-0005-0000-0000-0000373E0000}"/>
    <cellStyle name="Normal 2 3 3 7 6" xfId="15997" xr:uid="{00000000-0005-0000-0000-0000383E0000}"/>
    <cellStyle name="Normal 2 3 3 7 6 2" xfId="15998" xr:uid="{00000000-0005-0000-0000-0000393E0000}"/>
    <cellStyle name="Normal 2 3 3 7 7" xfId="15999" xr:uid="{00000000-0005-0000-0000-00003A3E0000}"/>
    <cellStyle name="Normal 2 3 3 8" xfId="16000" xr:uid="{00000000-0005-0000-0000-00003B3E0000}"/>
    <cellStyle name="Normal 2 3 3 8 2" xfId="16001" xr:uid="{00000000-0005-0000-0000-00003C3E0000}"/>
    <cellStyle name="Normal 2 3 3 8 2 2" xfId="16002" xr:uid="{00000000-0005-0000-0000-00003D3E0000}"/>
    <cellStyle name="Normal 2 3 3 8 3" xfId="16003" xr:uid="{00000000-0005-0000-0000-00003E3E0000}"/>
    <cellStyle name="Normal 2 3 3 9" xfId="16004" xr:uid="{00000000-0005-0000-0000-00003F3E0000}"/>
    <cellStyle name="Normal 2 3 3 9 2" xfId="16005" xr:uid="{00000000-0005-0000-0000-0000403E0000}"/>
    <cellStyle name="Normal 2 3 3 9 2 2" xfId="16006" xr:uid="{00000000-0005-0000-0000-0000413E0000}"/>
    <cellStyle name="Normal 2 3 3 9 3" xfId="16007" xr:uid="{00000000-0005-0000-0000-0000423E0000}"/>
    <cellStyle name="Normal 2 3 3_Confidential Information" xfId="16008" xr:uid="{00000000-0005-0000-0000-0000433E0000}"/>
    <cellStyle name="Normal 2 3 4" xfId="479" xr:uid="{00000000-0005-0000-0000-0000443E0000}"/>
    <cellStyle name="Normal 2 3 4 10" xfId="16009" xr:uid="{00000000-0005-0000-0000-0000453E0000}"/>
    <cellStyle name="Normal 2 3 4 10 2" xfId="16010" xr:uid="{00000000-0005-0000-0000-0000463E0000}"/>
    <cellStyle name="Normal 2 3 4 11" xfId="16011" xr:uid="{00000000-0005-0000-0000-0000473E0000}"/>
    <cellStyle name="Normal 2 3 4 2" xfId="16012" xr:uid="{00000000-0005-0000-0000-0000483E0000}"/>
    <cellStyle name="Normal 2 3 4 2 2" xfId="16013" xr:uid="{00000000-0005-0000-0000-0000493E0000}"/>
    <cellStyle name="Normal 2 3 4 2 2 2" xfId="16014" xr:uid="{00000000-0005-0000-0000-00004A3E0000}"/>
    <cellStyle name="Normal 2 3 4 2 2 2 2" xfId="16015" xr:uid="{00000000-0005-0000-0000-00004B3E0000}"/>
    <cellStyle name="Normal 2 3 4 2 2 2 2 2" xfId="16016" xr:uid="{00000000-0005-0000-0000-00004C3E0000}"/>
    <cellStyle name="Normal 2 3 4 2 2 2 3" xfId="16017" xr:uid="{00000000-0005-0000-0000-00004D3E0000}"/>
    <cellStyle name="Normal 2 3 4 2 2 3" xfId="16018" xr:uid="{00000000-0005-0000-0000-00004E3E0000}"/>
    <cellStyle name="Normal 2 3 4 2 2 3 2" xfId="16019" xr:uid="{00000000-0005-0000-0000-00004F3E0000}"/>
    <cellStyle name="Normal 2 3 4 2 2 3 2 2" xfId="16020" xr:uid="{00000000-0005-0000-0000-0000503E0000}"/>
    <cellStyle name="Normal 2 3 4 2 2 3 3" xfId="16021" xr:uid="{00000000-0005-0000-0000-0000513E0000}"/>
    <cellStyle name="Normal 2 3 4 2 2 4" xfId="16022" xr:uid="{00000000-0005-0000-0000-0000523E0000}"/>
    <cellStyle name="Normal 2 3 4 2 2 4 2" xfId="16023" xr:uid="{00000000-0005-0000-0000-0000533E0000}"/>
    <cellStyle name="Normal 2 3 4 2 2 4 2 2" xfId="16024" xr:uid="{00000000-0005-0000-0000-0000543E0000}"/>
    <cellStyle name="Normal 2 3 4 2 2 4 3" xfId="16025" xr:uid="{00000000-0005-0000-0000-0000553E0000}"/>
    <cellStyle name="Normal 2 3 4 2 2 5" xfId="16026" xr:uid="{00000000-0005-0000-0000-0000563E0000}"/>
    <cellStyle name="Normal 2 3 4 2 2 5 2" xfId="16027" xr:uid="{00000000-0005-0000-0000-0000573E0000}"/>
    <cellStyle name="Normal 2 3 4 2 2 6" xfId="16028" xr:uid="{00000000-0005-0000-0000-0000583E0000}"/>
    <cellStyle name="Normal 2 3 4 2 2 6 2" xfId="16029" xr:uid="{00000000-0005-0000-0000-0000593E0000}"/>
    <cellStyle name="Normal 2 3 4 2 2 7" xfId="16030" xr:uid="{00000000-0005-0000-0000-00005A3E0000}"/>
    <cellStyle name="Normal 2 3 4 2 3" xfId="16031" xr:uid="{00000000-0005-0000-0000-00005B3E0000}"/>
    <cellStyle name="Normal 2 3 4 2 3 2" xfId="16032" xr:uid="{00000000-0005-0000-0000-00005C3E0000}"/>
    <cellStyle name="Normal 2 3 4 2 3 2 2" xfId="16033" xr:uid="{00000000-0005-0000-0000-00005D3E0000}"/>
    <cellStyle name="Normal 2 3 4 2 3 2 2 2" xfId="16034" xr:uid="{00000000-0005-0000-0000-00005E3E0000}"/>
    <cellStyle name="Normal 2 3 4 2 3 2 3" xfId="16035" xr:uid="{00000000-0005-0000-0000-00005F3E0000}"/>
    <cellStyle name="Normal 2 3 4 2 3 3" xfId="16036" xr:uid="{00000000-0005-0000-0000-0000603E0000}"/>
    <cellStyle name="Normal 2 3 4 2 3 3 2" xfId="16037" xr:uid="{00000000-0005-0000-0000-0000613E0000}"/>
    <cellStyle name="Normal 2 3 4 2 3 3 2 2" xfId="16038" xr:uid="{00000000-0005-0000-0000-0000623E0000}"/>
    <cellStyle name="Normal 2 3 4 2 3 3 3" xfId="16039" xr:uid="{00000000-0005-0000-0000-0000633E0000}"/>
    <cellStyle name="Normal 2 3 4 2 3 4" xfId="16040" xr:uid="{00000000-0005-0000-0000-0000643E0000}"/>
    <cellStyle name="Normal 2 3 4 2 3 4 2" xfId="16041" xr:uid="{00000000-0005-0000-0000-0000653E0000}"/>
    <cellStyle name="Normal 2 3 4 2 3 4 2 2" xfId="16042" xr:uid="{00000000-0005-0000-0000-0000663E0000}"/>
    <cellStyle name="Normal 2 3 4 2 3 4 3" xfId="16043" xr:uid="{00000000-0005-0000-0000-0000673E0000}"/>
    <cellStyle name="Normal 2 3 4 2 3 5" xfId="16044" xr:uid="{00000000-0005-0000-0000-0000683E0000}"/>
    <cellStyle name="Normal 2 3 4 2 3 5 2" xfId="16045" xr:uid="{00000000-0005-0000-0000-0000693E0000}"/>
    <cellStyle name="Normal 2 3 4 2 3 6" xfId="16046" xr:uid="{00000000-0005-0000-0000-00006A3E0000}"/>
    <cellStyle name="Normal 2 3 4 2 3 6 2" xfId="16047" xr:uid="{00000000-0005-0000-0000-00006B3E0000}"/>
    <cellStyle name="Normal 2 3 4 2 3 7" xfId="16048" xr:uid="{00000000-0005-0000-0000-00006C3E0000}"/>
    <cellStyle name="Normal 2 3 4 2 4" xfId="16049" xr:uid="{00000000-0005-0000-0000-00006D3E0000}"/>
    <cellStyle name="Normal 2 3 4 2 4 2" xfId="16050" xr:uid="{00000000-0005-0000-0000-00006E3E0000}"/>
    <cellStyle name="Normal 2 3 4 2 4 2 2" xfId="16051" xr:uid="{00000000-0005-0000-0000-00006F3E0000}"/>
    <cellStyle name="Normal 2 3 4 2 4 3" xfId="16052" xr:uid="{00000000-0005-0000-0000-0000703E0000}"/>
    <cellStyle name="Normal 2 3 4 2 5" xfId="16053" xr:uid="{00000000-0005-0000-0000-0000713E0000}"/>
    <cellStyle name="Normal 2 3 4 2 5 2" xfId="16054" xr:uid="{00000000-0005-0000-0000-0000723E0000}"/>
    <cellStyle name="Normal 2 3 4 2 5 2 2" xfId="16055" xr:uid="{00000000-0005-0000-0000-0000733E0000}"/>
    <cellStyle name="Normal 2 3 4 2 5 3" xfId="16056" xr:uid="{00000000-0005-0000-0000-0000743E0000}"/>
    <cellStyle name="Normal 2 3 4 2 6" xfId="16057" xr:uid="{00000000-0005-0000-0000-0000753E0000}"/>
    <cellStyle name="Normal 2 3 4 2 6 2" xfId="16058" xr:uid="{00000000-0005-0000-0000-0000763E0000}"/>
    <cellStyle name="Normal 2 3 4 2 6 2 2" xfId="16059" xr:uid="{00000000-0005-0000-0000-0000773E0000}"/>
    <cellStyle name="Normal 2 3 4 2 6 3" xfId="16060" xr:uid="{00000000-0005-0000-0000-0000783E0000}"/>
    <cellStyle name="Normal 2 3 4 2 7" xfId="16061" xr:uid="{00000000-0005-0000-0000-0000793E0000}"/>
    <cellStyle name="Normal 2 3 4 2 7 2" xfId="16062" xr:uid="{00000000-0005-0000-0000-00007A3E0000}"/>
    <cellStyle name="Normal 2 3 4 2 8" xfId="16063" xr:uid="{00000000-0005-0000-0000-00007B3E0000}"/>
    <cellStyle name="Normal 2 3 4 2 8 2" xfId="16064" xr:uid="{00000000-0005-0000-0000-00007C3E0000}"/>
    <cellStyle name="Normal 2 3 4 2 9" xfId="16065" xr:uid="{00000000-0005-0000-0000-00007D3E0000}"/>
    <cellStyle name="Normal 2 3 4 3" xfId="16066" xr:uid="{00000000-0005-0000-0000-00007E3E0000}"/>
    <cellStyle name="Normal 2 3 4 3 2" xfId="16067" xr:uid="{00000000-0005-0000-0000-00007F3E0000}"/>
    <cellStyle name="Normal 2 3 4 3 2 2" xfId="16068" xr:uid="{00000000-0005-0000-0000-0000803E0000}"/>
    <cellStyle name="Normal 2 3 4 3 2 2 2" xfId="16069" xr:uid="{00000000-0005-0000-0000-0000813E0000}"/>
    <cellStyle name="Normal 2 3 4 3 2 2 2 2" xfId="16070" xr:uid="{00000000-0005-0000-0000-0000823E0000}"/>
    <cellStyle name="Normal 2 3 4 3 2 2 3" xfId="16071" xr:uid="{00000000-0005-0000-0000-0000833E0000}"/>
    <cellStyle name="Normal 2 3 4 3 2 3" xfId="16072" xr:uid="{00000000-0005-0000-0000-0000843E0000}"/>
    <cellStyle name="Normal 2 3 4 3 2 3 2" xfId="16073" xr:uid="{00000000-0005-0000-0000-0000853E0000}"/>
    <cellStyle name="Normal 2 3 4 3 2 3 2 2" xfId="16074" xr:uid="{00000000-0005-0000-0000-0000863E0000}"/>
    <cellStyle name="Normal 2 3 4 3 2 3 3" xfId="16075" xr:uid="{00000000-0005-0000-0000-0000873E0000}"/>
    <cellStyle name="Normal 2 3 4 3 2 4" xfId="16076" xr:uid="{00000000-0005-0000-0000-0000883E0000}"/>
    <cellStyle name="Normal 2 3 4 3 2 4 2" xfId="16077" xr:uid="{00000000-0005-0000-0000-0000893E0000}"/>
    <cellStyle name="Normal 2 3 4 3 2 4 2 2" xfId="16078" xr:uid="{00000000-0005-0000-0000-00008A3E0000}"/>
    <cellStyle name="Normal 2 3 4 3 2 4 3" xfId="16079" xr:uid="{00000000-0005-0000-0000-00008B3E0000}"/>
    <cellStyle name="Normal 2 3 4 3 2 5" xfId="16080" xr:uid="{00000000-0005-0000-0000-00008C3E0000}"/>
    <cellStyle name="Normal 2 3 4 3 2 5 2" xfId="16081" xr:uid="{00000000-0005-0000-0000-00008D3E0000}"/>
    <cellStyle name="Normal 2 3 4 3 2 6" xfId="16082" xr:uid="{00000000-0005-0000-0000-00008E3E0000}"/>
    <cellStyle name="Normal 2 3 4 3 2 6 2" xfId="16083" xr:uid="{00000000-0005-0000-0000-00008F3E0000}"/>
    <cellStyle name="Normal 2 3 4 3 2 7" xfId="16084" xr:uid="{00000000-0005-0000-0000-0000903E0000}"/>
    <cellStyle name="Normal 2 3 4 3 3" xfId="16085" xr:uid="{00000000-0005-0000-0000-0000913E0000}"/>
    <cellStyle name="Normal 2 3 4 3 3 2" xfId="16086" xr:uid="{00000000-0005-0000-0000-0000923E0000}"/>
    <cellStyle name="Normal 2 3 4 3 3 2 2" xfId="16087" xr:uid="{00000000-0005-0000-0000-0000933E0000}"/>
    <cellStyle name="Normal 2 3 4 3 3 3" xfId="16088" xr:uid="{00000000-0005-0000-0000-0000943E0000}"/>
    <cellStyle name="Normal 2 3 4 3 4" xfId="16089" xr:uid="{00000000-0005-0000-0000-0000953E0000}"/>
    <cellStyle name="Normal 2 3 4 3 4 2" xfId="16090" xr:uid="{00000000-0005-0000-0000-0000963E0000}"/>
    <cellStyle name="Normal 2 3 4 3 4 2 2" xfId="16091" xr:uid="{00000000-0005-0000-0000-0000973E0000}"/>
    <cellStyle name="Normal 2 3 4 3 4 3" xfId="16092" xr:uid="{00000000-0005-0000-0000-0000983E0000}"/>
    <cellStyle name="Normal 2 3 4 3 5" xfId="16093" xr:uid="{00000000-0005-0000-0000-0000993E0000}"/>
    <cellStyle name="Normal 2 3 4 3 5 2" xfId="16094" xr:uid="{00000000-0005-0000-0000-00009A3E0000}"/>
    <cellStyle name="Normal 2 3 4 3 5 2 2" xfId="16095" xr:uid="{00000000-0005-0000-0000-00009B3E0000}"/>
    <cellStyle name="Normal 2 3 4 3 5 3" xfId="16096" xr:uid="{00000000-0005-0000-0000-00009C3E0000}"/>
    <cellStyle name="Normal 2 3 4 3 6" xfId="16097" xr:uid="{00000000-0005-0000-0000-00009D3E0000}"/>
    <cellStyle name="Normal 2 3 4 3 6 2" xfId="16098" xr:uid="{00000000-0005-0000-0000-00009E3E0000}"/>
    <cellStyle name="Normal 2 3 4 3 7" xfId="16099" xr:uid="{00000000-0005-0000-0000-00009F3E0000}"/>
    <cellStyle name="Normal 2 3 4 3 7 2" xfId="16100" xr:uid="{00000000-0005-0000-0000-0000A03E0000}"/>
    <cellStyle name="Normal 2 3 4 3 8" xfId="16101" xr:uid="{00000000-0005-0000-0000-0000A13E0000}"/>
    <cellStyle name="Normal 2 3 4 4" xfId="16102" xr:uid="{00000000-0005-0000-0000-0000A23E0000}"/>
    <cellStyle name="Normal 2 3 4 4 2" xfId="16103" xr:uid="{00000000-0005-0000-0000-0000A33E0000}"/>
    <cellStyle name="Normal 2 3 4 4 2 2" xfId="16104" xr:uid="{00000000-0005-0000-0000-0000A43E0000}"/>
    <cellStyle name="Normal 2 3 4 4 2 2 2" xfId="16105" xr:uid="{00000000-0005-0000-0000-0000A53E0000}"/>
    <cellStyle name="Normal 2 3 4 4 2 3" xfId="16106" xr:uid="{00000000-0005-0000-0000-0000A63E0000}"/>
    <cellStyle name="Normal 2 3 4 4 3" xfId="16107" xr:uid="{00000000-0005-0000-0000-0000A73E0000}"/>
    <cellStyle name="Normal 2 3 4 4 3 2" xfId="16108" xr:uid="{00000000-0005-0000-0000-0000A83E0000}"/>
    <cellStyle name="Normal 2 3 4 4 3 2 2" xfId="16109" xr:uid="{00000000-0005-0000-0000-0000A93E0000}"/>
    <cellStyle name="Normal 2 3 4 4 3 3" xfId="16110" xr:uid="{00000000-0005-0000-0000-0000AA3E0000}"/>
    <cellStyle name="Normal 2 3 4 4 4" xfId="16111" xr:uid="{00000000-0005-0000-0000-0000AB3E0000}"/>
    <cellStyle name="Normal 2 3 4 4 4 2" xfId="16112" xr:uid="{00000000-0005-0000-0000-0000AC3E0000}"/>
    <cellStyle name="Normal 2 3 4 4 4 2 2" xfId="16113" xr:uid="{00000000-0005-0000-0000-0000AD3E0000}"/>
    <cellStyle name="Normal 2 3 4 4 4 3" xfId="16114" xr:uid="{00000000-0005-0000-0000-0000AE3E0000}"/>
    <cellStyle name="Normal 2 3 4 4 5" xfId="16115" xr:uid="{00000000-0005-0000-0000-0000AF3E0000}"/>
    <cellStyle name="Normal 2 3 4 4 5 2" xfId="16116" xr:uid="{00000000-0005-0000-0000-0000B03E0000}"/>
    <cellStyle name="Normal 2 3 4 4 6" xfId="16117" xr:uid="{00000000-0005-0000-0000-0000B13E0000}"/>
    <cellStyle name="Normal 2 3 4 4 6 2" xfId="16118" xr:uid="{00000000-0005-0000-0000-0000B23E0000}"/>
    <cellStyle name="Normal 2 3 4 4 7" xfId="16119" xr:uid="{00000000-0005-0000-0000-0000B33E0000}"/>
    <cellStyle name="Normal 2 3 4 5" xfId="16120" xr:uid="{00000000-0005-0000-0000-0000B43E0000}"/>
    <cellStyle name="Normal 2 3 4 5 2" xfId="16121" xr:uid="{00000000-0005-0000-0000-0000B53E0000}"/>
    <cellStyle name="Normal 2 3 4 5 2 2" xfId="16122" xr:uid="{00000000-0005-0000-0000-0000B63E0000}"/>
    <cellStyle name="Normal 2 3 4 5 2 2 2" xfId="16123" xr:uid="{00000000-0005-0000-0000-0000B73E0000}"/>
    <cellStyle name="Normal 2 3 4 5 2 3" xfId="16124" xr:uid="{00000000-0005-0000-0000-0000B83E0000}"/>
    <cellStyle name="Normal 2 3 4 5 3" xfId="16125" xr:uid="{00000000-0005-0000-0000-0000B93E0000}"/>
    <cellStyle name="Normal 2 3 4 5 3 2" xfId="16126" xr:uid="{00000000-0005-0000-0000-0000BA3E0000}"/>
    <cellStyle name="Normal 2 3 4 5 3 2 2" xfId="16127" xr:uid="{00000000-0005-0000-0000-0000BB3E0000}"/>
    <cellStyle name="Normal 2 3 4 5 3 3" xfId="16128" xr:uid="{00000000-0005-0000-0000-0000BC3E0000}"/>
    <cellStyle name="Normal 2 3 4 5 4" xfId="16129" xr:uid="{00000000-0005-0000-0000-0000BD3E0000}"/>
    <cellStyle name="Normal 2 3 4 5 4 2" xfId="16130" xr:uid="{00000000-0005-0000-0000-0000BE3E0000}"/>
    <cellStyle name="Normal 2 3 4 5 4 2 2" xfId="16131" xr:uid="{00000000-0005-0000-0000-0000BF3E0000}"/>
    <cellStyle name="Normal 2 3 4 5 4 3" xfId="16132" xr:uid="{00000000-0005-0000-0000-0000C03E0000}"/>
    <cellStyle name="Normal 2 3 4 5 5" xfId="16133" xr:uid="{00000000-0005-0000-0000-0000C13E0000}"/>
    <cellStyle name="Normal 2 3 4 5 5 2" xfId="16134" xr:uid="{00000000-0005-0000-0000-0000C23E0000}"/>
    <cellStyle name="Normal 2 3 4 5 6" xfId="16135" xr:uid="{00000000-0005-0000-0000-0000C33E0000}"/>
    <cellStyle name="Normal 2 3 4 5 6 2" xfId="16136" xr:uid="{00000000-0005-0000-0000-0000C43E0000}"/>
    <cellStyle name="Normal 2 3 4 5 7" xfId="16137" xr:uid="{00000000-0005-0000-0000-0000C53E0000}"/>
    <cellStyle name="Normal 2 3 4 6" xfId="16138" xr:uid="{00000000-0005-0000-0000-0000C63E0000}"/>
    <cellStyle name="Normal 2 3 4 6 2" xfId="16139" xr:uid="{00000000-0005-0000-0000-0000C73E0000}"/>
    <cellStyle name="Normal 2 3 4 6 2 2" xfId="16140" xr:uid="{00000000-0005-0000-0000-0000C83E0000}"/>
    <cellStyle name="Normal 2 3 4 6 3" xfId="16141" xr:uid="{00000000-0005-0000-0000-0000C93E0000}"/>
    <cellStyle name="Normal 2 3 4 7" xfId="16142" xr:uid="{00000000-0005-0000-0000-0000CA3E0000}"/>
    <cellStyle name="Normal 2 3 4 7 2" xfId="16143" xr:uid="{00000000-0005-0000-0000-0000CB3E0000}"/>
    <cellStyle name="Normal 2 3 4 7 2 2" xfId="16144" xr:uid="{00000000-0005-0000-0000-0000CC3E0000}"/>
    <cellStyle name="Normal 2 3 4 7 3" xfId="16145" xr:uid="{00000000-0005-0000-0000-0000CD3E0000}"/>
    <cellStyle name="Normal 2 3 4 8" xfId="16146" xr:uid="{00000000-0005-0000-0000-0000CE3E0000}"/>
    <cellStyle name="Normal 2 3 4 8 2" xfId="16147" xr:uid="{00000000-0005-0000-0000-0000CF3E0000}"/>
    <cellStyle name="Normal 2 3 4 8 2 2" xfId="16148" xr:uid="{00000000-0005-0000-0000-0000D03E0000}"/>
    <cellStyle name="Normal 2 3 4 8 3" xfId="16149" xr:uid="{00000000-0005-0000-0000-0000D13E0000}"/>
    <cellStyle name="Normal 2 3 4 9" xfId="16150" xr:uid="{00000000-0005-0000-0000-0000D23E0000}"/>
    <cellStyle name="Normal 2 3 4 9 2" xfId="16151" xr:uid="{00000000-0005-0000-0000-0000D33E0000}"/>
    <cellStyle name="Normal 2 3 5" xfId="480" xr:uid="{00000000-0005-0000-0000-0000D43E0000}"/>
    <cellStyle name="Normal 2 3 5 10" xfId="16152" xr:uid="{00000000-0005-0000-0000-0000D53E0000}"/>
    <cellStyle name="Normal 2 3 5 10 2" xfId="16153" xr:uid="{00000000-0005-0000-0000-0000D63E0000}"/>
    <cellStyle name="Normal 2 3 5 11" xfId="16154" xr:uid="{00000000-0005-0000-0000-0000D73E0000}"/>
    <cellStyle name="Normal 2 3 5 2" xfId="16155" xr:uid="{00000000-0005-0000-0000-0000D83E0000}"/>
    <cellStyle name="Normal 2 3 5 2 2" xfId="16156" xr:uid="{00000000-0005-0000-0000-0000D93E0000}"/>
    <cellStyle name="Normal 2 3 5 2 2 2" xfId="16157" xr:uid="{00000000-0005-0000-0000-0000DA3E0000}"/>
    <cellStyle name="Normal 2 3 5 2 2 2 2" xfId="16158" xr:uid="{00000000-0005-0000-0000-0000DB3E0000}"/>
    <cellStyle name="Normal 2 3 5 2 2 2 2 2" xfId="16159" xr:uid="{00000000-0005-0000-0000-0000DC3E0000}"/>
    <cellStyle name="Normal 2 3 5 2 2 2 3" xfId="16160" xr:uid="{00000000-0005-0000-0000-0000DD3E0000}"/>
    <cellStyle name="Normal 2 3 5 2 2 3" xfId="16161" xr:uid="{00000000-0005-0000-0000-0000DE3E0000}"/>
    <cellStyle name="Normal 2 3 5 2 2 3 2" xfId="16162" xr:uid="{00000000-0005-0000-0000-0000DF3E0000}"/>
    <cellStyle name="Normal 2 3 5 2 2 3 2 2" xfId="16163" xr:uid="{00000000-0005-0000-0000-0000E03E0000}"/>
    <cellStyle name="Normal 2 3 5 2 2 3 3" xfId="16164" xr:uid="{00000000-0005-0000-0000-0000E13E0000}"/>
    <cellStyle name="Normal 2 3 5 2 2 4" xfId="16165" xr:uid="{00000000-0005-0000-0000-0000E23E0000}"/>
    <cellStyle name="Normal 2 3 5 2 2 4 2" xfId="16166" xr:uid="{00000000-0005-0000-0000-0000E33E0000}"/>
    <cellStyle name="Normal 2 3 5 2 2 4 2 2" xfId="16167" xr:uid="{00000000-0005-0000-0000-0000E43E0000}"/>
    <cellStyle name="Normal 2 3 5 2 2 4 3" xfId="16168" xr:uid="{00000000-0005-0000-0000-0000E53E0000}"/>
    <cellStyle name="Normal 2 3 5 2 2 5" xfId="16169" xr:uid="{00000000-0005-0000-0000-0000E63E0000}"/>
    <cellStyle name="Normal 2 3 5 2 2 5 2" xfId="16170" xr:uid="{00000000-0005-0000-0000-0000E73E0000}"/>
    <cellStyle name="Normal 2 3 5 2 2 6" xfId="16171" xr:uid="{00000000-0005-0000-0000-0000E83E0000}"/>
    <cellStyle name="Normal 2 3 5 2 2 6 2" xfId="16172" xr:uid="{00000000-0005-0000-0000-0000E93E0000}"/>
    <cellStyle name="Normal 2 3 5 2 2 7" xfId="16173" xr:uid="{00000000-0005-0000-0000-0000EA3E0000}"/>
    <cellStyle name="Normal 2 3 5 2 3" xfId="16174" xr:uid="{00000000-0005-0000-0000-0000EB3E0000}"/>
    <cellStyle name="Normal 2 3 5 2 3 2" xfId="16175" xr:uid="{00000000-0005-0000-0000-0000EC3E0000}"/>
    <cellStyle name="Normal 2 3 5 2 3 2 2" xfId="16176" xr:uid="{00000000-0005-0000-0000-0000ED3E0000}"/>
    <cellStyle name="Normal 2 3 5 2 3 2 2 2" xfId="16177" xr:uid="{00000000-0005-0000-0000-0000EE3E0000}"/>
    <cellStyle name="Normal 2 3 5 2 3 2 3" xfId="16178" xr:uid="{00000000-0005-0000-0000-0000EF3E0000}"/>
    <cellStyle name="Normal 2 3 5 2 3 3" xfId="16179" xr:uid="{00000000-0005-0000-0000-0000F03E0000}"/>
    <cellStyle name="Normal 2 3 5 2 3 3 2" xfId="16180" xr:uid="{00000000-0005-0000-0000-0000F13E0000}"/>
    <cellStyle name="Normal 2 3 5 2 3 3 2 2" xfId="16181" xr:uid="{00000000-0005-0000-0000-0000F23E0000}"/>
    <cellStyle name="Normal 2 3 5 2 3 3 3" xfId="16182" xr:uid="{00000000-0005-0000-0000-0000F33E0000}"/>
    <cellStyle name="Normal 2 3 5 2 3 4" xfId="16183" xr:uid="{00000000-0005-0000-0000-0000F43E0000}"/>
    <cellStyle name="Normal 2 3 5 2 3 4 2" xfId="16184" xr:uid="{00000000-0005-0000-0000-0000F53E0000}"/>
    <cellStyle name="Normal 2 3 5 2 3 4 2 2" xfId="16185" xr:uid="{00000000-0005-0000-0000-0000F63E0000}"/>
    <cellStyle name="Normal 2 3 5 2 3 4 3" xfId="16186" xr:uid="{00000000-0005-0000-0000-0000F73E0000}"/>
    <cellStyle name="Normal 2 3 5 2 3 5" xfId="16187" xr:uid="{00000000-0005-0000-0000-0000F83E0000}"/>
    <cellStyle name="Normal 2 3 5 2 3 5 2" xfId="16188" xr:uid="{00000000-0005-0000-0000-0000F93E0000}"/>
    <cellStyle name="Normal 2 3 5 2 3 6" xfId="16189" xr:uid="{00000000-0005-0000-0000-0000FA3E0000}"/>
    <cellStyle name="Normal 2 3 5 2 3 6 2" xfId="16190" xr:uid="{00000000-0005-0000-0000-0000FB3E0000}"/>
    <cellStyle name="Normal 2 3 5 2 3 7" xfId="16191" xr:uid="{00000000-0005-0000-0000-0000FC3E0000}"/>
    <cellStyle name="Normal 2 3 5 2 4" xfId="16192" xr:uid="{00000000-0005-0000-0000-0000FD3E0000}"/>
    <cellStyle name="Normal 2 3 5 2 4 2" xfId="16193" xr:uid="{00000000-0005-0000-0000-0000FE3E0000}"/>
    <cellStyle name="Normal 2 3 5 2 4 2 2" xfId="16194" xr:uid="{00000000-0005-0000-0000-0000FF3E0000}"/>
    <cellStyle name="Normal 2 3 5 2 4 3" xfId="16195" xr:uid="{00000000-0005-0000-0000-0000003F0000}"/>
    <cellStyle name="Normal 2 3 5 2 5" xfId="16196" xr:uid="{00000000-0005-0000-0000-0000013F0000}"/>
    <cellStyle name="Normal 2 3 5 2 5 2" xfId="16197" xr:uid="{00000000-0005-0000-0000-0000023F0000}"/>
    <cellStyle name="Normal 2 3 5 2 5 2 2" xfId="16198" xr:uid="{00000000-0005-0000-0000-0000033F0000}"/>
    <cellStyle name="Normal 2 3 5 2 5 3" xfId="16199" xr:uid="{00000000-0005-0000-0000-0000043F0000}"/>
    <cellStyle name="Normal 2 3 5 2 6" xfId="16200" xr:uid="{00000000-0005-0000-0000-0000053F0000}"/>
    <cellStyle name="Normal 2 3 5 2 6 2" xfId="16201" xr:uid="{00000000-0005-0000-0000-0000063F0000}"/>
    <cellStyle name="Normal 2 3 5 2 6 2 2" xfId="16202" xr:uid="{00000000-0005-0000-0000-0000073F0000}"/>
    <cellStyle name="Normal 2 3 5 2 6 3" xfId="16203" xr:uid="{00000000-0005-0000-0000-0000083F0000}"/>
    <cellStyle name="Normal 2 3 5 2 7" xfId="16204" xr:uid="{00000000-0005-0000-0000-0000093F0000}"/>
    <cellStyle name="Normal 2 3 5 2 7 2" xfId="16205" xr:uid="{00000000-0005-0000-0000-00000A3F0000}"/>
    <cellStyle name="Normal 2 3 5 2 8" xfId="16206" xr:uid="{00000000-0005-0000-0000-00000B3F0000}"/>
    <cellStyle name="Normal 2 3 5 2 8 2" xfId="16207" xr:uid="{00000000-0005-0000-0000-00000C3F0000}"/>
    <cellStyle name="Normal 2 3 5 2 9" xfId="16208" xr:uid="{00000000-0005-0000-0000-00000D3F0000}"/>
    <cellStyle name="Normal 2 3 5 3" xfId="16209" xr:uid="{00000000-0005-0000-0000-00000E3F0000}"/>
    <cellStyle name="Normal 2 3 5 3 2" xfId="16210" xr:uid="{00000000-0005-0000-0000-00000F3F0000}"/>
    <cellStyle name="Normal 2 3 5 3 2 2" xfId="16211" xr:uid="{00000000-0005-0000-0000-0000103F0000}"/>
    <cellStyle name="Normal 2 3 5 3 2 2 2" xfId="16212" xr:uid="{00000000-0005-0000-0000-0000113F0000}"/>
    <cellStyle name="Normal 2 3 5 3 2 2 2 2" xfId="16213" xr:uid="{00000000-0005-0000-0000-0000123F0000}"/>
    <cellStyle name="Normal 2 3 5 3 2 2 3" xfId="16214" xr:uid="{00000000-0005-0000-0000-0000133F0000}"/>
    <cellStyle name="Normal 2 3 5 3 2 3" xfId="16215" xr:uid="{00000000-0005-0000-0000-0000143F0000}"/>
    <cellStyle name="Normal 2 3 5 3 2 3 2" xfId="16216" xr:uid="{00000000-0005-0000-0000-0000153F0000}"/>
    <cellStyle name="Normal 2 3 5 3 2 3 2 2" xfId="16217" xr:uid="{00000000-0005-0000-0000-0000163F0000}"/>
    <cellStyle name="Normal 2 3 5 3 2 3 3" xfId="16218" xr:uid="{00000000-0005-0000-0000-0000173F0000}"/>
    <cellStyle name="Normal 2 3 5 3 2 4" xfId="16219" xr:uid="{00000000-0005-0000-0000-0000183F0000}"/>
    <cellStyle name="Normal 2 3 5 3 2 4 2" xfId="16220" xr:uid="{00000000-0005-0000-0000-0000193F0000}"/>
    <cellStyle name="Normal 2 3 5 3 2 4 2 2" xfId="16221" xr:uid="{00000000-0005-0000-0000-00001A3F0000}"/>
    <cellStyle name="Normal 2 3 5 3 2 4 3" xfId="16222" xr:uid="{00000000-0005-0000-0000-00001B3F0000}"/>
    <cellStyle name="Normal 2 3 5 3 2 5" xfId="16223" xr:uid="{00000000-0005-0000-0000-00001C3F0000}"/>
    <cellStyle name="Normal 2 3 5 3 2 5 2" xfId="16224" xr:uid="{00000000-0005-0000-0000-00001D3F0000}"/>
    <cellStyle name="Normal 2 3 5 3 2 6" xfId="16225" xr:uid="{00000000-0005-0000-0000-00001E3F0000}"/>
    <cellStyle name="Normal 2 3 5 3 2 6 2" xfId="16226" xr:uid="{00000000-0005-0000-0000-00001F3F0000}"/>
    <cellStyle name="Normal 2 3 5 3 2 7" xfId="16227" xr:uid="{00000000-0005-0000-0000-0000203F0000}"/>
    <cellStyle name="Normal 2 3 5 3 3" xfId="16228" xr:uid="{00000000-0005-0000-0000-0000213F0000}"/>
    <cellStyle name="Normal 2 3 5 3 3 2" xfId="16229" xr:uid="{00000000-0005-0000-0000-0000223F0000}"/>
    <cellStyle name="Normal 2 3 5 3 3 2 2" xfId="16230" xr:uid="{00000000-0005-0000-0000-0000233F0000}"/>
    <cellStyle name="Normal 2 3 5 3 3 3" xfId="16231" xr:uid="{00000000-0005-0000-0000-0000243F0000}"/>
    <cellStyle name="Normal 2 3 5 3 4" xfId="16232" xr:uid="{00000000-0005-0000-0000-0000253F0000}"/>
    <cellStyle name="Normal 2 3 5 3 4 2" xfId="16233" xr:uid="{00000000-0005-0000-0000-0000263F0000}"/>
    <cellStyle name="Normal 2 3 5 3 4 2 2" xfId="16234" xr:uid="{00000000-0005-0000-0000-0000273F0000}"/>
    <cellStyle name="Normal 2 3 5 3 4 3" xfId="16235" xr:uid="{00000000-0005-0000-0000-0000283F0000}"/>
    <cellStyle name="Normal 2 3 5 3 5" xfId="16236" xr:uid="{00000000-0005-0000-0000-0000293F0000}"/>
    <cellStyle name="Normal 2 3 5 3 5 2" xfId="16237" xr:uid="{00000000-0005-0000-0000-00002A3F0000}"/>
    <cellStyle name="Normal 2 3 5 3 5 2 2" xfId="16238" xr:uid="{00000000-0005-0000-0000-00002B3F0000}"/>
    <cellStyle name="Normal 2 3 5 3 5 3" xfId="16239" xr:uid="{00000000-0005-0000-0000-00002C3F0000}"/>
    <cellStyle name="Normal 2 3 5 3 6" xfId="16240" xr:uid="{00000000-0005-0000-0000-00002D3F0000}"/>
    <cellStyle name="Normal 2 3 5 3 6 2" xfId="16241" xr:uid="{00000000-0005-0000-0000-00002E3F0000}"/>
    <cellStyle name="Normal 2 3 5 3 7" xfId="16242" xr:uid="{00000000-0005-0000-0000-00002F3F0000}"/>
    <cellStyle name="Normal 2 3 5 3 7 2" xfId="16243" xr:uid="{00000000-0005-0000-0000-0000303F0000}"/>
    <cellStyle name="Normal 2 3 5 3 8" xfId="16244" xr:uid="{00000000-0005-0000-0000-0000313F0000}"/>
    <cellStyle name="Normal 2 3 5 4" xfId="16245" xr:uid="{00000000-0005-0000-0000-0000323F0000}"/>
    <cellStyle name="Normal 2 3 5 4 2" xfId="16246" xr:uid="{00000000-0005-0000-0000-0000333F0000}"/>
    <cellStyle name="Normal 2 3 5 4 2 2" xfId="16247" xr:uid="{00000000-0005-0000-0000-0000343F0000}"/>
    <cellStyle name="Normal 2 3 5 4 2 2 2" xfId="16248" xr:uid="{00000000-0005-0000-0000-0000353F0000}"/>
    <cellStyle name="Normal 2 3 5 4 2 3" xfId="16249" xr:uid="{00000000-0005-0000-0000-0000363F0000}"/>
    <cellStyle name="Normal 2 3 5 4 3" xfId="16250" xr:uid="{00000000-0005-0000-0000-0000373F0000}"/>
    <cellStyle name="Normal 2 3 5 4 3 2" xfId="16251" xr:uid="{00000000-0005-0000-0000-0000383F0000}"/>
    <cellStyle name="Normal 2 3 5 4 3 2 2" xfId="16252" xr:uid="{00000000-0005-0000-0000-0000393F0000}"/>
    <cellStyle name="Normal 2 3 5 4 3 3" xfId="16253" xr:uid="{00000000-0005-0000-0000-00003A3F0000}"/>
    <cellStyle name="Normal 2 3 5 4 4" xfId="16254" xr:uid="{00000000-0005-0000-0000-00003B3F0000}"/>
    <cellStyle name="Normal 2 3 5 4 4 2" xfId="16255" xr:uid="{00000000-0005-0000-0000-00003C3F0000}"/>
    <cellStyle name="Normal 2 3 5 4 4 2 2" xfId="16256" xr:uid="{00000000-0005-0000-0000-00003D3F0000}"/>
    <cellStyle name="Normal 2 3 5 4 4 3" xfId="16257" xr:uid="{00000000-0005-0000-0000-00003E3F0000}"/>
    <cellStyle name="Normal 2 3 5 4 5" xfId="16258" xr:uid="{00000000-0005-0000-0000-00003F3F0000}"/>
    <cellStyle name="Normal 2 3 5 4 5 2" xfId="16259" xr:uid="{00000000-0005-0000-0000-0000403F0000}"/>
    <cellStyle name="Normal 2 3 5 4 6" xfId="16260" xr:uid="{00000000-0005-0000-0000-0000413F0000}"/>
    <cellStyle name="Normal 2 3 5 4 6 2" xfId="16261" xr:uid="{00000000-0005-0000-0000-0000423F0000}"/>
    <cellStyle name="Normal 2 3 5 4 7" xfId="16262" xr:uid="{00000000-0005-0000-0000-0000433F0000}"/>
    <cellStyle name="Normal 2 3 5 5" xfId="16263" xr:uid="{00000000-0005-0000-0000-0000443F0000}"/>
    <cellStyle name="Normal 2 3 5 5 2" xfId="16264" xr:uid="{00000000-0005-0000-0000-0000453F0000}"/>
    <cellStyle name="Normal 2 3 5 5 2 2" xfId="16265" xr:uid="{00000000-0005-0000-0000-0000463F0000}"/>
    <cellStyle name="Normal 2 3 5 5 2 2 2" xfId="16266" xr:uid="{00000000-0005-0000-0000-0000473F0000}"/>
    <cellStyle name="Normal 2 3 5 5 2 3" xfId="16267" xr:uid="{00000000-0005-0000-0000-0000483F0000}"/>
    <cellStyle name="Normal 2 3 5 5 3" xfId="16268" xr:uid="{00000000-0005-0000-0000-0000493F0000}"/>
    <cellStyle name="Normal 2 3 5 5 3 2" xfId="16269" xr:uid="{00000000-0005-0000-0000-00004A3F0000}"/>
    <cellStyle name="Normal 2 3 5 5 3 2 2" xfId="16270" xr:uid="{00000000-0005-0000-0000-00004B3F0000}"/>
    <cellStyle name="Normal 2 3 5 5 3 3" xfId="16271" xr:uid="{00000000-0005-0000-0000-00004C3F0000}"/>
    <cellStyle name="Normal 2 3 5 5 4" xfId="16272" xr:uid="{00000000-0005-0000-0000-00004D3F0000}"/>
    <cellStyle name="Normal 2 3 5 5 4 2" xfId="16273" xr:uid="{00000000-0005-0000-0000-00004E3F0000}"/>
    <cellStyle name="Normal 2 3 5 5 4 2 2" xfId="16274" xr:uid="{00000000-0005-0000-0000-00004F3F0000}"/>
    <cellStyle name="Normal 2 3 5 5 4 3" xfId="16275" xr:uid="{00000000-0005-0000-0000-0000503F0000}"/>
    <cellStyle name="Normal 2 3 5 5 5" xfId="16276" xr:uid="{00000000-0005-0000-0000-0000513F0000}"/>
    <cellStyle name="Normal 2 3 5 5 5 2" xfId="16277" xr:uid="{00000000-0005-0000-0000-0000523F0000}"/>
    <cellStyle name="Normal 2 3 5 5 6" xfId="16278" xr:uid="{00000000-0005-0000-0000-0000533F0000}"/>
    <cellStyle name="Normal 2 3 5 5 6 2" xfId="16279" xr:uid="{00000000-0005-0000-0000-0000543F0000}"/>
    <cellStyle name="Normal 2 3 5 5 7" xfId="16280" xr:uid="{00000000-0005-0000-0000-0000553F0000}"/>
    <cellStyle name="Normal 2 3 5 6" xfId="16281" xr:uid="{00000000-0005-0000-0000-0000563F0000}"/>
    <cellStyle name="Normal 2 3 5 6 2" xfId="16282" xr:uid="{00000000-0005-0000-0000-0000573F0000}"/>
    <cellStyle name="Normal 2 3 5 6 2 2" xfId="16283" xr:uid="{00000000-0005-0000-0000-0000583F0000}"/>
    <cellStyle name="Normal 2 3 5 6 3" xfId="16284" xr:uid="{00000000-0005-0000-0000-0000593F0000}"/>
    <cellStyle name="Normal 2 3 5 7" xfId="16285" xr:uid="{00000000-0005-0000-0000-00005A3F0000}"/>
    <cellStyle name="Normal 2 3 5 7 2" xfId="16286" xr:uid="{00000000-0005-0000-0000-00005B3F0000}"/>
    <cellStyle name="Normal 2 3 5 7 2 2" xfId="16287" xr:uid="{00000000-0005-0000-0000-00005C3F0000}"/>
    <cellStyle name="Normal 2 3 5 7 3" xfId="16288" xr:uid="{00000000-0005-0000-0000-00005D3F0000}"/>
    <cellStyle name="Normal 2 3 5 8" xfId="16289" xr:uid="{00000000-0005-0000-0000-00005E3F0000}"/>
    <cellStyle name="Normal 2 3 5 8 2" xfId="16290" xr:uid="{00000000-0005-0000-0000-00005F3F0000}"/>
    <cellStyle name="Normal 2 3 5 8 2 2" xfId="16291" xr:uid="{00000000-0005-0000-0000-0000603F0000}"/>
    <cellStyle name="Normal 2 3 5 8 3" xfId="16292" xr:uid="{00000000-0005-0000-0000-0000613F0000}"/>
    <cellStyle name="Normal 2 3 5 9" xfId="16293" xr:uid="{00000000-0005-0000-0000-0000623F0000}"/>
    <cellStyle name="Normal 2 3 5 9 2" xfId="16294" xr:uid="{00000000-0005-0000-0000-0000633F0000}"/>
    <cellStyle name="Normal 2 3 6" xfId="16295" xr:uid="{00000000-0005-0000-0000-0000643F0000}"/>
    <cellStyle name="Normal 2 3 6 2" xfId="16296" xr:uid="{00000000-0005-0000-0000-0000653F0000}"/>
    <cellStyle name="Normal 2 3 6 2 2" xfId="16297" xr:uid="{00000000-0005-0000-0000-0000663F0000}"/>
    <cellStyle name="Normal 2 3 6 2 2 2" xfId="16298" xr:uid="{00000000-0005-0000-0000-0000673F0000}"/>
    <cellStyle name="Normal 2 3 6 2 2 2 2" xfId="16299" xr:uid="{00000000-0005-0000-0000-0000683F0000}"/>
    <cellStyle name="Normal 2 3 6 2 2 3" xfId="16300" xr:uid="{00000000-0005-0000-0000-0000693F0000}"/>
    <cellStyle name="Normal 2 3 6 2 3" xfId="16301" xr:uid="{00000000-0005-0000-0000-00006A3F0000}"/>
    <cellStyle name="Normal 2 3 6 2 3 2" xfId="16302" xr:uid="{00000000-0005-0000-0000-00006B3F0000}"/>
    <cellStyle name="Normal 2 3 6 2 3 2 2" xfId="16303" xr:uid="{00000000-0005-0000-0000-00006C3F0000}"/>
    <cellStyle name="Normal 2 3 6 2 3 3" xfId="16304" xr:uid="{00000000-0005-0000-0000-00006D3F0000}"/>
    <cellStyle name="Normal 2 3 6 2 4" xfId="16305" xr:uid="{00000000-0005-0000-0000-00006E3F0000}"/>
    <cellStyle name="Normal 2 3 6 2 4 2" xfId="16306" xr:uid="{00000000-0005-0000-0000-00006F3F0000}"/>
    <cellStyle name="Normal 2 3 6 2 4 2 2" xfId="16307" xr:uid="{00000000-0005-0000-0000-0000703F0000}"/>
    <cellStyle name="Normal 2 3 6 2 4 3" xfId="16308" xr:uid="{00000000-0005-0000-0000-0000713F0000}"/>
    <cellStyle name="Normal 2 3 6 2 5" xfId="16309" xr:uid="{00000000-0005-0000-0000-0000723F0000}"/>
    <cellStyle name="Normal 2 3 6 2 5 2" xfId="16310" xr:uid="{00000000-0005-0000-0000-0000733F0000}"/>
    <cellStyle name="Normal 2 3 6 2 6" xfId="16311" xr:uid="{00000000-0005-0000-0000-0000743F0000}"/>
    <cellStyle name="Normal 2 3 6 2 6 2" xfId="16312" xr:uid="{00000000-0005-0000-0000-0000753F0000}"/>
    <cellStyle name="Normal 2 3 6 2 7" xfId="16313" xr:uid="{00000000-0005-0000-0000-0000763F0000}"/>
    <cellStyle name="Normal 2 3 6 3" xfId="16314" xr:uid="{00000000-0005-0000-0000-0000773F0000}"/>
    <cellStyle name="Normal 2 3 6 3 2" xfId="16315" xr:uid="{00000000-0005-0000-0000-0000783F0000}"/>
    <cellStyle name="Normal 2 3 6 3 2 2" xfId="16316" xr:uid="{00000000-0005-0000-0000-0000793F0000}"/>
    <cellStyle name="Normal 2 3 6 3 2 2 2" xfId="16317" xr:uid="{00000000-0005-0000-0000-00007A3F0000}"/>
    <cellStyle name="Normal 2 3 6 3 2 3" xfId="16318" xr:uid="{00000000-0005-0000-0000-00007B3F0000}"/>
    <cellStyle name="Normal 2 3 6 3 3" xfId="16319" xr:uid="{00000000-0005-0000-0000-00007C3F0000}"/>
    <cellStyle name="Normal 2 3 6 3 3 2" xfId="16320" xr:uid="{00000000-0005-0000-0000-00007D3F0000}"/>
    <cellStyle name="Normal 2 3 6 3 3 2 2" xfId="16321" xr:uid="{00000000-0005-0000-0000-00007E3F0000}"/>
    <cellStyle name="Normal 2 3 6 3 3 3" xfId="16322" xr:uid="{00000000-0005-0000-0000-00007F3F0000}"/>
    <cellStyle name="Normal 2 3 6 3 4" xfId="16323" xr:uid="{00000000-0005-0000-0000-0000803F0000}"/>
    <cellStyle name="Normal 2 3 6 3 4 2" xfId="16324" xr:uid="{00000000-0005-0000-0000-0000813F0000}"/>
    <cellStyle name="Normal 2 3 6 3 4 2 2" xfId="16325" xr:uid="{00000000-0005-0000-0000-0000823F0000}"/>
    <cellStyle name="Normal 2 3 6 3 4 3" xfId="16326" xr:uid="{00000000-0005-0000-0000-0000833F0000}"/>
    <cellStyle name="Normal 2 3 6 3 5" xfId="16327" xr:uid="{00000000-0005-0000-0000-0000843F0000}"/>
    <cellStyle name="Normal 2 3 6 3 5 2" xfId="16328" xr:uid="{00000000-0005-0000-0000-0000853F0000}"/>
    <cellStyle name="Normal 2 3 6 3 6" xfId="16329" xr:uid="{00000000-0005-0000-0000-0000863F0000}"/>
    <cellStyle name="Normal 2 3 6 3 6 2" xfId="16330" xr:uid="{00000000-0005-0000-0000-0000873F0000}"/>
    <cellStyle name="Normal 2 3 6 3 7" xfId="16331" xr:uid="{00000000-0005-0000-0000-0000883F0000}"/>
    <cellStyle name="Normal 2 3 6 4" xfId="16332" xr:uid="{00000000-0005-0000-0000-0000893F0000}"/>
    <cellStyle name="Normal 2 3 6 4 2" xfId="16333" xr:uid="{00000000-0005-0000-0000-00008A3F0000}"/>
    <cellStyle name="Normal 2 3 6 4 2 2" xfId="16334" xr:uid="{00000000-0005-0000-0000-00008B3F0000}"/>
    <cellStyle name="Normal 2 3 6 4 3" xfId="16335" xr:uid="{00000000-0005-0000-0000-00008C3F0000}"/>
    <cellStyle name="Normal 2 3 6 5" xfId="16336" xr:uid="{00000000-0005-0000-0000-00008D3F0000}"/>
    <cellStyle name="Normal 2 3 6 5 2" xfId="16337" xr:uid="{00000000-0005-0000-0000-00008E3F0000}"/>
    <cellStyle name="Normal 2 3 6 5 2 2" xfId="16338" xr:uid="{00000000-0005-0000-0000-00008F3F0000}"/>
    <cellStyle name="Normal 2 3 6 5 3" xfId="16339" xr:uid="{00000000-0005-0000-0000-0000903F0000}"/>
    <cellStyle name="Normal 2 3 6 6" xfId="16340" xr:uid="{00000000-0005-0000-0000-0000913F0000}"/>
    <cellStyle name="Normal 2 3 6 6 2" xfId="16341" xr:uid="{00000000-0005-0000-0000-0000923F0000}"/>
    <cellStyle name="Normal 2 3 6 6 2 2" xfId="16342" xr:uid="{00000000-0005-0000-0000-0000933F0000}"/>
    <cellStyle name="Normal 2 3 6 6 3" xfId="16343" xr:uid="{00000000-0005-0000-0000-0000943F0000}"/>
    <cellStyle name="Normal 2 3 6 7" xfId="16344" xr:uid="{00000000-0005-0000-0000-0000953F0000}"/>
    <cellStyle name="Normal 2 3 6 7 2" xfId="16345" xr:uid="{00000000-0005-0000-0000-0000963F0000}"/>
    <cellStyle name="Normal 2 3 6 8" xfId="16346" xr:uid="{00000000-0005-0000-0000-0000973F0000}"/>
    <cellStyle name="Normal 2 3 6 8 2" xfId="16347" xr:uid="{00000000-0005-0000-0000-0000983F0000}"/>
    <cellStyle name="Normal 2 3 6 9" xfId="16348" xr:uid="{00000000-0005-0000-0000-0000993F0000}"/>
    <cellStyle name="Normal 2 3 7" xfId="16349" xr:uid="{00000000-0005-0000-0000-00009A3F0000}"/>
    <cellStyle name="Normal 2 3 7 2" xfId="16350" xr:uid="{00000000-0005-0000-0000-00009B3F0000}"/>
    <cellStyle name="Normal 2 3 7 2 2" xfId="16351" xr:uid="{00000000-0005-0000-0000-00009C3F0000}"/>
    <cellStyle name="Normal 2 3 7 2 2 2" xfId="16352" xr:uid="{00000000-0005-0000-0000-00009D3F0000}"/>
    <cellStyle name="Normal 2 3 7 2 2 2 2" xfId="16353" xr:uid="{00000000-0005-0000-0000-00009E3F0000}"/>
    <cellStyle name="Normal 2 3 7 2 2 3" xfId="16354" xr:uid="{00000000-0005-0000-0000-00009F3F0000}"/>
    <cellStyle name="Normal 2 3 7 2 3" xfId="16355" xr:uid="{00000000-0005-0000-0000-0000A03F0000}"/>
    <cellStyle name="Normal 2 3 7 2 3 2" xfId="16356" xr:uid="{00000000-0005-0000-0000-0000A13F0000}"/>
    <cellStyle name="Normal 2 3 7 2 3 2 2" xfId="16357" xr:uid="{00000000-0005-0000-0000-0000A23F0000}"/>
    <cellStyle name="Normal 2 3 7 2 3 3" xfId="16358" xr:uid="{00000000-0005-0000-0000-0000A33F0000}"/>
    <cellStyle name="Normal 2 3 7 2 4" xfId="16359" xr:uid="{00000000-0005-0000-0000-0000A43F0000}"/>
    <cellStyle name="Normal 2 3 7 2 4 2" xfId="16360" xr:uid="{00000000-0005-0000-0000-0000A53F0000}"/>
    <cellStyle name="Normal 2 3 7 2 4 2 2" xfId="16361" xr:uid="{00000000-0005-0000-0000-0000A63F0000}"/>
    <cellStyle name="Normal 2 3 7 2 4 3" xfId="16362" xr:uid="{00000000-0005-0000-0000-0000A73F0000}"/>
    <cellStyle name="Normal 2 3 7 2 5" xfId="16363" xr:uid="{00000000-0005-0000-0000-0000A83F0000}"/>
    <cellStyle name="Normal 2 3 7 2 5 2" xfId="16364" xr:uid="{00000000-0005-0000-0000-0000A93F0000}"/>
    <cellStyle name="Normal 2 3 7 2 6" xfId="16365" xr:uid="{00000000-0005-0000-0000-0000AA3F0000}"/>
    <cellStyle name="Normal 2 3 7 2 6 2" xfId="16366" xr:uid="{00000000-0005-0000-0000-0000AB3F0000}"/>
    <cellStyle name="Normal 2 3 7 2 7" xfId="16367" xr:uid="{00000000-0005-0000-0000-0000AC3F0000}"/>
    <cellStyle name="Normal 2 3 7 3" xfId="16368" xr:uid="{00000000-0005-0000-0000-0000AD3F0000}"/>
    <cellStyle name="Normal 2 3 7 3 2" xfId="16369" xr:uid="{00000000-0005-0000-0000-0000AE3F0000}"/>
    <cellStyle name="Normal 2 3 7 3 2 2" xfId="16370" xr:uid="{00000000-0005-0000-0000-0000AF3F0000}"/>
    <cellStyle name="Normal 2 3 7 3 3" xfId="16371" xr:uid="{00000000-0005-0000-0000-0000B03F0000}"/>
    <cellStyle name="Normal 2 3 7 4" xfId="16372" xr:uid="{00000000-0005-0000-0000-0000B13F0000}"/>
    <cellStyle name="Normal 2 3 7 4 2" xfId="16373" xr:uid="{00000000-0005-0000-0000-0000B23F0000}"/>
    <cellStyle name="Normal 2 3 7 4 2 2" xfId="16374" xr:uid="{00000000-0005-0000-0000-0000B33F0000}"/>
    <cellStyle name="Normal 2 3 7 4 3" xfId="16375" xr:uid="{00000000-0005-0000-0000-0000B43F0000}"/>
    <cellStyle name="Normal 2 3 7 5" xfId="16376" xr:uid="{00000000-0005-0000-0000-0000B53F0000}"/>
    <cellStyle name="Normal 2 3 7 5 2" xfId="16377" xr:uid="{00000000-0005-0000-0000-0000B63F0000}"/>
    <cellStyle name="Normal 2 3 7 5 2 2" xfId="16378" xr:uid="{00000000-0005-0000-0000-0000B73F0000}"/>
    <cellStyle name="Normal 2 3 7 5 3" xfId="16379" xr:uid="{00000000-0005-0000-0000-0000B83F0000}"/>
    <cellStyle name="Normal 2 3 7 6" xfId="16380" xr:uid="{00000000-0005-0000-0000-0000B93F0000}"/>
    <cellStyle name="Normal 2 3 7 6 2" xfId="16381" xr:uid="{00000000-0005-0000-0000-0000BA3F0000}"/>
    <cellStyle name="Normal 2 3 7 7" xfId="16382" xr:uid="{00000000-0005-0000-0000-0000BB3F0000}"/>
    <cellStyle name="Normal 2 3 7 7 2" xfId="16383" xr:uid="{00000000-0005-0000-0000-0000BC3F0000}"/>
    <cellStyle name="Normal 2 3 7 8" xfId="16384" xr:uid="{00000000-0005-0000-0000-0000BD3F0000}"/>
    <cellStyle name="Normal 2 3 8" xfId="16385" xr:uid="{00000000-0005-0000-0000-0000BE3F0000}"/>
    <cellStyle name="Normal 2 3 8 2" xfId="16386" xr:uid="{00000000-0005-0000-0000-0000BF3F0000}"/>
    <cellStyle name="Normal 2 3 8 2 2" xfId="16387" xr:uid="{00000000-0005-0000-0000-0000C03F0000}"/>
    <cellStyle name="Normal 2 3 8 2 2 2" xfId="16388" xr:uid="{00000000-0005-0000-0000-0000C13F0000}"/>
    <cellStyle name="Normal 2 3 8 2 3" xfId="16389" xr:uid="{00000000-0005-0000-0000-0000C23F0000}"/>
    <cellStyle name="Normal 2 3 8 3" xfId="16390" xr:uid="{00000000-0005-0000-0000-0000C33F0000}"/>
    <cellStyle name="Normal 2 3 8 3 2" xfId="16391" xr:uid="{00000000-0005-0000-0000-0000C43F0000}"/>
    <cellStyle name="Normal 2 3 8 3 2 2" xfId="16392" xr:uid="{00000000-0005-0000-0000-0000C53F0000}"/>
    <cellStyle name="Normal 2 3 8 3 3" xfId="16393" xr:uid="{00000000-0005-0000-0000-0000C63F0000}"/>
    <cellStyle name="Normal 2 3 8 4" xfId="16394" xr:uid="{00000000-0005-0000-0000-0000C73F0000}"/>
    <cellStyle name="Normal 2 3 8 4 2" xfId="16395" xr:uid="{00000000-0005-0000-0000-0000C83F0000}"/>
    <cellStyle name="Normal 2 3 8 4 2 2" xfId="16396" xr:uid="{00000000-0005-0000-0000-0000C93F0000}"/>
    <cellStyle name="Normal 2 3 8 4 3" xfId="16397" xr:uid="{00000000-0005-0000-0000-0000CA3F0000}"/>
    <cellStyle name="Normal 2 3 8 5" xfId="16398" xr:uid="{00000000-0005-0000-0000-0000CB3F0000}"/>
    <cellStyle name="Normal 2 3 8 5 2" xfId="16399" xr:uid="{00000000-0005-0000-0000-0000CC3F0000}"/>
    <cellStyle name="Normal 2 3 8 6" xfId="16400" xr:uid="{00000000-0005-0000-0000-0000CD3F0000}"/>
    <cellStyle name="Normal 2 3 8 6 2" xfId="16401" xr:uid="{00000000-0005-0000-0000-0000CE3F0000}"/>
    <cellStyle name="Normal 2 3 8 7" xfId="16402" xr:uid="{00000000-0005-0000-0000-0000CF3F0000}"/>
    <cellStyle name="Normal 2 3 9" xfId="16403" xr:uid="{00000000-0005-0000-0000-0000D03F0000}"/>
    <cellStyle name="Normal 2 3 9 2" xfId="16404" xr:uid="{00000000-0005-0000-0000-0000D13F0000}"/>
    <cellStyle name="Normal 2 3 9 2 2" xfId="16405" xr:uid="{00000000-0005-0000-0000-0000D23F0000}"/>
    <cellStyle name="Normal 2 3 9 2 2 2" xfId="16406" xr:uid="{00000000-0005-0000-0000-0000D33F0000}"/>
    <cellStyle name="Normal 2 3 9 2 3" xfId="16407" xr:uid="{00000000-0005-0000-0000-0000D43F0000}"/>
    <cellStyle name="Normal 2 3 9 3" xfId="16408" xr:uid="{00000000-0005-0000-0000-0000D53F0000}"/>
    <cellStyle name="Normal 2 3 9 3 2" xfId="16409" xr:uid="{00000000-0005-0000-0000-0000D63F0000}"/>
    <cellStyle name="Normal 2 3 9 3 2 2" xfId="16410" xr:uid="{00000000-0005-0000-0000-0000D73F0000}"/>
    <cellStyle name="Normal 2 3 9 3 3" xfId="16411" xr:uid="{00000000-0005-0000-0000-0000D83F0000}"/>
    <cellStyle name="Normal 2 3 9 4" xfId="16412" xr:uid="{00000000-0005-0000-0000-0000D93F0000}"/>
    <cellStyle name="Normal 2 3 9 4 2" xfId="16413" xr:uid="{00000000-0005-0000-0000-0000DA3F0000}"/>
    <cellStyle name="Normal 2 3 9 4 2 2" xfId="16414" xr:uid="{00000000-0005-0000-0000-0000DB3F0000}"/>
    <cellStyle name="Normal 2 3 9 4 3" xfId="16415" xr:uid="{00000000-0005-0000-0000-0000DC3F0000}"/>
    <cellStyle name="Normal 2 3 9 5" xfId="16416" xr:uid="{00000000-0005-0000-0000-0000DD3F0000}"/>
    <cellStyle name="Normal 2 3 9 5 2" xfId="16417" xr:uid="{00000000-0005-0000-0000-0000DE3F0000}"/>
    <cellStyle name="Normal 2 3 9 6" xfId="16418" xr:uid="{00000000-0005-0000-0000-0000DF3F0000}"/>
    <cellStyle name="Normal 2 3 9 6 2" xfId="16419" xr:uid="{00000000-0005-0000-0000-0000E03F0000}"/>
    <cellStyle name="Normal 2 3 9 7" xfId="16420" xr:uid="{00000000-0005-0000-0000-0000E13F0000}"/>
    <cellStyle name="Normal 2 3_Confidential Information" xfId="16421" xr:uid="{00000000-0005-0000-0000-0000E23F0000}"/>
    <cellStyle name="Normal 2 4" xfId="481" xr:uid="{00000000-0005-0000-0000-0000E33F0000}"/>
    <cellStyle name="Normal 2 4 10" xfId="16422" xr:uid="{00000000-0005-0000-0000-0000E43F0000}"/>
    <cellStyle name="Normal 2 4 10 2" xfId="16423" xr:uid="{00000000-0005-0000-0000-0000E53F0000}"/>
    <cellStyle name="Normal 2 4 10 2 2" xfId="16424" xr:uid="{00000000-0005-0000-0000-0000E63F0000}"/>
    <cellStyle name="Normal 2 4 10 3" xfId="16425" xr:uid="{00000000-0005-0000-0000-0000E73F0000}"/>
    <cellStyle name="Normal 2 4 11" xfId="16426" xr:uid="{00000000-0005-0000-0000-0000E83F0000}"/>
    <cellStyle name="Normal 2 4 11 2" xfId="16427" xr:uid="{00000000-0005-0000-0000-0000E93F0000}"/>
    <cellStyle name="Normal 2 4 11 2 2" xfId="16428" xr:uid="{00000000-0005-0000-0000-0000EA3F0000}"/>
    <cellStyle name="Normal 2 4 11 3" xfId="16429" xr:uid="{00000000-0005-0000-0000-0000EB3F0000}"/>
    <cellStyle name="Normal 2 4 12" xfId="16430" xr:uid="{00000000-0005-0000-0000-0000EC3F0000}"/>
    <cellStyle name="Normal 2 4 12 2" xfId="16431" xr:uid="{00000000-0005-0000-0000-0000ED3F0000}"/>
    <cellStyle name="Normal 2 4 12 2 2" xfId="16432" xr:uid="{00000000-0005-0000-0000-0000EE3F0000}"/>
    <cellStyle name="Normal 2 4 12 3" xfId="16433" xr:uid="{00000000-0005-0000-0000-0000EF3F0000}"/>
    <cellStyle name="Normal 2 4 13" xfId="16434" xr:uid="{00000000-0005-0000-0000-0000F03F0000}"/>
    <cellStyle name="Normal 2 4 13 2" xfId="16435" xr:uid="{00000000-0005-0000-0000-0000F13F0000}"/>
    <cellStyle name="Normal 2 4 13 2 2" xfId="16436" xr:uid="{00000000-0005-0000-0000-0000F23F0000}"/>
    <cellStyle name="Normal 2 4 13 3" xfId="16437" xr:uid="{00000000-0005-0000-0000-0000F33F0000}"/>
    <cellStyle name="Normal 2 4 14" xfId="16438" xr:uid="{00000000-0005-0000-0000-0000F43F0000}"/>
    <cellStyle name="Normal 2 4 14 2" xfId="16439" xr:uid="{00000000-0005-0000-0000-0000F53F0000}"/>
    <cellStyle name="Normal 2 4 15" xfId="16440" xr:uid="{00000000-0005-0000-0000-0000F63F0000}"/>
    <cellStyle name="Normal 2 4 15 2" xfId="16441" xr:uid="{00000000-0005-0000-0000-0000F73F0000}"/>
    <cellStyle name="Normal 2 4 16" xfId="16442" xr:uid="{00000000-0005-0000-0000-0000F83F0000}"/>
    <cellStyle name="Normal 2 4 16 2" xfId="16443" xr:uid="{00000000-0005-0000-0000-0000F93F0000}"/>
    <cellStyle name="Normal 2 4 17" xfId="16444" xr:uid="{00000000-0005-0000-0000-0000FA3F0000}"/>
    <cellStyle name="Normal 2 4 2" xfId="482" xr:uid="{00000000-0005-0000-0000-0000FB3F0000}"/>
    <cellStyle name="Normal 2 4 2 10" xfId="16445" xr:uid="{00000000-0005-0000-0000-0000FC3F0000}"/>
    <cellStyle name="Normal 2 4 2 10 2" xfId="16446" xr:uid="{00000000-0005-0000-0000-0000FD3F0000}"/>
    <cellStyle name="Normal 2 4 2 10 2 2" xfId="16447" xr:uid="{00000000-0005-0000-0000-0000FE3F0000}"/>
    <cellStyle name="Normal 2 4 2 10 3" xfId="16448" xr:uid="{00000000-0005-0000-0000-0000FF3F0000}"/>
    <cellStyle name="Normal 2 4 2 11" xfId="16449" xr:uid="{00000000-0005-0000-0000-000000400000}"/>
    <cellStyle name="Normal 2 4 2 11 2" xfId="16450" xr:uid="{00000000-0005-0000-0000-000001400000}"/>
    <cellStyle name="Normal 2 4 2 12" xfId="16451" xr:uid="{00000000-0005-0000-0000-000002400000}"/>
    <cellStyle name="Normal 2 4 2 12 2" xfId="16452" xr:uid="{00000000-0005-0000-0000-000003400000}"/>
    <cellStyle name="Normal 2 4 2 13" xfId="16453" xr:uid="{00000000-0005-0000-0000-000004400000}"/>
    <cellStyle name="Normal 2 4 2 2" xfId="483" xr:uid="{00000000-0005-0000-0000-000005400000}"/>
    <cellStyle name="Normal 2 4 2 2 10" xfId="16454" xr:uid="{00000000-0005-0000-0000-000006400000}"/>
    <cellStyle name="Normal 2 4 2 2 10 2" xfId="16455" xr:uid="{00000000-0005-0000-0000-000007400000}"/>
    <cellStyle name="Normal 2 4 2 2 11" xfId="16456" xr:uid="{00000000-0005-0000-0000-000008400000}"/>
    <cellStyle name="Normal 2 4 2 2 2" xfId="16457" xr:uid="{00000000-0005-0000-0000-000009400000}"/>
    <cellStyle name="Normal 2 4 2 2 2 2" xfId="16458" xr:uid="{00000000-0005-0000-0000-00000A400000}"/>
    <cellStyle name="Normal 2 4 2 2 2 2 2" xfId="16459" xr:uid="{00000000-0005-0000-0000-00000B400000}"/>
    <cellStyle name="Normal 2 4 2 2 2 2 2 2" xfId="16460" xr:uid="{00000000-0005-0000-0000-00000C400000}"/>
    <cellStyle name="Normal 2 4 2 2 2 2 2 2 2" xfId="16461" xr:uid="{00000000-0005-0000-0000-00000D400000}"/>
    <cellStyle name="Normal 2 4 2 2 2 2 2 3" xfId="16462" xr:uid="{00000000-0005-0000-0000-00000E400000}"/>
    <cellStyle name="Normal 2 4 2 2 2 2 3" xfId="16463" xr:uid="{00000000-0005-0000-0000-00000F400000}"/>
    <cellStyle name="Normal 2 4 2 2 2 2 3 2" xfId="16464" xr:uid="{00000000-0005-0000-0000-000010400000}"/>
    <cellStyle name="Normal 2 4 2 2 2 2 3 2 2" xfId="16465" xr:uid="{00000000-0005-0000-0000-000011400000}"/>
    <cellStyle name="Normal 2 4 2 2 2 2 3 3" xfId="16466" xr:uid="{00000000-0005-0000-0000-000012400000}"/>
    <cellStyle name="Normal 2 4 2 2 2 2 4" xfId="16467" xr:uid="{00000000-0005-0000-0000-000013400000}"/>
    <cellStyle name="Normal 2 4 2 2 2 2 4 2" xfId="16468" xr:uid="{00000000-0005-0000-0000-000014400000}"/>
    <cellStyle name="Normal 2 4 2 2 2 2 4 2 2" xfId="16469" xr:uid="{00000000-0005-0000-0000-000015400000}"/>
    <cellStyle name="Normal 2 4 2 2 2 2 4 3" xfId="16470" xr:uid="{00000000-0005-0000-0000-000016400000}"/>
    <cellStyle name="Normal 2 4 2 2 2 2 5" xfId="16471" xr:uid="{00000000-0005-0000-0000-000017400000}"/>
    <cellStyle name="Normal 2 4 2 2 2 2 5 2" xfId="16472" xr:uid="{00000000-0005-0000-0000-000018400000}"/>
    <cellStyle name="Normal 2 4 2 2 2 2 6" xfId="16473" xr:uid="{00000000-0005-0000-0000-000019400000}"/>
    <cellStyle name="Normal 2 4 2 2 2 2 6 2" xfId="16474" xr:uid="{00000000-0005-0000-0000-00001A400000}"/>
    <cellStyle name="Normal 2 4 2 2 2 2 7" xfId="16475" xr:uid="{00000000-0005-0000-0000-00001B400000}"/>
    <cellStyle name="Normal 2 4 2 2 2 3" xfId="16476" xr:uid="{00000000-0005-0000-0000-00001C400000}"/>
    <cellStyle name="Normal 2 4 2 2 2 3 2" xfId="16477" xr:uid="{00000000-0005-0000-0000-00001D400000}"/>
    <cellStyle name="Normal 2 4 2 2 2 3 2 2" xfId="16478" xr:uid="{00000000-0005-0000-0000-00001E400000}"/>
    <cellStyle name="Normal 2 4 2 2 2 3 2 2 2" xfId="16479" xr:uid="{00000000-0005-0000-0000-00001F400000}"/>
    <cellStyle name="Normal 2 4 2 2 2 3 2 3" xfId="16480" xr:uid="{00000000-0005-0000-0000-000020400000}"/>
    <cellStyle name="Normal 2 4 2 2 2 3 3" xfId="16481" xr:uid="{00000000-0005-0000-0000-000021400000}"/>
    <cellStyle name="Normal 2 4 2 2 2 3 3 2" xfId="16482" xr:uid="{00000000-0005-0000-0000-000022400000}"/>
    <cellStyle name="Normal 2 4 2 2 2 3 3 2 2" xfId="16483" xr:uid="{00000000-0005-0000-0000-000023400000}"/>
    <cellStyle name="Normal 2 4 2 2 2 3 3 3" xfId="16484" xr:uid="{00000000-0005-0000-0000-000024400000}"/>
    <cellStyle name="Normal 2 4 2 2 2 3 4" xfId="16485" xr:uid="{00000000-0005-0000-0000-000025400000}"/>
    <cellStyle name="Normal 2 4 2 2 2 3 4 2" xfId="16486" xr:uid="{00000000-0005-0000-0000-000026400000}"/>
    <cellStyle name="Normal 2 4 2 2 2 3 4 2 2" xfId="16487" xr:uid="{00000000-0005-0000-0000-000027400000}"/>
    <cellStyle name="Normal 2 4 2 2 2 3 4 3" xfId="16488" xr:uid="{00000000-0005-0000-0000-000028400000}"/>
    <cellStyle name="Normal 2 4 2 2 2 3 5" xfId="16489" xr:uid="{00000000-0005-0000-0000-000029400000}"/>
    <cellStyle name="Normal 2 4 2 2 2 3 5 2" xfId="16490" xr:uid="{00000000-0005-0000-0000-00002A400000}"/>
    <cellStyle name="Normal 2 4 2 2 2 3 6" xfId="16491" xr:uid="{00000000-0005-0000-0000-00002B400000}"/>
    <cellStyle name="Normal 2 4 2 2 2 3 6 2" xfId="16492" xr:uid="{00000000-0005-0000-0000-00002C400000}"/>
    <cellStyle name="Normal 2 4 2 2 2 3 7" xfId="16493" xr:uid="{00000000-0005-0000-0000-00002D400000}"/>
    <cellStyle name="Normal 2 4 2 2 2 4" xfId="16494" xr:uid="{00000000-0005-0000-0000-00002E400000}"/>
    <cellStyle name="Normal 2 4 2 2 2 4 2" xfId="16495" xr:uid="{00000000-0005-0000-0000-00002F400000}"/>
    <cellStyle name="Normal 2 4 2 2 2 4 2 2" xfId="16496" xr:uid="{00000000-0005-0000-0000-000030400000}"/>
    <cellStyle name="Normal 2 4 2 2 2 4 3" xfId="16497" xr:uid="{00000000-0005-0000-0000-000031400000}"/>
    <cellStyle name="Normal 2 4 2 2 2 5" xfId="16498" xr:uid="{00000000-0005-0000-0000-000032400000}"/>
    <cellStyle name="Normal 2 4 2 2 2 5 2" xfId="16499" xr:uid="{00000000-0005-0000-0000-000033400000}"/>
    <cellStyle name="Normal 2 4 2 2 2 5 2 2" xfId="16500" xr:uid="{00000000-0005-0000-0000-000034400000}"/>
    <cellStyle name="Normal 2 4 2 2 2 5 3" xfId="16501" xr:uid="{00000000-0005-0000-0000-000035400000}"/>
    <cellStyle name="Normal 2 4 2 2 2 6" xfId="16502" xr:uid="{00000000-0005-0000-0000-000036400000}"/>
    <cellStyle name="Normal 2 4 2 2 2 6 2" xfId="16503" xr:uid="{00000000-0005-0000-0000-000037400000}"/>
    <cellStyle name="Normal 2 4 2 2 2 6 2 2" xfId="16504" xr:uid="{00000000-0005-0000-0000-000038400000}"/>
    <cellStyle name="Normal 2 4 2 2 2 6 3" xfId="16505" xr:uid="{00000000-0005-0000-0000-000039400000}"/>
    <cellStyle name="Normal 2 4 2 2 2 7" xfId="16506" xr:uid="{00000000-0005-0000-0000-00003A400000}"/>
    <cellStyle name="Normal 2 4 2 2 2 7 2" xfId="16507" xr:uid="{00000000-0005-0000-0000-00003B400000}"/>
    <cellStyle name="Normal 2 4 2 2 2 8" xfId="16508" xr:uid="{00000000-0005-0000-0000-00003C400000}"/>
    <cellStyle name="Normal 2 4 2 2 2 8 2" xfId="16509" xr:uid="{00000000-0005-0000-0000-00003D400000}"/>
    <cellStyle name="Normal 2 4 2 2 2 9" xfId="16510" xr:uid="{00000000-0005-0000-0000-00003E400000}"/>
    <cellStyle name="Normal 2 4 2 2 3" xfId="16511" xr:uid="{00000000-0005-0000-0000-00003F400000}"/>
    <cellStyle name="Normal 2 4 2 2 3 2" xfId="16512" xr:uid="{00000000-0005-0000-0000-000040400000}"/>
    <cellStyle name="Normal 2 4 2 2 3 2 2" xfId="16513" xr:uid="{00000000-0005-0000-0000-000041400000}"/>
    <cellStyle name="Normal 2 4 2 2 3 2 2 2" xfId="16514" xr:uid="{00000000-0005-0000-0000-000042400000}"/>
    <cellStyle name="Normal 2 4 2 2 3 2 2 2 2" xfId="16515" xr:uid="{00000000-0005-0000-0000-000043400000}"/>
    <cellStyle name="Normal 2 4 2 2 3 2 2 3" xfId="16516" xr:uid="{00000000-0005-0000-0000-000044400000}"/>
    <cellStyle name="Normal 2 4 2 2 3 2 3" xfId="16517" xr:uid="{00000000-0005-0000-0000-000045400000}"/>
    <cellStyle name="Normal 2 4 2 2 3 2 3 2" xfId="16518" xr:uid="{00000000-0005-0000-0000-000046400000}"/>
    <cellStyle name="Normal 2 4 2 2 3 2 3 2 2" xfId="16519" xr:uid="{00000000-0005-0000-0000-000047400000}"/>
    <cellStyle name="Normal 2 4 2 2 3 2 3 3" xfId="16520" xr:uid="{00000000-0005-0000-0000-000048400000}"/>
    <cellStyle name="Normal 2 4 2 2 3 2 4" xfId="16521" xr:uid="{00000000-0005-0000-0000-000049400000}"/>
    <cellStyle name="Normal 2 4 2 2 3 2 4 2" xfId="16522" xr:uid="{00000000-0005-0000-0000-00004A400000}"/>
    <cellStyle name="Normal 2 4 2 2 3 2 4 2 2" xfId="16523" xr:uid="{00000000-0005-0000-0000-00004B400000}"/>
    <cellStyle name="Normal 2 4 2 2 3 2 4 3" xfId="16524" xr:uid="{00000000-0005-0000-0000-00004C400000}"/>
    <cellStyle name="Normal 2 4 2 2 3 2 5" xfId="16525" xr:uid="{00000000-0005-0000-0000-00004D400000}"/>
    <cellStyle name="Normal 2 4 2 2 3 2 5 2" xfId="16526" xr:uid="{00000000-0005-0000-0000-00004E400000}"/>
    <cellStyle name="Normal 2 4 2 2 3 2 6" xfId="16527" xr:uid="{00000000-0005-0000-0000-00004F400000}"/>
    <cellStyle name="Normal 2 4 2 2 3 2 6 2" xfId="16528" xr:uid="{00000000-0005-0000-0000-000050400000}"/>
    <cellStyle name="Normal 2 4 2 2 3 2 7" xfId="16529" xr:uid="{00000000-0005-0000-0000-000051400000}"/>
    <cellStyle name="Normal 2 4 2 2 3 3" xfId="16530" xr:uid="{00000000-0005-0000-0000-000052400000}"/>
    <cellStyle name="Normal 2 4 2 2 3 3 2" xfId="16531" xr:uid="{00000000-0005-0000-0000-000053400000}"/>
    <cellStyle name="Normal 2 4 2 2 3 3 2 2" xfId="16532" xr:uid="{00000000-0005-0000-0000-000054400000}"/>
    <cellStyle name="Normal 2 4 2 2 3 3 3" xfId="16533" xr:uid="{00000000-0005-0000-0000-000055400000}"/>
    <cellStyle name="Normal 2 4 2 2 3 4" xfId="16534" xr:uid="{00000000-0005-0000-0000-000056400000}"/>
    <cellStyle name="Normal 2 4 2 2 3 4 2" xfId="16535" xr:uid="{00000000-0005-0000-0000-000057400000}"/>
    <cellStyle name="Normal 2 4 2 2 3 4 2 2" xfId="16536" xr:uid="{00000000-0005-0000-0000-000058400000}"/>
    <cellStyle name="Normal 2 4 2 2 3 4 3" xfId="16537" xr:uid="{00000000-0005-0000-0000-000059400000}"/>
    <cellStyle name="Normal 2 4 2 2 3 5" xfId="16538" xr:uid="{00000000-0005-0000-0000-00005A400000}"/>
    <cellStyle name="Normal 2 4 2 2 3 5 2" xfId="16539" xr:uid="{00000000-0005-0000-0000-00005B400000}"/>
    <cellStyle name="Normal 2 4 2 2 3 5 2 2" xfId="16540" xr:uid="{00000000-0005-0000-0000-00005C400000}"/>
    <cellStyle name="Normal 2 4 2 2 3 5 3" xfId="16541" xr:uid="{00000000-0005-0000-0000-00005D400000}"/>
    <cellStyle name="Normal 2 4 2 2 3 6" xfId="16542" xr:uid="{00000000-0005-0000-0000-00005E400000}"/>
    <cellStyle name="Normal 2 4 2 2 3 6 2" xfId="16543" xr:uid="{00000000-0005-0000-0000-00005F400000}"/>
    <cellStyle name="Normal 2 4 2 2 3 7" xfId="16544" xr:uid="{00000000-0005-0000-0000-000060400000}"/>
    <cellStyle name="Normal 2 4 2 2 3 7 2" xfId="16545" xr:uid="{00000000-0005-0000-0000-000061400000}"/>
    <cellStyle name="Normal 2 4 2 2 3 8" xfId="16546" xr:uid="{00000000-0005-0000-0000-000062400000}"/>
    <cellStyle name="Normal 2 4 2 2 4" xfId="16547" xr:uid="{00000000-0005-0000-0000-000063400000}"/>
    <cellStyle name="Normal 2 4 2 2 4 2" xfId="16548" xr:uid="{00000000-0005-0000-0000-000064400000}"/>
    <cellStyle name="Normal 2 4 2 2 4 2 2" xfId="16549" xr:uid="{00000000-0005-0000-0000-000065400000}"/>
    <cellStyle name="Normal 2 4 2 2 4 2 2 2" xfId="16550" xr:uid="{00000000-0005-0000-0000-000066400000}"/>
    <cellStyle name="Normal 2 4 2 2 4 2 3" xfId="16551" xr:uid="{00000000-0005-0000-0000-000067400000}"/>
    <cellStyle name="Normal 2 4 2 2 4 3" xfId="16552" xr:uid="{00000000-0005-0000-0000-000068400000}"/>
    <cellStyle name="Normal 2 4 2 2 4 3 2" xfId="16553" xr:uid="{00000000-0005-0000-0000-000069400000}"/>
    <cellStyle name="Normal 2 4 2 2 4 3 2 2" xfId="16554" xr:uid="{00000000-0005-0000-0000-00006A400000}"/>
    <cellStyle name="Normal 2 4 2 2 4 3 3" xfId="16555" xr:uid="{00000000-0005-0000-0000-00006B400000}"/>
    <cellStyle name="Normal 2 4 2 2 4 4" xfId="16556" xr:uid="{00000000-0005-0000-0000-00006C400000}"/>
    <cellStyle name="Normal 2 4 2 2 4 4 2" xfId="16557" xr:uid="{00000000-0005-0000-0000-00006D400000}"/>
    <cellStyle name="Normal 2 4 2 2 4 4 2 2" xfId="16558" xr:uid="{00000000-0005-0000-0000-00006E400000}"/>
    <cellStyle name="Normal 2 4 2 2 4 4 3" xfId="16559" xr:uid="{00000000-0005-0000-0000-00006F400000}"/>
    <cellStyle name="Normal 2 4 2 2 4 5" xfId="16560" xr:uid="{00000000-0005-0000-0000-000070400000}"/>
    <cellStyle name="Normal 2 4 2 2 4 5 2" xfId="16561" xr:uid="{00000000-0005-0000-0000-000071400000}"/>
    <cellStyle name="Normal 2 4 2 2 4 6" xfId="16562" xr:uid="{00000000-0005-0000-0000-000072400000}"/>
    <cellStyle name="Normal 2 4 2 2 4 6 2" xfId="16563" xr:uid="{00000000-0005-0000-0000-000073400000}"/>
    <cellStyle name="Normal 2 4 2 2 4 7" xfId="16564" xr:uid="{00000000-0005-0000-0000-000074400000}"/>
    <cellStyle name="Normal 2 4 2 2 5" xfId="16565" xr:uid="{00000000-0005-0000-0000-000075400000}"/>
    <cellStyle name="Normal 2 4 2 2 5 2" xfId="16566" xr:uid="{00000000-0005-0000-0000-000076400000}"/>
    <cellStyle name="Normal 2 4 2 2 5 2 2" xfId="16567" xr:uid="{00000000-0005-0000-0000-000077400000}"/>
    <cellStyle name="Normal 2 4 2 2 5 2 2 2" xfId="16568" xr:uid="{00000000-0005-0000-0000-000078400000}"/>
    <cellStyle name="Normal 2 4 2 2 5 2 3" xfId="16569" xr:uid="{00000000-0005-0000-0000-000079400000}"/>
    <cellStyle name="Normal 2 4 2 2 5 3" xfId="16570" xr:uid="{00000000-0005-0000-0000-00007A400000}"/>
    <cellStyle name="Normal 2 4 2 2 5 3 2" xfId="16571" xr:uid="{00000000-0005-0000-0000-00007B400000}"/>
    <cellStyle name="Normal 2 4 2 2 5 3 2 2" xfId="16572" xr:uid="{00000000-0005-0000-0000-00007C400000}"/>
    <cellStyle name="Normal 2 4 2 2 5 3 3" xfId="16573" xr:uid="{00000000-0005-0000-0000-00007D400000}"/>
    <cellStyle name="Normal 2 4 2 2 5 4" xfId="16574" xr:uid="{00000000-0005-0000-0000-00007E400000}"/>
    <cellStyle name="Normal 2 4 2 2 5 4 2" xfId="16575" xr:uid="{00000000-0005-0000-0000-00007F400000}"/>
    <cellStyle name="Normal 2 4 2 2 5 4 2 2" xfId="16576" xr:uid="{00000000-0005-0000-0000-000080400000}"/>
    <cellStyle name="Normal 2 4 2 2 5 4 3" xfId="16577" xr:uid="{00000000-0005-0000-0000-000081400000}"/>
    <cellStyle name="Normal 2 4 2 2 5 5" xfId="16578" xr:uid="{00000000-0005-0000-0000-000082400000}"/>
    <cellStyle name="Normal 2 4 2 2 5 5 2" xfId="16579" xr:uid="{00000000-0005-0000-0000-000083400000}"/>
    <cellStyle name="Normal 2 4 2 2 5 6" xfId="16580" xr:uid="{00000000-0005-0000-0000-000084400000}"/>
    <cellStyle name="Normal 2 4 2 2 5 6 2" xfId="16581" xr:uid="{00000000-0005-0000-0000-000085400000}"/>
    <cellStyle name="Normal 2 4 2 2 5 7" xfId="16582" xr:uid="{00000000-0005-0000-0000-000086400000}"/>
    <cellStyle name="Normal 2 4 2 2 6" xfId="16583" xr:uid="{00000000-0005-0000-0000-000087400000}"/>
    <cellStyle name="Normal 2 4 2 2 6 2" xfId="16584" xr:uid="{00000000-0005-0000-0000-000088400000}"/>
    <cellStyle name="Normal 2 4 2 2 6 2 2" xfId="16585" xr:uid="{00000000-0005-0000-0000-000089400000}"/>
    <cellStyle name="Normal 2 4 2 2 6 3" xfId="16586" xr:uid="{00000000-0005-0000-0000-00008A400000}"/>
    <cellStyle name="Normal 2 4 2 2 7" xfId="16587" xr:uid="{00000000-0005-0000-0000-00008B400000}"/>
    <cellStyle name="Normal 2 4 2 2 7 2" xfId="16588" xr:uid="{00000000-0005-0000-0000-00008C400000}"/>
    <cellStyle name="Normal 2 4 2 2 7 2 2" xfId="16589" xr:uid="{00000000-0005-0000-0000-00008D400000}"/>
    <cellStyle name="Normal 2 4 2 2 7 3" xfId="16590" xr:uid="{00000000-0005-0000-0000-00008E400000}"/>
    <cellStyle name="Normal 2 4 2 2 8" xfId="16591" xr:uid="{00000000-0005-0000-0000-00008F400000}"/>
    <cellStyle name="Normal 2 4 2 2 8 2" xfId="16592" xr:uid="{00000000-0005-0000-0000-000090400000}"/>
    <cellStyle name="Normal 2 4 2 2 8 2 2" xfId="16593" xr:uid="{00000000-0005-0000-0000-000091400000}"/>
    <cellStyle name="Normal 2 4 2 2 8 3" xfId="16594" xr:uid="{00000000-0005-0000-0000-000092400000}"/>
    <cellStyle name="Normal 2 4 2 2 9" xfId="16595" xr:uid="{00000000-0005-0000-0000-000093400000}"/>
    <cellStyle name="Normal 2 4 2 2 9 2" xfId="16596" xr:uid="{00000000-0005-0000-0000-000094400000}"/>
    <cellStyle name="Normal 2 4 2 3" xfId="484" xr:uid="{00000000-0005-0000-0000-000095400000}"/>
    <cellStyle name="Normal 2 4 2 3 10" xfId="16597" xr:uid="{00000000-0005-0000-0000-000096400000}"/>
    <cellStyle name="Normal 2 4 2 3 10 2" xfId="16598" xr:uid="{00000000-0005-0000-0000-000097400000}"/>
    <cellStyle name="Normal 2 4 2 3 11" xfId="16599" xr:uid="{00000000-0005-0000-0000-000098400000}"/>
    <cellStyle name="Normal 2 4 2 3 2" xfId="16600" xr:uid="{00000000-0005-0000-0000-000099400000}"/>
    <cellStyle name="Normal 2 4 2 3 2 2" xfId="16601" xr:uid="{00000000-0005-0000-0000-00009A400000}"/>
    <cellStyle name="Normal 2 4 2 3 2 2 2" xfId="16602" xr:uid="{00000000-0005-0000-0000-00009B400000}"/>
    <cellStyle name="Normal 2 4 2 3 2 2 2 2" xfId="16603" xr:uid="{00000000-0005-0000-0000-00009C400000}"/>
    <cellStyle name="Normal 2 4 2 3 2 2 2 2 2" xfId="16604" xr:uid="{00000000-0005-0000-0000-00009D400000}"/>
    <cellStyle name="Normal 2 4 2 3 2 2 2 3" xfId="16605" xr:uid="{00000000-0005-0000-0000-00009E400000}"/>
    <cellStyle name="Normal 2 4 2 3 2 2 3" xfId="16606" xr:uid="{00000000-0005-0000-0000-00009F400000}"/>
    <cellStyle name="Normal 2 4 2 3 2 2 3 2" xfId="16607" xr:uid="{00000000-0005-0000-0000-0000A0400000}"/>
    <cellStyle name="Normal 2 4 2 3 2 2 3 2 2" xfId="16608" xr:uid="{00000000-0005-0000-0000-0000A1400000}"/>
    <cellStyle name="Normal 2 4 2 3 2 2 3 3" xfId="16609" xr:uid="{00000000-0005-0000-0000-0000A2400000}"/>
    <cellStyle name="Normal 2 4 2 3 2 2 4" xfId="16610" xr:uid="{00000000-0005-0000-0000-0000A3400000}"/>
    <cellStyle name="Normal 2 4 2 3 2 2 4 2" xfId="16611" xr:uid="{00000000-0005-0000-0000-0000A4400000}"/>
    <cellStyle name="Normal 2 4 2 3 2 2 4 2 2" xfId="16612" xr:uid="{00000000-0005-0000-0000-0000A5400000}"/>
    <cellStyle name="Normal 2 4 2 3 2 2 4 3" xfId="16613" xr:uid="{00000000-0005-0000-0000-0000A6400000}"/>
    <cellStyle name="Normal 2 4 2 3 2 2 5" xfId="16614" xr:uid="{00000000-0005-0000-0000-0000A7400000}"/>
    <cellStyle name="Normal 2 4 2 3 2 2 5 2" xfId="16615" xr:uid="{00000000-0005-0000-0000-0000A8400000}"/>
    <cellStyle name="Normal 2 4 2 3 2 2 6" xfId="16616" xr:uid="{00000000-0005-0000-0000-0000A9400000}"/>
    <cellStyle name="Normal 2 4 2 3 2 2 6 2" xfId="16617" xr:uid="{00000000-0005-0000-0000-0000AA400000}"/>
    <cellStyle name="Normal 2 4 2 3 2 2 7" xfId="16618" xr:uid="{00000000-0005-0000-0000-0000AB400000}"/>
    <cellStyle name="Normal 2 4 2 3 2 3" xfId="16619" xr:uid="{00000000-0005-0000-0000-0000AC400000}"/>
    <cellStyle name="Normal 2 4 2 3 2 3 2" xfId="16620" xr:uid="{00000000-0005-0000-0000-0000AD400000}"/>
    <cellStyle name="Normal 2 4 2 3 2 3 2 2" xfId="16621" xr:uid="{00000000-0005-0000-0000-0000AE400000}"/>
    <cellStyle name="Normal 2 4 2 3 2 3 2 2 2" xfId="16622" xr:uid="{00000000-0005-0000-0000-0000AF400000}"/>
    <cellStyle name="Normal 2 4 2 3 2 3 2 3" xfId="16623" xr:uid="{00000000-0005-0000-0000-0000B0400000}"/>
    <cellStyle name="Normal 2 4 2 3 2 3 3" xfId="16624" xr:uid="{00000000-0005-0000-0000-0000B1400000}"/>
    <cellStyle name="Normal 2 4 2 3 2 3 3 2" xfId="16625" xr:uid="{00000000-0005-0000-0000-0000B2400000}"/>
    <cellStyle name="Normal 2 4 2 3 2 3 3 2 2" xfId="16626" xr:uid="{00000000-0005-0000-0000-0000B3400000}"/>
    <cellStyle name="Normal 2 4 2 3 2 3 3 3" xfId="16627" xr:uid="{00000000-0005-0000-0000-0000B4400000}"/>
    <cellStyle name="Normal 2 4 2 3 2 3 4" xfId="16628" xr:uid="{00000000-0005-0000-0000-0000B5400000}"/>
    <cellStyle name="Normal 2 4 2 3 2 3 4 2" xfId="16629" xr:uid="{00000000-0005-0000-0000-0000B6400000}"/>
    <cellStyle name="Normal 2 4 2 3 2 3 4 2 2" xfId="16630" xr:uid="{00000000-0005-0000-0000-0000B7400000}"/>
    <cellStyle name="Normal 2 4 2 3 2 3 4 3" xfId="16631" xr:uid="{00000000-0005-0000-0000-0000B8400000}"/>
    <cellStyle name="Normal 2 4 2 3 2 3 5" xfId="16632" xr:uid="{00000000-0005-0000-0000-0000B9400000}"/>
    <cellStyle name="Normal 2 4 2 3 2 3 5 2" xfId="16633" xr:uid="{00000000-0005-0000-0000-0000BA400000}"/>
    <cellStyle name="Normal 2 4 2 3 2 3 6" xfId="16634" xr:uid="{00000000-0005-0000-0000-0000BB400000}"/>
    <cellStyle name="Normal 2 4 2 3 2 3 6 2" xfId="16635" xr:uid="{00000000-0005-0000-0000-0000BC400000}"/>
    <cellStyle name="Normal 2 4 2 3 2 3 7" xfId="16636" xr:uid="{00000000-0005-0000-0000-0000BD400000}"/>
    <cellStyle name="Normal 2 4 2 3 2 4" xfId="16637" xr:uid="{00000000-0005-0000-0000-0000BE400000}"/>
    <cellStyle name="Normal 2 4 2 3 2 4 2" xfId="16638" xr:uid="{00000000-0005-0000-0000-0000BF400000}"/>
    <cellStyle name="Normal 2 4 2 3 2 4 2 2" xfId="16639" xr:uid="{00000000-0005-0000-0000-0000C0400000}"/>
    <cellStyle name="Normal 2 4 2 3 2 4 3" xfId="16640" xr:uid="{00000000-0005-0000-0000-0000C1400000}"/>
    <cellStyle name="Normal 2 4 2 3 2 5" xfId="16641" xr:uid="{00000000-0005-0000-0000-0000C2400000}"/>
    <cellStyle name="Normal 2 4 2 3 2 5 2" xfId="16642" xr:uid="{00000000-0005-0000-0000-0000C3400000}"/>
    <cellStyle name="Normal 2 4 2 3 2 5 2 2" xfId="16643" xr:uid="{00000000-0005-0000-0000-0000C4400000}"/>
    <cellStyle name="Normal 2 4 2 3 2 5 3" xfId="16644" xr:uid="{00000000-0005-0000-0000-0000C5400000}"/>
    <cellStyle name="Normal 2 4 2 3 2 6" xfId="16645" xr:uid="{00000000-0005-0000-0000-0000C6400000}"/>
    <cellStyle name="Normal 2 4 2 3 2 6 2" xfId="16646" xr:uid="{00000000-0005-0000-0000-0000C7400000}"/>
    <cellStyle name="Normal 2 4 2 3 2 6 2 2" xfId="16647" xr:uid="{00000000-0005-0000-0000-0000C8400000}"/>
    <cellStyle name="Normal 2 4 2 3 2 6 3" xfId="16648" xr:uid="{00000000-0005-0000-0000-0000C9400000}"/>
    <cellStyle name="Normal 2 4 2 3 2 7" xfId="16649" xr:uid="{00000000-0005-0000-0000-0000CA400000}"/>
    <cellStyle name="Normal 2 4 2 3 2 7 2" xfId="16650" xr:uid="{00000000-0005-0000-0000-0000CB400000}"/>
    <cellStyle name="Normal 2 4 2 3 2 8" xfId="16651" xr:uid="{00000000-0005-0000-0000-0000CC400000}"/>
    <cellStyle name="Normal 2 4 2 3 2 8 2" xfId="16652" xr:uid="{00000000-0005-0000-0000-0000CD400000}"/>
    <cellStyle name="Normal 2 4 2 3 2 9" xfId="16653" xr:uid="{00000000-0005-0000-0000-0000CE400000}"/>
    <cellStyle name="Normal 2 4 2 3 3" xfId="16654" xr:uid="{00000000-0005-0000-0000-0000CF400000}"/>
    <cellStyle name="Normal 2 4 2 3 3 2" xfId="16655" xr:uid="{00000000-0005-0000-0000-0000D0400000}"/>
    <cellStyle name="Normal 2 4 2 3 3 2 2" xfId="16656" xr:uid="{00000000-0005-0000-0000-0000D1400000}"/>
    <cellStyle name="Normal 2 4 2 3 3 2 2 2" xfId="16657" xr:uid="{00000000-0005-0000-0000-0000D2400000}"/>
    <cellStyle name="Normal 2 4 2 3 3 2 2 2 2" xfId="16658" xr:uid="{00000000-0005-0000-0000-0000D3400000}"/>
    <cellStyle name="Normal 2 4 2 3 3 2 2 3" xfId="16659" xr:uid="{00000000-0005-0000-0000-0000D4400000}"/>
    <cellStyle name="Normal 2 4 2 3 3 2 3" xfId="16660" xr:uid="{00000000-0005-0000-0000-0000D5400000}"/>
    <cellStyle name="Normal 2 4 2 3 3 2 3 2" xfId="16661" xr:uid="{00000000-0005-0000-0000-0000D6400000}"/>
    <cellStyle name="Normal 2 4 2 3 3 2 3 2 2" xfId="16662" xr:uid="{00000000-0005-0000-0000-0000D7400000}"/>
    <cellStyle name="Normal 2 4 2 3 3 2 3 3" xfId="16663" xr:uid="{00000000-0005-0000-0000-0000D8400000}"/>
    <cellStyle name="Normal 2 4 2 3 3 2 4" xfId="16664" xr:uid="{00000000-0005-0000-0000-0000D9400000}"/>
    <cellStyle name="Normal 2 4 2 3 3 2 4 2" xfId="16665" xr:uid="{00000000-0005-0000-0000-0000DA400000}"/>
    <cellStyle name="Normal 2 4 2 3 3 2 4 2 2" xfId="16666" xr:uid="{00000000-0005-0000-0000-0000DB400000}"/>
    <cellStyle name="Normal 2 4 2 3 3 2 4 3" xfId="16667" xr:uid="{00000000-0005-0000-0000-0000DC400000}"/>
    <cellStyle name="Normal 2 4 2 3 3 2 5" xfId="16668" xr:uid="{00000000-0005-0000-0000-0000DD400000}"/>
    <cellStyle name="Normal 2 4 2 3 3 2 5 2" xfId="16669" xr:uid="{00000000-0005-0000-0000-0000DE400000}"/>
    <cellStyle name="Normal 2 4 2 3 3 2 6" xfId="16670" xr:uid="{00000000-0005-0000-0000-0000DF400000}"/>
    <cellStyle name="Normal 2 4 2 3 3 2 6 2" xfId="16671" xr:uid="{00000000-0005-0000-0000-0000E0400000}"/>
    <cellStyle name="Normal 2 4 2 3 3 2 7" xfId="16672" xr:uid="{00000000-0005-0000-0000-0000E1400000}"/>
    <cellStyle name="Normal 2 4 2 3 3 3" xfId="16673" xr:uid="{00000000-0005-0000-0000-0000E2400000}"/>
    <cellStyle name="Normal 2 4 2 3 3 3 2" xfId="16674" xr:uid="{00000000-0005-0000-0000-0000E3400000}"/>
    <cellStyle name="Normal 2 4 2 3 3 3 2 2" xfId="16675" xr:uid="{00000000-0005-0000-0000-0000E4400000}"/>
    <cellStyle name="Normal 2 4 2 3 3 3 3" xfId="16676" xr:uid="{00000000-0005-0000-0000-0000E5400000}"/>
    <cellStyle name="Normal 2 4 2 3 3 4" xfId="16677" xr:uid="{00000000-0005-0000-0000-0000E6400000}"/>
    <cellStyle name="Normal 2 4 2 3 3 4 2" xfId="16678" xr:uid="{00000000-0005-0000-0000-0000E7400000}"/>
    <cellStyle name="Normal 2 4 2 3 3 4 2 2" xfId="16679" xr:uid="{00000000-0005-0000-0000-0000E8400000}"/>
    <cellStyle name="Normal 2 4 2 3 3 4 3" xfId="16680" xr:uid="{00000000-0005-0000-0000-0000E9400000}"/>
    <cellStyle name="Normal 2 4 2 3 3 5" xfId="16681" xr:uid="{00000000-0005-0000-0000-0000EA400000}"/>
    <cellStyle name="Normal 2 4 2 3 3 5 2" xfId="16682" xr:uid="{00000000-0005-0000-0000-0000EB400000}"/>
    <cellStyle name="Normal 2 4 2 3 3 5 2 2" xfId="16683" xr:uid="{00000000-0005-0000-0000-0000EC400000}"/>
    <cellStyle name="Normal 2 4 2 3 3 5 3" xfId="16684" xr:uid="{00000000-0005-0000-0000-0000ED400000}"/>
    <cellStyle name="Normal 2 4 2 3 3 6" xfId="16685" xr:uid="{00000000-0005-0000-0000-0000EE400000}"/>
    <cellStyle name="Normal 2 4 2 3 3 6 2" xfId="16686" xr:uid="{00000000-0005-0000-0000-0000EF400000}"/>
    <cellStyle name="Normal 2 4 2 3 3 7" xfId="16687" xr:uid="{00000000-0005-0000-0000-0000F0400000}"/>
    <cellStyle name="Normal 2 4 2 3 3 7 2" xfId="16688" xr:uid="{00000000-0005-0000-0000-0000F1400000}"/>
    <cellStyle name="Normal 2 4 2 3 3 8" xfId="16689" xr:uid="{00000000-0005-0000-0000-0000F2400000}"/>
    <cellStyle name="Normal 2 4 2 3 4" xfId="16690" xr:uid="{00000000-0005-0000-0000-0000F3400000}"/>
    <cellStyle name="Normal 2 4 2 3 4 2" xfId="16691" xr:uid="{00000000-0005-0000-0000-0000F4400000}"/>
    <cellStyle name="Normal 2 4 2 3 4 2 2" xfId="16692" xr:uid="{00000000-0005-0000-0000-0000F5400000}"/>
    <cellStyle name="Normal 2 4 2 3 4 2 2 2" xfId="16693" xr:uid="{00000000-0005-0000-0000-0000F6400000}"/>
    <cellStyle name="Normal 2 4 2 3 4 2 3" xfId="16694" xr:uid="{00000000-0005-0000-0000-0000F7400000}"/>
    <cellStyle name="Normal 2 4 2 3 4 3" xfId="16695" xr:uid="{00000000-0005-0000-0000-0000F8400000}"/>
    <cellStyle name="Normal 2 4 2 3 4 3 2" xfId="16696" xr:uid="{00000000-0005-0000-0000-0000F9400000}"/>
    <cellStyle name="Normal 2 4 2 3 4 3 2 2" xfId="16697" xr:uid="{00000000-0005-0000-0000-0000FA400000}"/>
    <cellStyle name="Normal 2 4 2 3 4 3 3" xfId="16698" xr:uid="{00000000-0005-0000-0000-0000FB400000}"/>
    <cellStyle name="Normal 2 4 2 3 4 4" xfId="16699" xr:uid="{00000000-0005-0000-0000-0000FC400000}"/>
    <cellStyle name="Normal 2 4 2 3 4 4 2" xfId="16700" xr:uid="{00000000-0005-0000-0000-0000FD400000}"/>
    <cellStyle name="Normal 2 4 2 3 4 4 2 2" xfId="16701" xr:uid="{00000000-0005-0000-0000-0000FE400000}"/>
    <cellStyle name="Normal 2 4 2 3 4 4 3" xfId="16702" xr:uid="{00000000-0005-0000-0000-0000FF400000}"/>
    <cellStyle name="Normal 2 4 2 3 4 5" xfId="16703" xr:uid="{00000000-0005-0000-0000-000000410000}"/>
    <cellStyle name="Normal 2 4 2 3 4 5 2" xfId="16704" xr:uid="{00000000-0005-0000-0000-000001410000}"/>
    <cellStyle name="Normal 2 4 2 3 4 6" xfId="16705" xr:uid="{00000000-0005-0000-0000-000002410000}"/>
    <cellStyle name="Normal 2 4 2 3 4 6 2" xfId="16706" xr:uid="{00000000-0005-0000-0000-000003410000}"/>
    <cellStyle name="Normal 2 4 2 3 4 7" xfId="16707" xr:uid="{00000000-0005-0000-0000-000004410000}"/>
    <cellStyle name="Normal 2 4 2 3 5" xfId="16708" xr:uid="{00000000-0005-0000-0000-000005410000}"/>
    <cellStyle name="Normal 2 4 2 3 5 2" xfId="16709" xr:uid="{00000000-0005-0000-0000-000006410000}"/>
    <cellStyle name="Normal 2 4 2 3 5 2 2" xfId="16710" xr:uid="{00000000-0005-0000-0000-000007410000}"/>
    <cellStyle name="Normal 2 4 2 3 5 2 2 2" xfId="16711" xr:uid="{00000000-0005-0000-0000-000008410000}"/>
    <cellStyle name="Normal 2 4 2 3 5 2 3" xfId="16712" xr:uid="{00000000-0005-0000-0000-000009410000}"/>
    <cellStyle name="Normal 2 4 2 3 5 3" xfId="16713" xr:uid="{00000000-0005-0000-0000-00000A410000}"/>
    <cellStyle name="Normal 2 4 2 3 5 3 2" xfId="16714" xr:uid="{00000000-0005-0000-0000-00000B410000}"/>
    <cellStyle name="Normal 2 4 2 3 5 3 2 2" xfId="16715" xr:uid="{00000000-0005-0000-0000-00000C410000}"/>
    <cellStyle name="Normal 2 4 2 3 5 3 3" xfId="16716" xr:uid="{00000000-0005-0000-0000-00000D410000}"/>
    <cellStyle name="Normal 2 4 2 3 5 4" xfId="16717" xr:uid="{00000000-0005-0000-0000-00000E410000}"/>
    <cellStyle name="Normal 2 4 2 3 5 4 2" xfId="16718" xr:uid="{00000000-0005-0000-0000-00000F410000}"/>
    <cellStyle name="Normal 2 4 2 3 5 4 2 2" xfId="16719" xr:uid="{00000000-0005-0000-0000-000010410000}"/>
    <cellStyle name="Normal 2 4 2 3 5 4 3" xfId="16720" xr:uid="{00000000-0005-0000-0000-000011410000}"/>
    <cellStyle name="Normal 2 4 2 3 5 5" xfId="16721" xr:uid="{00000000-0005-0000-0000-000012410000}"/>
    <cellStyle name="Normal 2 4 2 3 5 5 2" xfId="16722" xr:uid="{00000000-0005-0000-0000-000013410000}"/>
    <cellStyle name="Normal 2 4 2 3 5 6" xfId="16723" xr:uid="{00000000-0005-0000-0000-000014410000}"/>
    <cellStyle name="Normal 2 4 2 3 5 6 2" xfId="16724" xr:uid="{00000000-0005-0000-0000-000015410000}"/>
    <cellStyle name="Normal 2 4 2 3 5 7" xfId="16725" xr:uid="{00000000-0005-0000-0000-000016410000}"/>
    <cellStyle name="Normal 2 4 2 3 6" xfId="16726" xr:uid="{00000000-0005-0000-0000-000017410000}"/>
    <cellStyle name="Normal 2 4 2 3 6 2" xfId="16727" xr:uid="{00000000-0005-0000-0000-000018410000}"/>
    <cellStyle name="Normal 2 4 2 3 6 2 2" xfId="16728" xr:uid="{00000000-0005-0000-0000-000019410000}"/>
    <cellStyle name="Normal 2 4 2 3 6 3" xfId="16729" xr:uid="{00000000-0005-0000-0000-00001A410000}"/>
    <cellStyle name="Normal 2 4 2 3 7" xfId="16730" xr:uid="{00000000-0005-0000-0000-00001B410000}"/>
    <cellStyle name="Normal 2 4 2 3 7 2" xfId="16731" xr:uid="{00000000-0005-0000-0000-00001C410000}"/>
    <cellStyle name="Normal 2 4 2 3 7 2 2" xfId="16732" xr:uid="{00000000-0005-0000-0000-00001D410000}"/>
    <cellStyle name="Normal 2 4 2 3 7 3" xfId="16733" xr:uid="{00000000-0005-0000-0000-00001E410000}"/>
    <cellStyle name="Normal 2 4 2 3 8" xfId="16734" xr:uid="{00000000-0005-0000-0000-00001F410000}"/>
    <cellStyle name="Normal 2 4 2 3 8 2" xfId="16735" xr:uid="{00000000-0005-0000-0000-000020410000}"/>
    <cellStyle name="Normal 2 4 2 3 8 2 2" xfId="16736" xr:uid="{00000000-0005-0000-0000-000021410000}"/>
    <cellStyle name="Normal 2 4 2 3 8 3" xfId="16737" xr:uid="{00000000-0005-0000-0000-000022410000}"/>
    <cellStyle name="Normal 2 4 2 3 9" xfId="16738" xr:uid="{00000000-0005-0000-0000-000023410000}"/>
    <cellStyle name="Normal 2 4 2 3 9 2" xfId="16739" xr:uid="{00000000-0005-0000-0000-000024410000}"/>
    <cellStyle name="Normal 2 4 2 4" xfId="16740" xr:uid="{00000000-0005-0000-0000-000025410000}"/>
    <cellStyle name="Normal 2 4 2 4 2" xfId="16741" xr:uid="{00000000-0005-0000-0000-000026410000}"/>
    <cellStyle name="Normal 2 4 2 4 2 2" xfId="16742" xr:uid="{00000000-0005-0000-0000-000027410000}"/>
    <cellStyle name="Normal 2 4 2 4 2 2 2" xfId="16743" xr:uid="{00000000-0005-0000-0000-000028410000}"/>
    <cellStyle name="Normal 2 4 2 4 2 2 2 2" xfId="16744" xr:uid="{00000000-0005-0000-0000-000029410000}"/>
    <cellStyle name="Normal 2 4 2 4 2 2 3" xfId="16745" xr:uid="{00000000-0005-0000-0000-00002A410000}"/>
    <cellStyle name="Normal 2 4 2 4 2 3" xfId="16746" xr:uid="{00000000-0005-0000-0000-00002B410000}"/>
    <cellStyle name="Normal 2 4 2 4 2 3 2" xfId="16747" xr:uid="{00000000-0005-0000-0000-00002C410000}"/>
    <cellStyle name="Normal 2 4 2 4 2 3 2 2" xfId="16748" xr:uid="{00000000-0005-0000-0000-00002D410000}"/>
    <cellStyle name="Normal 2 4 2 4 2 3 3" xfId="16749" xr:uid="{00000000-0005-0000-0000-00002E410000}"/>
    <cellStyle name="Normal 2 4 2 4 2 4" xfId="16750" xr:uid="{00000000-0005-0000-0000-00002F410000}"/>
    <cellStyle name="Normal 2 4 2 4 2 4 2" xfId="16751" xr:uid="{00000000-0005-0000-0000-000030410000}"/>
    <cellStyle name="Normal 2 4 2 4 2 4 2 2" xfId="16752" xr:uid="{00000000-0005-0000-0000-000031410000}"/>
    <cellStyle name="Normal 2 4 2 4 2 4 3" xfId="16753" xr:uid="{00000000-0005-0000-0000-000032410000}"/>
    <cellStyle name="Normal 2 4 2 4 2 5" xfId="16754" xr:uid="{00000000-0005-0000-0000-000033410000}"/>
    <cellStyle name="Normal 2 4 2 4 2 5 2" xfId="16755" xr:uid="{00000000-0005-0000-0000-000034410000}"/>
    <cellStyle name="Normal 2 4 2 4 2 6" xfId="16756" xr:uid="{00000000-0005-0000-0000-000035410000}"/>
    <cellStyle name="Normal 2 4 2 4 2 6 2" xfId="16757" xr:uid="{00000000-0005-0000-0000-000036410000}"/>
    <cellStyle name="Normal 2 4 2 4 2 7" xfId="16758" xr:uid="{00000000-0005-0000-0000-000037410000}"/>
    <cellStyle name="Normal 2 4 2 4 3" xfId="16759" xr:uid="{00000000-0005-0000-0000-000038410000}"/>
    <cellStyle name="Normal 2 4 2 4 3 2" xfId="16760" xr:uid="{00000000-0005-0000-0000-000039410000}"/>
    <cellStyle name="Normal 2 4 2 4 3 2 2" xfId="16761" xr:uid="{00000000-0005-0000-0000-00003A410000}"/>
    <cellStyle name="Normal 2 4 2 4 3 2 2 2" xfId="16762" xr:uid="{00000000-0005-0000-0000-00003B410000}"/>
    <cellStyle name="Normal 2 4 2 4 3 2 3" xfId="16763" xr:uid="{00000000-0005-0000-0000-00003C410000}"/>
    <cellStyle name="Normal 2 4 2 4 3 3" xfId="16764" xr:uid="{00000000-0005-0000-0000-00003D410000}"/>
    <cellStyle name="Normal 2 4 2 4 3 3 2" xfId="16765" xr:uid="{00000000-0005-0000-0000-00003E410000}"/>
    <cellStyle name="Normal 2 4 2 4 3 3 2 2" xfId="16766" xr:uid="{00000000-0005-0000-0000-00003F410000}"/>
    <cellStyle name="Normal 2 4 2 4 3 3 3" xfId="16767" xr:uid="{00000000-0005-0000-0000-000040410000}"/>
    <cellStyle name="Normal 2 4 2 4 3 4" xfId="16768" xr:uid="{00000000-0005-0000-0000-000041410000}"/>
    <cellStyle name="Normal 2 4 2 4 3 4 2" xfId="16769" xr:uid="{00000000-0005-0000-0000-000042410000}"/>
    <cellStyle name="Normal 2 4 2 4 3 4 2 2" xfId="16770" xr:uid="{00000000-0005-0000-0000-000043410000}"/>
    <cellStyle name="Normal 2 4 2 4 3 4 3" xfId="16771" xr:uid="{00000000-0005-0000-0000-000044410000}"/>
    <cellStyle name="Normal 2 4 2 4 3 5" xfId="16772" xr:uid="{00000000-0005-0000-0000-000045410000}"/>
    <cellStyle name="Normal 2 4 2 4 3 5 2" xfId="16773" xr:uid="{00000000-0005-0000-0000-000046410000}"/>
    <cellStyle name="Normal 2 4 2 4 3 6" xfId="16774" xr:uid="{00000000-0005-0000-0000-000047410000}"/>
    <cellStyle name="Normal 2 4 2 4 3 6 2" xfId="16775" xr:uid="{00000000-0005-0000-0000-000048410000}"/>
    <cellStyle name="Normal 2 4 2 4 3 7" xfId="16776" xr:uid="{00000000-0005-0000-0000-000049410000}"/>
    <cellStyle name="Normal 2 4 2 4 4" xfId="16777" xr:uid="{00000000-0005-0000-0000-00004A410000}"/>
    <cellStyle name="Normal 2 4 2 4 4 2" xfId="16778" xr:uid="{00000000-0005-0000-0000-00004B410000}"/>
    <cellStyle name="Normal 2 4 2 4 4 2 2" xfId="16779" xr:uid="{00000000-0005-0000-0000-00004C410000}"/>
    <cellStyle name="Normal 2 4 2 4 4 3" xfId="16780" xr:uid="{00000000-0005-0000-0000-00004D410000}"/>
    <cellStyle name="Normal 2 4 2 4 5" xfId="16781" xr:uid="{00000000-0005-0000-0000-00004E410000}"/>
    <cellStyle name="Normal 2 4 2 4 5 2" xfId="16782" xr:uid="{00000000-0005-0000-0000-00004F410000}"/>
    <cellStyle name="Normal 2 4 2 4 5 2 2" xfId="16783" xr:uid="{00000000-0005-0000-0000-000050410000}"/>
    <cellStyle name="Normal 2 4 2 4 5 3" xfId="16784" xr:uid="{00000000-0005-0000-0000-000051410000}"/>
    <cellStyle name="Normal 2 4 2 4 6" xfId="16785" xr:uid="{00000000-0005-0000-0000-000052410000}"/>
    <cellStyle name="Normal 2 4 2 4 6 2" xfId="16786" xr:uid="{00000000-0005-0000-0000-000053410000}"/>
    <cellStyle name="Normal 2 4 2 4 6 2 2" xfId="16787" xr:uid="{00000000-0005-0000-0000-000054410000}"/>
    <cellStyle name="Normal 2 4 2 4 6 3" xfId="16788" xr:uid="{00000000-0005-0000-0000-000055410000}"/>
    <cellStyle name="Normal 2 4 2 4 7" xfId="16789" xr:uid="{00000000-0005-0000-0000-000056410000}"/>
    <cellStyle name="Normal 2 4 2 4 7 2" xfId="16790" xr:uid="{00000000-0005-0000-0000-000057410000}"/>
    <cellStyle name="Normal 2 4 2 4 8" xfId="16791" xr:uid="{00000000-0005-0000-0000-000058410000}"/>
    <cellStyle name="Normal 2 4 2 4 8 2" xfId="16792" xr:uid="{00000000-0005-0000-0000-000059410000}"/>
    <cellStyle name="Normal 2 4 2 4 9" xfId="16793" xr:uid="{00000000-0005-0000-0000-00005A410000}"/>
    <cellStyle name="Normal 2 4 2 5" xfId="16794" xr:uid="{00000000-0005-0000-0000-00005B410000}"/>
    <cellStyle name="Normal 2 4 2 5 2" xfId="16795" xr:uid="{00000000-0005-0000-0000-00005C410000}"/>
    <cellStyle name="Normal 2 4 2 5 2 2" xfId="16796" xr:uid="{00000000-0005-0000-0000-00005D410000}"/>
    <cellStyle name="Normal 2 4 2 5 2 2 2" xfId="16797" xr:uid="{00000000-0005-0000-0000-00005E410000}"/>
    <cellStyle name="Normal 2 4 2 5 2 2 2 2" xfId="16798" xr:uid="{00000000-0005-0000-0000-00005F410000}"/>
    <cellStyle name="Normal 2 4 2 5 2 2 3" xfId="16799" xr:uid="{00000000-0005-0000-0000-000060410000}"/>
    <cellStyle name="Normal 2 4 2 5 2 3" xfId="16800" xr:uid="{00000000-0005-0000-0000-000061410000}"/>
    <cellStyle name="Normal 2 4 2 5 2 3 2" xfId="16801" xr:uid="{00000000-0005-0000-0000-000062410000}"/>
    <cellStyle name="Normal 2 4 2 5 2 3 2 2" xfId="16802" xr:uid="{00000000-0005-0000-0000-000063410000}"/>
    <cellStyle name="Normal 2 4 2 5 2 3 3" xfId="16803" xr:uid="{00000000-0005-0000-0000-000064410000}"/>
    <cellStyle name="Normal 2 4 2 5 2 4" xfId="16804" xr:uid="{00000000-0005-0000-0000-000065410000}"/>
    <cellStyle name="Normal 2 4 2 5 2 4 2" xfId="16805" xr:uid="{00000000-0005-0000-0000-000066410000}"/>
    <cellStyle name="Normal 2 4 2 5 2 4 2 2" xfId="16806" xr:uid="{00000000-0005-0000-0000-000067410000}"/>
    <cellStyle name="Normal 2 4 2 5 2 4 3" xfId="16807" xr:uid="{00000000-0005-0000-0000-000068410000}"/>
    <cellStyle name="Normal 2 4 2 5 2 5" xfId="16808" xr:uid="{00000000-0005-0000-0000-000069410000}"/>
    <cellStyle name="Normal 2 4 2 5 2 5 2" xfId="16809" xr:uid="{00000000-0005-0000-0000-00006A410000}"/>
    <cellStyle name="Normal 2 4 2 5 2 6" xfId="16810" xr:uid="{00000000-0005-0000-0000-00006B410000}"/>
    <cellStyle name="Normal 2 4 2 5 2 6 2" xfId="16811" xr:uid="{00000000-0005-0000-0000-00006C410000}"/>
    <cellStyle name="Normal 2 4 2 5 2 7" xfId="16812" xr:uid="{00000000-0005-0000-0000-00006D410000}"/>
    <cellStyle name="Normal 2 4 2 5 3" xfId="16813" xr:uid="{00000000-0005-0000-0000-00006E410000}"/>
    <cellStyle name="Normal 2 4 2 5 3 2" xfId="16814" xr:uid="{00000000-0005-0000-0000-00006F410000}"/>
    <cellStyle name="Normal 2 4 2 5 3 2 2" xfId="16815" xr:uid="{00000000-0005-0000-0000-000070410000}"/>
    <cellStyle name="Normal 2 4 2 5 3 3" xfId="16816" xr:uid="{00000000-0005-0000-0000-000071410000}"/>
    <cellStyle name="Normal 2 4 2 5 4" xfId="16817" xr:uid="{00000000-0005-0000-0000-000072410000}"/>
    <cellStyle name="Normal 2 4 2 5 4 2" xfId="16818" xr:uid="{00000000-0005-0000-0000-000073410000}"/>
    <cellStyle name="Normal 2 4 2 5 4 2 2" xfId="16819" xr:uid="{00000000-0005-0000-0000-000074410000}"/>
    <cellStyle name="Normal 2 4 2 5 4 3" xfId="16820" xr:uid="{00000000-0005-0000-0000-000075410000}"/>
    <cellStyle name="Normal 2 4 2 5 5" xfId="16821" xr:uid="{00000000-0005-0000-0000-000076410000}"/>
    <cellStyle name="Normal 2 4 2 5 5 2" xfId="16822" xr:uid="{00000000-0005-0000-0000-000077410000}"/>
    <cellStyle name="Normal 2 4 2 5 5 2 2" xfId="16823" xr:uid="{00000000-0005-0000-0000-000078410000}"/>
    <cellStyle name="Normal 2 4 2 5 5 3" xfId="16824" xr:uid="{00000000-0005-0000-0000-000079410000}"/>
    <cellStyle name="Normal 2 4 2 5 6" xfId="16825" xr:uid="{00000000-0005-0000-0000-00007A410000}"/>
    <cellStyle name="Normal 2 4 2 5 6 2" xfId="16826" xr:uid="{00000000-0005-0000-0000-00007B410000}"/>
    <cellStyle name="Normal 2 4 2 5 7" xfId="16827" xr:uid="{00000000-0005-0000-0000-00007C410000}"/>
    <cellStyle name="Normal 2 4 2 5 7 2" xfId="16828" xr:uid="{00000000-0005-0000-0000-00007D410000}"/>
    <cellStyle name="Normal 2 4 2 5 8" xfId="16829" xr:uid="{00000000-0005-0000-0000-00007E410000}"/>
    <cellStyle name="Normal 2 4 2 6" xfId="16830" xr:uid="{00000000-0005-0000-0000-00007F410000}"/>
    <cellStyle name="Normal 2 4 2 6 2" xfId="16831" xr:uid="{00000000-0005-0000-0000-000080410000}"/>
    <cellStyle name="Normal 2 4 2 6 2 2" xfId="16832" xr:uid="{00000000-0005-0000-0000-000081410000}"/>
    <cellStyle name="Normal 2 4 2 6 2 2 2" xfId="16833" xr:uid="{00000000-0005-0000-0000-000082410000}"/>
    <cellStyle name="Normal 2 4 2 6 2 3" xfId="16834" xr:uid="{00000000-0005-0000-0000-000083410000}"/>
    <cellStyle name="Normal 2 4 2 6 3" xfId="16835" xr:uid="{00000000-0005-0000-0000-000084410000}"/>
    <cellStyle name="Normal 2 4 2 6 3 2" xfId="16836" xr:uid="{00000000-0005-0000-0000-000085410000}"/>
    <cellStyle name="Normal 2 4 2 6 3 2 2" xfId="16837" xr:uid="{00000000-0005-0000-0000-000086410000}"/>
    <cellStyle name="Normal 2 4 2 6 3 3" xfId="16838" xr:uid="{00000000-0005-0000-0000-000087410000}"/>
    <cellStyle name="Normal 2 4 2 6 4" xfId="16839" xr:uid="{00000000-0005-0000-0000-000088410000}"/>
    <cellStyle name="Normal 2 4 2 6 4 2" xfId="16840" xr:uid="{00000000-0005-0000-0000-000089410000}"/>
    <cellStyle name="Normal 2 4 2 6 4 2 2" xfId="16841" xr:uid="{00000000-0005-0000-0000-00008A410000}"/>
    <cellStyle name="Normal 2 4 2 6 4 3" xfId="16842" xr:uid="{00000000-0005-0000-0000-00008B410000}"/>
    <cellStyle name="Normal 2 4 2 6 5" xfId="16843" xr:uid="{00000000-0005-0000-0000-00008C410000}"/>
    <cellStyle name="Normal 2 4 2 6 5 2" xfId="16844" xr:uid="{00000000-0005-0000-0000-00008D410000}"/>
    <cellStyle name="Normal 2 4 2 6 6" xfId="16845" xr:uid="{00000000-0005-0000-0000-00008E410000}"/>
    <cellStyle name="Normal 2 4 2 6 6 2" xfId="16846" xr:uid="{00000000-0005-0000-0000-00008F410000}"/>
    <cellStyle name="Normal 2 4 2 6 7" xfId="16847" xr:uid="{00000000-0005-0000-0000-000090410000}"/>
    <cellStyle name="Normal 2 4 2 7" xfId="16848" xr:uid="{00000000-0005-0000-0000-000091410000}"/>
    <cellStyle name="Normal 2 4 2 7 2" xfId="16849" xr:uid="{00000000-0005-0000-0000-000092410000}"/>
    <cellStyle name="Normal 2 4 2 7 2 2" xfId="16850" xr:uid="{00000000-0005-0000-0000-000093410000}"/>
    <cellStyle name="Normal 2 4 2 7 2 2 2" xfId="16851" xr:uid="{00000000-0005-0000-0000-000094410000}"/>
    <cellStyle name="Normal 2 4 2 7 2 3" xfId="16852" xr:uid="{00000000-0005-0000-0000-000095410000}"/>
    <cellStyle name="Normal 2 4 2 7 3" xfId="16853" xr:uid="{00000000-0005-0000-0000-000096410000}"/>
    <cellStyle name="Normal 2 4 2 7 3 2" xfId="16854" xr:uid="{00000000-0005-0000-0000-000097410000}"/>
    <cellStyle name="Normal 2 4 2 7 3 2 2" xfId="16855" xr:uid="{00000000-0005-0000-0000-000098410000}"/>
    <cellStyle name="Normal 2 4 2 7 3 3" xfId="16856" xr:uid="{00000000-0005-0000-0000-000099410000}"/>
    <cellStyle name="Normal 2 4 2 7 4" xfId="16857" xr:uid="{00000000-0005-0000-0000-00009A410000}"/>
    <cellStyle name="Normal 2 4 2 7 4 2" xfId="16858" xr:uid="{00000000-0005-0000-0000-00009B410000}"/>
    <cellStyle name="Normal 2 4 2 7 4 2 2" xfId="16859" xr:uid="{00000000-0005-0000-0000-00009C410000}"/>
    <cellStyle name="Normal 2 4 2 7 4 3" xfId="16860" xr:uid="{00000000-0005-0000-0000-00009D410000}"/>
    <cellStyle name="Normal 2 4 2 7 5" xfId="16861" xr:uid="{00000000-0005-0000-0000-00009E410000}"/>
    <cellStyle name="Normal 2 4 2 7 5 2" xfId="16862" xr:uid="{00000000-0005-0000-0000-00009F410000}"/>
    <cellStyle name="Normal 2 4 2 7 6" xfId="16863" xr:uid="{00000000-0005-0000-0000-0000A0410000}"/>
    <cellStyle name="Normal 2 4 2 7 6 2" xfId="16864" xr:uid="{00000000-0005-0000-0000-0000A1410000}"/>
    <cellStyle name="Normal 2 4 2 7 7" xfId="16865" xr:uid="{00000000-0005-0000-0000-0000A2410000}"/>
    <cellStyle name="Normal 2 4 2 8" xfId="16866" xr:uid="{00000000-0005-0000-0000-0000A3410000}"/>
    <cellStyle name="Normal 2 4 2 8 2" xfId="16867" xr:uid="{00000000-0005-0000-0000-0000A4410000}"/>
    <cellStyle name="Normal 2 4 2 8 2 2" xfId="16868" xr:uid="{00000000-0005-0000-0000-0000A5410000}"/>
    <cellStyle name="Normal 2 4 2 8 3" xfId="16869" xr:uid="{00000000-0005-0000-0000-0000A6410000}"/>
    <cellStyle name="Normal 2 4 2 9" xfId="16870" xr:uid="{00000000-0005-0000-0000-0000A7410000}"/>
    <cellStyle name="Normal 2 4 2 9 2" xfId="16871" xr:uid="{00000000-0005-0000-0000-0000A8410000}"/>
    <cellStyle name="Normal 2 4 2 9 2 2" xfId="16872" xr:uid="{00000000-0005-0000-0000-0000A9410000}"/>
    <cellStyle name="Normal 2 4 2 9 3" xfId="16873" xr:uid="{00000000-0005-0000-0000-0000AA410000}"/>
    <cellStyle name="Normal 2 4 2_Confidential Information" xfId="16874" xr:uid="{00000000-0005-0000-0000-0000AB410000}"/>
    <cellStyle name="Normal 2 4 3" xfId="485" xr:uid="{00000000-0005-0000-0000-0000AC410000}"/>
    <cellStyle name="Normal 2 4 3 10" xfId="16875" xr:uid="{00000000-0005-0000-0000-0000AD410000}"/>
    <cellStyle name="Normal 2 4 3 10 2" xfId="16876" xr:uid="{00000000-0005-0000-0000-0000AE410000}"/>
    <cellStyle name="Normal 2 4 3 10 2 2" xfId="16877" xr:uid="{00000000-0005-0000-0000-0000AF410000}"/>
    <cellStyle name="Normal 2 4 3 10 3" xfId="16878" xr:uid="{00000000-0005-0000-0000-0000B0410000}"/>
    <cellStyle name="Normal 2 4 3 11" xfId="16879" xr:uid="{00000000-0005-0000-0000-0000B1410000}"/>
    <cellStyle name="Normal 2 4 3 11 2" xfId="16880" xr:uid="{00000000-0005-0000-0000-0000B2410000}"/>
    <cellStyle name="Normal 2 4 3 12" xfId="16881" xr:uid="{00000000-0005-0000-0000-0000B3410000}"/>
    <cellStyle name="Normal 2 4 3 12 2" xfId="16882" xr:uid="{00000000-0005-0000-0000-0000B4410000}"/>
    <cellStyle name="Normal 2 4 3 13" xfId="16883" xr:uid="{00000000-0005-0000-0000-0000B5410000}"/>
    <cellStyle name="Normal 2 4 3 2" xfId="486" xr:uid="{00000000-0005-0000-0000-0000B6410000}"/>
    <cellStyle name="Normal 2 4 3 2 10" xfId="16884" xr:uid="{00000000-0005-0000-0000-0000B7410000}"/>
    <cellStyle name="Normal 2 4 3 2 10 2" xfId="16885" xr:uid="{00000000-0005-0000-0000-0000B8410000}"/>
    <cellStyle name="Normal 2 4 3 2 11" xfId="16886" xr:uid="{00000000-0005-0000-0000-0000B9410000}"/>
    <cellStyle name="Normal 2 4 3 2 2" xfId="16887" xr:uid="{00000000-0005-0000-0000-0000BA410000}"/>
    <cellStyle name="Normal 2 4 3 2 2 2" xfId="16888" xr:uid="{00000000-0005-0000-0000-0000BB410000}"/>
    <cellStyle name="Normal 2 4 3 2 2 2 2" xfId="16889" xr:uid="{00000000-0005-0000-0000-0000BC410000}"/>
    <cellStyle name="Normal 2 4 3 2 2 2 2 2" xfId="16890" xr:uid="{00000000-0005-0000-0000-0000BD410000}"/>
    <cellStyle name="Normal 2 4 3 2 2 2 2 2 2" xfId="16891" xr:uid="{00000000-0005-0000-0000-0000BE410000}"/>
    <cellStyle name="Normal 2 4 3 2 2 2 2 3" xfId="16892" xr:uid="{00000000-0005-0000-0000-0000BF410000}"/>
    <cellStyle name="Normal 2 4 3 2 2 2 3" xfId="16893" xr:uid="{00000000-0005-0000-0000-0000C0410000}"/>
    <cellStyle name="Normal 2 4 3 2 2 2 3 2" xfId="16894" xr:uid="{00000000-0005-0000-0000-0000C1410000}"/>
    <cellStyle name="Normal 2 4 3 2 2 2 3 2 2" xfId="16895" xr:uid="{00000000-0005-0000-0000-0000C2410000}"/>
    <cellStyle name="Normal 2 4 3 2 2 2 3 3" xfId="16896" xr:uid="{00000000-0005-0000-0000-0000C3410000}"/>
    <cellStyle name="Normal 2 4 3 2 2 2 4" xfId="16897" xr:uid="{00000000-0005-0000-0000-0000C4410000}"/>
    <cellStyle name="Normal 2 4 3 2 2 2 4 2" xfId="16898" xr:uid="{00000000-0005-0000-0000-0000C5410000}"/>
    <cellStyle name="Normal 2 4 3 2 2 2 4 2 2" xfId="16899" xr:uid="{00000000-0005-0000-0000-0000C6410000}"/>
    <cellStyle name="Normal 2 4 3 2 2 2 4 3" xfId="16900" xr:uid="{00000000-0005-0000-0000-0000C7410000}"/>
    <cellStyle name="Normal 2 4 3 2 2 2 5" xfId="16901" xr:uid="{00000000-0005-0000-0000-0000C8410000}"/>
    <cellStyle name="Normal 2 4 3 2 2 2 5 2" xfId="16902" xr:uid="{00000000-0005-0000-0000-0000C9410000}"/>
    <cellStyle name="Normal 2 4 3 2 2 2 6" xfId="16903" xr:uid="{00000000-0005-0000-0000-0000CA410000}"/>
    <cellStyle name="Normal 2 4 3 2 2 2 6 2" xfId="16904" xr:uid="{00000000-0005-0000-0000-0000CB410000}"/>
    <cellStyle name="Normal 2 4 3 2 2 2 7" xfId="16905" xr:uid="{00000000-0005-0000-0000-0000CC410000}"/>
    <cellStyle name="Normal 2 4 3 2 2 3" xfId="16906" xr:uid="{00000000-0005-0000-0000-0000CD410000}"/>
    <cellStyle name="Normal 2 4 3 2 2 3 2" xfId="16907" xr:uid="{00000000-0005-0000-0000-0000CE410000}"/>
    <cellStyle name="Normal 2 4 3 2 2 3 2 2" xfId="16908" xr:uid="{00000000-0005-0000-0000-0000CF410000}"/>
    <cellStyle name="Normal 2 4 3 2 2 3 2 2 2" xfId="16909" xr:uid="{00000000-0005-0000-0000-0000D0410000}"/>
    <cellStyle name="Normal 2 4 3 2 2 3 2 3" xfId="16910" xr:uid="{00000000-0005-0000-0000-0000D1410000}"/>
    <cellStyle name="Normal 2 4 3 2 2 3 3" xfId="16911" xr:uid="{00000000-0005-0000-0000-0000D2410000}"/>
    <cellStyle name="Normal 2 4 3 2 2 3 3 2" xfId="16912" xr:uid="{00000000-0005-0000-0000-0000D3410000}"/>
    <cellStyle name="Normal 2 4 3 2 2 3 3 2 2" xfId="16913" xr:uid="{00000000-0005-0000-0000-0000D4410000}"/>
    <cellStyle name="Normal 2 4 3 2 2 3 3 3" xfId="16914" xr:uid="{00000000-0005-0000-0000-0000D5410000}"/>
    <cellStyle name="Normal 2 4 3 2 2 3 4" xfId="16915" xr:uid="{00000000-0005-0000-0000-0000D6410000}"/>
    <cellStyle name="Normal 2 4 3 2 2 3 4 2" xfId="16916" xr:uid="{00000000-0005-0000-0000-0000D7410000}"/>
    <cellStyle name="Normal 2 4 3 2 2 3 4 2 2" xfId="16917" xr:uid="{00000000-0005-0000-0000-0000D8410000}"/>
    <cellStyle name="Normal 2 4 3 2 2 3 4 3" xfId="16918" xr:uid="{00000000-0005-0000-0000-0000D9410000}"/>
    <cellStyle name="Normal 2 4 3 2 2 3 5" xfId="16919" xr:uid="{00000000-0005-0000-0000-0000DA410000}"/>
    <cellStyle name="Normal 2 4 3 2 2 3 5 2" xfId="16920" xr:uid="{00000000-0005-0000-0000-0000DB410000}"/>
    <cellStyle name="Normal 2 4 3 2 2 3 6" xfId="16921" xr:uid="{00000000-0005-0000-0000-0000DC410000}"/>
    <cellStyle name="Normal 2 4 3 2 2 3 6 2" xfId="16922" xr:uid="{00000000-0005-0000-0000-0000DD410000}"/>
    <cellStyle name="Normal 2 4 3 2 2 3 7" xfId="16923" xr:uid="{00000000-0005-0000-0000-0000DE410000}"/>
    <cellStyle name="Normal 2 4 3 2 2 4" xfId="16924" xr:uid="{00000000-0005-0000-0000-0000DF410000}"/>
    <cellStyle name="Normal 2 4 3 2 2 4 2" xfId="16925" xr:uid="{00000000-0005-0000-0000-0000E0410000}"/>
    <cellStyle name="Normal 2 4 3 2 2 4 2 2" xfId="16926" xr:uid="{00000000-0005-0000-0000-0000E1410000}"/>
    <cellStyle name="Normal 2 4 3 2 2 4 3" xfId="16927" xr:uid="{00000000-0005-0000-0000-0000E2410000}"/>
    <cellStyle name="Normal 2 4 3 2 2 5" xfId="16928" xr:uid="{00000000-0005-0000-0000-0000E3410000}"/>
    <cellStyle name="Normal 2 4 3 2 2 5 2" xfId="16929" xr:uid="{00000000-0005-0000-0000-0000E4410000}"/>
    <cellStyle name="Normal 2 4 3 2 2 5 2 2" xfId="16930" xr:uid="{00000000-0005-0000-0000-0000E5410000}"/>
    <cellStyle name="Normal 2 4 3 2 2 5 3" xfId="16931" xr:uid="{00000000-0005-0000-0000-0000E6410000}"/>
    <cellStyle name="Normal 2 4 3 2 2 6" xfId="16932" xr:uid="{00000000-0005-0000-0000-0000E7410000}"/>
    <cellStyle name="Normal 2 4 3 2 2 6 2" xfId="16933" xr:uid="{00000000-0005-0000-0000-0000E8410000}"/>
    <cellStyle name="Normal 2 4 3 2 2 6 2 2" xfId="16934" xr:uid="{00000000-0005-0000-0000-0000E9410000}"/>
    <cellStyle name="Normal 2 4 3 2 2 6 3" xfId="16935" xr:uid="{00000000-0005-0000-0000-0000EA410000}"/>
    <cellStyle name="Normal 2 4 3 2 2 7" xfId="16936" xr:uid="{00000000-0005-0000-0000-0000EB410000}"/>
    <cellStyle name="Normal 2 4 3 2 2 7 2" xfId="16937" xr:uid="{00000000-0005-0000-0000-0000EC410000}"/>
    <cellStyle name="Normal 2 4 3 2 2 8" xfId="16938" xr:uid="{00000000-0005-0000-0000-0000ED410000}"/>
    <cellStyle name="Normal 2 4 3 2 2 8 2" xfId="16939" xr:uid="{00000000-0005-0000-0000-0000EE410000}"/>
    <cellStyle name="Normal 2 4 3 2 2 9" xfId="16940" xr:uid="{00000000-0005-0000-0000-0000EF410000}"/>
    <cellStyle name="Normal 2 4 3 2 3" xfId="16941" xr:uid="{00000000-0005-0000-0000-0000F0410000}"/>
    <cellStyle name="Normal 2 4 3 2 3 2" xfId="16942" xr:uid="{00000000-0005-0000-0000-0000F1410000}"/>
    <cellStyle name="Normal 2 4 3 2 3 2 2" xfId="16943" xr:uid="{00000000-0005-0000-0000-0000F2410000}"/>
    <cellStyle name="Normal 2 4 3 2 3 2 2 2" xfId="16944" xr:uid="{00000000-0005-0000-0000-0000F3410000}"/>
    <cellStyle name="Normal 2 4 3 2 3 2 2 2 2" xfId="16945" xr:uid="{00000000-0005-0000-0000-0000F4410000}"/>
    <cellStyle name="Normal 2 4 3 2 3 2 2 3" xfId="16946" xr:uid="{00000000-0005-0000-0000-0000F5410000}"/>
    <cellStyle name="Normal 2 4 3 2 3 2 3" xfId="16947" xr:uid="{00000000-0005-0000-0000-0000F6410000}"/>
    <cellStyle name="Normal 2 4 3 2 3 2 3 2" xfId="16948" xr:uid="{00000000-0005-0000-0000-0000F7410000}"/>
    <cellStyle name="Normal 2 4 3 2 3 2 3 2 2" xfId="16949" xr:uid="{00000000-0005-0000-0000-0000F8410000}"/>
    <cellStyle name="Normal 2 4 3 2 3 2 3 3" xfId="16950" xr:uid="{00000000-0005-0000-0000-0000F9410000}"/>
    <cellStyle name="Normal 2 4 3 2 3 2 4" xfId="16951" xr:uid="{00000000-0005-0000-0000-0000FA410000}"/>
    <cellStyle name="Normal 2 4 3 2 3 2 4 2" xfId="16952" xr:uid="{00000000-0005-0000-0000-0000FB410000}"/>
    <cellStyle name="Normal 2 4 3 2 3 2 4 2 2" xfId="16953" xr:uid="{00000000-0005-0000-0000-0000FC410000}"/>
    <cellStyle name="Normal 2 4 3 2 3 2 4 3" xfId="16954" xr:uid="{00000000-0005-0000-0000-0000FD410000}"/>
    <cellStyle name="Normal 2 4 3 2 3 2 5" xfId="16955" xr:uid="{00000000-0005-0000-0000-0000FE410000}"/>
    <cellStyle name="Normal 2 4 3 2 3 2 5 2" xfId="16956" xr:uid="{00000000-0005-0000-0000-0000FF410000}"/>
    <cellStyle name="Normal 2 4 3 2 3 2 6" xfId="16957" xr:uid="{00000000-0005-0000-0000-000000420000}"/>
    <cellStyle name="Normal 2 4 3 2 3 2 6 2" xfId="16958" xr:uid="{00000000-0005-0000-0000-000001420000}"/>
    <cellStyle name="Normal 2 4 3 2 3 2 7" xfId="16959" xr:uid="{00000000-0005-0000-0000-000002420000}"/>
    <cellStyle name="Normal 2 4 3 2 3 3" xfId="16960" xr:uid="{00000000-0005-0000-0000-000003420000}"/>
    <cellStyle name="Normal 2 4 3 2 3 3 2" xfId="16961" xr:uid="{00000000-0005-0000-0000-000004420000}"/>
    <cellStyle name="Normal 2 4 3 2 3 3 2 2" xfId="16962" xr:uid="{00000000-0005-0000-0000-000005420000}"/>
    <cellStyle name="Normal 2 4 3 2 3 3 3" xfId="16963" xr:uid="{00000000-0005-0000-0000-000006420000}"/>
    <cellStyle name="Normal 2 4 3 2 3 4" xfId="16964" xr:uid="{00000000-0005-0000-0000-000007420000}"/>
    <cellStyle name="Normal 2 4 3 2 3 4 2" xfId="16965" xr:uid="{00000000-0005-0000-0000-000008420000}"/>
    <cellStyle name="Normal 2 4 3 2 3 4 2 2" xfId="16966" xr:uid="{00000000-0005-0000-0000-000009420000}"/>
    <cellStyle name="Normal 2 4 3 2 3 4 3" xfId="16967" xr:uid="{00000000-0005-0000-0000-00000A420000}"/>
    <cellStyle name="Normal 2 4 3 2 3 5" xfId="16968" xr:uid="{00000000-0005-0000-0000-00000B420000}"/>
    <cellStyle name="Normal 2 4 3 2 3 5 2" xfId="16969" xr:uid="{00000000-0005-0000-0000-00000C420000}"/>
    <cellStyle name="Normal 2 4 3 2 3 5 2 2" xfId="16970" xr:uid="{00000000-0005-0000-0000-00000D420000}"/>
    <cellStyle name="Normal 2 4 3 2 3 5 3" xfId="16971" xr:uid="{00000000-0005-0000-0000-00000E420000}"/>
    <cellStyle name="Normal 2 4 3 2 3 6" xfId="16972" xr:uid="{00000000-0005-0000-0000-00000F420000}"/>
    <cellStyle name="Normal 2 4 3 2 3 6 2" xfId="16973" xr:uid="{00000000-0005-0000-0000-000010420000}"/>
    <cellStyle name="Normal 2 4 3 2 3 7" xfId="16974" xr:uid="{00000000-0005-0000-0000-000011420000}"/>
    <cellStyle name="Normal 2 4 3 2 3 7 2" xfId="16975" xr:uid="{00000000-0005-0000-0000-000012420000}"/>
    <cellStyle name="Normal 2 4 3 2 3 8" xfId="16976" xr:uid="{00000000-0005-0000-0000-000013420000}"/>
    <cellStyle name="Normal 2 4 3 2 4" xfId="16977" xr:uid="{00000000-0005-0000-0000-000014420000}"/>
    <cellStyle name="Normal 2 4 3 2 4 2" xfId="16978" xr:uid="{00000000-0005-0000-0000-000015420000}"/>
    <cellStyle name="Normal 2 4 3 2 4 2 2" xfId="16979" xr:uid="{00000000-0005-0000-0000-000016420000}"/>
    <cellStyle name="Normal 2 4 3 2 4 2 2 2" xfId="16980" xr:uid="{00000000-0005-0000-0000-000017420000}"/>
    <cellStyle name="Normal 2 4 3 2 4 2 3" xfId="16981" xr:uid="{00000000-0005-0000-0000-000018420000}"/>
    <cellStyle name="Normal 2 4 3 2 4 3" xfId="16982" xr:uid="{00000000-0005-0000-0000-000019420000}"/>
    <cellStyle name="Normal 2 4 3 2 4 3 2" xfId="16983" xr:uid="{00000000-0005-0000-0000-00001A420000}"/>
    <cellStyle name="Normal 2 4 3 2 4 3 2 2" xfId="16984" xr:uid="{00000000-0005-0000-0000-00001B420000}"/>
    <cellStyle name="Normal 2 4 3 2 4 3 3" xfId="16985" xr:uid="{00000000-0005-0000-0000-00001C420000}"/>
    <cellStyle name="Normal 2 4 3 2 4 4" xfId="16986" xr:uid="{00000000-0005-0000-0000-00001D420000}"/>
    <cellStyle name="Normal 2 4 3 2 4 4 2" xfId="16987" xr:uid="{00000000-0005-0000-0000-00001E420000}"/>
    <cellStyle name="Normal 2 4 3 2 4 4 2 2" xfId="16988" xr:uid="{00000000-0005-0000-0000-00001F420000}"/>
    <cellStyle name="Normal 2 4 3 2 4 4 3" xfId="16989" xr:uid="{00000000-0005-0000-0000-000020420000}"/>
    <cellStyle name="Normal 2 4 3 2 4 5" xfId="16990" xr:uid="{00000000-0005-0000-0000-000021420000}"/>
    <cellStyle name="Normal 2 4 3 2 4 5 2" xfId="16991" xr:uid="{00000000-0005-0000-0000-000022420000}"/>
    <cellStyle name="Normal 2 4 3 2 4 6" xfId="16992" xr:uid="{00000000-0005-0000-0000-000023420000}"/>
    <cellStyle name="Normal 2 4 3 2 4 6 2" xfId="16993" xr:uid="{00000000-0005-0000-0000-000024420000}"/>
    <cellStyle name="Normal 2 4 3 2 4 7" xfId="16994" xr:uid="{00000000-0005-0000-0000-000025420000}"/>
    <cellStyle name="Normal 2 4 3 2 5" xfId="16995" xr:uid="{00000000-0005-0000-0000-000026420000}"/>
    <cellStyle name="Normal 2 4 3 2 5 2" xfId="16996" xr:uid="{00000000-0005-0000-0000-000027420000}"/>
    <cellStyle name="Normal 2 4 3 2 5 2 2" xfId="16997" xr:uid="{00000000-0005-0000-0000-000028420000}"/>
    <cellStyle name="Normal 2 4 3 2 5 2 2 2" xfId="16998" xr:uid="{00000000-0005-0000-0000-000029420000}"/>
    <cellStyle name="Normal 2 4 3 2 5 2 3" xfId="16999" xr:uid="{00000000-0005-0000-0000-00002A420000}"/>
    <cellStyle name="Normal 2 4 3 2 5 3" xfId="17000" xr:uid="{00000000-0005-0000-0000-00002B420000}"/>
    <cellStyle name="Normal 2 4 3 2 5 3 2" xfId="17001" xr:uid="{00000000-0005-0000-0000-00002C420000}"/>
    <cellStyle name="Normal 2 4 3 2 5 3 2 2" xfId="17002" xr:uid="{00000000-0005-0000-0000-00002D420000}"/>
    <cellStyle name="Normal 2 4 3 2 5 3 3" xfId="17003" xr:uid="{00000000-0005-0000-0000-00002E420000}"/>
    <cellStyle name="Normal 2 4 3 2 5 4" xfId="17004" xr:uid="{00000000-0005-0000-0000-00002F420000}"/>
    <cellStyle name="Normal 2 4 3 2 5 4 2" xfId="17005" xr:uid="{00000000-0005-0000-0000-000030420000}"/>
    <cellStyle name="Normal 2 4 3 2 5 4 2 2" xfId="17006" xr:uid="{00000000-0005-0000-0000-000031420000}"/>
    <cellStyle name="Normal 2 4 3 2 5 4 3" xfId="17007" xr:uid="{00000000-0005-0000-0000-000032420000}"/>
    <cellStyle name="Normal 2 4 3 2 5 5" xfId="17008" xr:uid="{00000000-0005-0000-0000-000033420000}"/>
    <cellStyle name="Normal 2 4 3 2 5 5 2" xfId="17009" xr:uid="{00000000-0005-0000-0000-000034420000}"/>
    <cellStyle name="Normal 2 4 3 2 5 6" xfId="17010" xr:uid="{00000000-0005-0000-0000-000035420000}"/>
    <cellStyle name="Normal 2 4 3 2 5 6 2" xfId="17011" xr:uid="{00000000-0005-0000-0000-000036420000}"/>
    <cellStyle name="Normal 2 4 3 2 5 7" xfId="17012" xr:uid="{00000000-0005-0000-0000-000037420000}"/>
    <cellStyle name="Normal 2 4 3 2 6" xfId="17013" xr:uid="{00000000-0005-0000-0000-000038420000}"/>
    <cellStyle name="Normal 2 4 3 2 6 2" xfId="17014" xr:uid="{00000000-0005-0000-0000-000039420000}"/>
    <cellStyle name="Normal 2 4 3 2 6 2 2" xfId="17015" xr:uid="{00000000-0005-0000-0000-00003A420000}"/>
    <cellStyle name="Normal 2 4 3 2 6 3" xfId="17016" xr:uid="{00000000-0005-0000-0000-00003B420000}"/>
    <cellStyle name="Normal 2 4 3 2 7" xfId="17017" xr:uid="{00000000-0005-0000-0000-00003C420000}"/>
    <cellStyle name="Normal 2 4 3 2 7 2" xfId="17018" xr:uid="{00000000-0005-0000-0000-00003D420000}"/>
    <cellStyle name="Normal 2 4 3 2 7 2 2" xfId="17019" xr:uid="{00000000-0005-0000-0000-00003E420000}"/>
    <cellStyle name="Normal 2 4 3 2 7 3" xfId="17020" xr:uid="{00000000-0005-0000-0000-00003F420000}"/>
    <cellStyle name="Normal 2 4 3 2 8" xfId="17021" xr:uid="{00000000-0005-0000-0000-000040420000}"/>
    <cellStyle name="Normal 2 4 3 2 8 2" xfId="17022" xr:uid="{00000000-0005-0000-0000-000041420000}"/>
    <cellStyle name="Normal 2 4 3 2 8 2 2" xfId="17023" xr:uid="{00000000-0005-0000-0000-000042420000}"/>
    <cellStyle name="Normal 2 4 3 2 8 3" xfId="17024" xr:uid="{00000000-0005-0000-0000-000043420000}"/>
    <cellStyle name="Normal 2 4 3 2 9" xfId="17025" xr:uid="{00000000-0005-0000-0000-000044420000}"/>
    <cellStyle name="Normal 2 4 3 2 9 2" xfId="17026" xr:uid="{00000000-0005-0000-0000-000045420000}"/>
    <cellStyle name="Normal 2 4 3 3" xfId="487" xr:uid="{00000000-0005-0000-0000-000046420000}"/>
    <cellStyle name="Normal 2 4 3 3 10" xfId="17027" xr:uid="{00000000-0005-0000-0000-000047420000}"/>
    <cellStyle name="Normal 2 4 3 3 10 2" xfId="17028" xr:uid="{00000000-0005-0000-0000-000048420000}"/>
    <cellStyle name="Normal 2 4 3 3 11" xfId="17029" xr:uid="{00000000-0005-0000-0000-000049420000}"/>
    <cellStyle name="Normal 2 4 3 3 2" xfId="17030" xr:uid="{00000000-0005-0000-0000-00004A420000}"/>
    <cellStyle name="Normal 2 4 3 3 2 2" xfId="17031" xr:uid="{00000000-0005-0000-0000-00004B420000}"/>
    <cellStyle name="Normal 2 4 3 3 2 2 2" xfId="17032" xr:uid="{00000000-0005-0000-0000-00004C420000}"/>
    <cellStyle name="Normal 2 4 3 3 2 2 2 2" xfId="17033" xr:uid="{00000000-0005-0000-0000-00004D420000}"/>
    <cellStyle name="Normal 2 4 3 3 2 2 2 2 2" xfId="17034" xr:uid="{00000000-0005-0000-0000-00004E420000}"/>
    <cellStyle name="Normal 2 4 3 3 2 2 2 3" xfId="17035" xr:uid="{00000000-0005-0000-0000-00004F420000}"/>
    <cellStyle name="Normal 2 4 3 3 2 2 3" xfId="17036" xr:uid="{00000000-0005-0000-0000-000050420000}"/>
    <cellStyle name="Normal 2 4 3 3 2 2 3 2" xfId="17037" xr:uid="{00000000-0005-0000-0000-000051420000}"/>
    <cellStyle name="Normal 2 4 3 3 2 2 3 2 2" xfId="17038" xr:uid="{00000000-0005-0000-0000-000052420000}"/>
    <cellStyle name="Normal 2 4 3 3 2 2 3 3" xfId="17039" xr:uid="{00000000-0005-0000-0000-000053420000}"/>
    <cellStyle name="Normal 2 4 3 3 2 2 4" xfId="17040" xr:uid="{00000000-0005-0000-0000-000054420000}"/>
    <cellStyle name="Normal 2 4 3 3 2 2 4 2" xfId="17041" xr:uid="{00000000-0005-0000-0000-000055420000}"/>
    <cellStyle name="Normal 2 4 3 3 2 2 4 2 2" xfId="17042" xr:uid="{00000000-0005-0000-0000-000056420000}"/>
    <cellStyle name="Normal 2 4 3 3 2 2 4 3" xfId="17043" xr:uid="{00000000-0005-0000-0000-000057420000}"/>
    <cellStyle name="Normal 2 4 3 3 2 2 5" xfId="17044" xr:uid="{00000000-0005-0000-0000-000058420000}"/>
    <cellStyle name="Normal 2 4 3 3 2 2 5 2" xfId="17045" xr:uid="{00000000-0005-0000-0000-000059420000}"/>
    <cellStyle name="Normal 2 4 3 3 2 2 6" xfId="17046" xr:uid="{00000000-0005-0000-0000-00005A420000}"/>
    <cellStyle name="Normal 2 4 3 3 2 2 6 2" xfId="17047" xr:uid="{00000000-0005-0000-0000-00005B420000}"/>
    <cellStyle name="Normal 2 4 3 3 2 2 7" xfId="17048" xr:uid="{00000000-0005-0000-0000-00005C420000}"/>
    <cellStyle name="Normal 2 4 3 3 2 3" xfId="17049" xr:uid="{00000000-0005-0000-0000-00005D420000}"/>
    <cellStyle name="Normal 2 4 3 3 2 3 2" xfId="17050" xr:uid="{00000000-0005-0000-0000-00005E420000}"/>
    <cellStyle name="Normal 2 4 3 3 2 3 2 2" xfId="17051" xr:uid="{00000000-0005-0000-0000-00005F420000}"/>
    <cellStyle name="Normal 2 4 3 3 2 3 2 2 2" xfId="17052" xr:uid="{00000000-0005-0000-0000-000060420000}"/>
    <cellStyle name="Normal 2 4 3 3 2 3 2 3" xfId="17053" xr:uid="{00000000-0005-0000-0000-000061420000}"/>
    <cellStyle name="Normal 2 4 3 3 2 3 3" xfId="17054" xr:uid="{00000000-0005-0000-0000-000062420000}"/>
    <cellStyle name="Normal 2 4 3 3 2 3 3 2" xfId="17055" xr:uid="{00000000-0005-0000-0000-000063420000}"/>
    <cellStyle name="Normal 2 4 3 3 2 3 3 2 2" xfId="17056" xr:uid="{00000000-0005-0000-0000-000064420000}"/>
    <cellStyle name="Normal 2 4 3 3 2 3 3 3" xfId="17057" xr:uid="{00000000-0005-0000-0000-000065420000}"/>
    <cellStyle name="Normal 2 4 3 3 2 3 4" xfId="17058" xr:uid="{00000000-0005-0000-0000-000066420000}"/>
    <cellStyle name="Normal 2 4 3 3 2 3 4 2" xfId="17059" xr:uid="{00000000-0005-0000-0000-000067420000}"/>
    <cellStyle name="Normal 2 4 3 3 2 3 4 2 2" xfId="17060" xr:uid="{00000000-0005-0000-0000-000068420000}"/>
    <cellStyle name="Normal 2 4 3 3 2 3 4 3" xfId="17061" xr:uid="{00000000-0005-0000-0000-000069420000}"/>
    <cellStyle name="Normal 2 4 3 3 2 3 5" xfId="17062" xr:uid="{00000000-0005-0000-0000-00006A420000}"/>
    <cellStyle name="Normal 2 4 3 3 2 3 5 2" xfId="17063" xr:uid="{00000000-0005-0000-0000-00006B420000}"/>
    <cellStyle name="Normal 2 4 3 3 2 3 6" xfId="17064" xr:uid="{00000000-0005-0000-0000-00006C420000}"/>
    <cellStyle name="Normal 2 4 3 3 2 3 6 2" xfId="17065" xr:uid="{00000000-0005-0000-0000-00006D420000}"/>
    <cellStyle name="Normal 2 4 3 3 2 3 7" xfId="17066" xr:uid="{00000000-0005-0000-0000-00006E420000}"/>
    <cellStyle name="Normal 2 4 3 3 2 4" xfId="17067" xr:uid="{00000000-0005-0000-0000-00006F420000}"/>
    <cellStyle name="Normal 2 4 3 3 2 4 2" xfId="17068" xr:uid="{00000000-0005-0000-0000-000070420000}"/>
    <cellStyle name="Normal 2 4 3 3 2 4 2 2" xfId="17069" xr:uid="{00000000-0005-0000-0000-000071420000}"/>
    <cellStyle name="Normal 2 4 3 3 2 4 3" xfId="17070" xr:uid="{00000000-0005-0000-0000-000072420000}"/>
    <cellStyle name="Normal 2 4 3 3 2 5" xfId="17071" xr:uid="{00000000-0005-0000-0000-000073420000}"/>
    <cellStyle name="Normal 2 4 3 3 2 5 2" xfId="17072" xr:uid="{00000000-0005-0000-0000-000074420000}"/>
    <cellStyle name="Normal 2 4 3 3 2 5 2 2" xfId="17073" xr:uid="{00000000-0005-0000-0000-000075420000}"/>
    <cellStyle name="Normal 2 4 3 3 2 5 3" xfId="17074" xr:uid="{00000000-0005-0000-0000-000076420000}"/>
    <cellStyle name="Normal 2 4 3 3 2 6" xfId="17075" xr:uid="{00000000-0005-0000-0000-000077420000}"/>
    <cellStyle name="Normal 2 4 3 3 2 6 2" xfId="17076" xr:uid="{00000000-0005-0000-0000-000078420000}"/>
    <cellStyle name="Normal 2 4 3 3 2 6 2 2" xfId="17077" xr:uid="{00000000-0005-0000-0000-000079420000}"/>
    <cellStyle name="Normal 2 4 3 3 2 6 3" xfId="17078" xr:uid="{00000000-0005-0000-0000-00007A420000}"/>
    <cellStyle name="Normal 2 4 3 3 2 7" xfId="17079" xr:uid="{00000000-0005-0000-0000-00007B420000}"/>
    <cellStyle name="Normal 2 4 3 3 2 7 2" xfId="17080" xr:uid="{00000000-0005-0000-0000-00007C420000}"/>
    <cellStyle name="Normal 2 4 3 3 2 8" xfId="17081" xr:uid="{00000000-0005-0000-0000-00007D420000}"/>
    <cellStyle name="Normal 2 4 3 3 2 8 2" xfId="17082" xr:uid="{00000000-0005-0000-0000-00007E420000}"/>
    <cellStyle name="Normal 2 4 3 3 2 9" xfId="17083" xr:uid="{00000000-0005-0000-0000-00007F420000}"/>
    <cellStyle name="Normal 2 4 3 3 3" xfId="17084" xr:uid="{00000000-0005-0000-0000-000080420000}"/>
    <cellStyle name="Normal 2 4 3 3 3 2" xfId="17085" xr:uid="{00000000-0005-0000-0000-000081420000}"/>
    <cellStyle name="Normal 2 4 3 3 3 2 2" xfId="17086" xr:uid="{00000000-0005-0000-0000-000082420000}"/>
    <cellStyle name="Normal 2 4 3 3 3 2 2 2" xfId="17087" xr:uid="{00000000-0005-0000-0000-000083420000}"/>
    <cellStyle name="Normal 2 4 3 3 3 2 2 2 2" xfId="17088" xr:uid="{00000000-0005-0000-0000-000084420000}"/>
    <cellStyle name="Normal 2 4 3 3 3 2 2 3" xfId="17089" xr:uid="{00000000-0005-0000-0000-000085420000}"/>
    <cellStyle name="Normal 2 4 3 3 3 2 3" xfId="17090" xr:uid="{00000000-0005-0000-0000-000086420000}"/>
    <cellStyle name="Normal 2 4 3 3 3 2 3 2" xfId="17091" xr:uid="{00000000-0005-0000-0000-000087420000}"/>
    <cellStyle name="Normal 2 4 3 3 3 2 3 2 2" xfId="17092" xr:uid="{00000000-0005-0000-0000-000088420000}"/>
    <cellStyle name="Normal 2 4 3 3 3 2 3 3" xfId="17093" xr:uid="{00000000-0005-0000-0000-000089420000}"/>
    <cellStyle name="Normal 2 4 3 3 3 2 4" xfId="17094" xr:uid="{00000000-0005-0000-0000-00008A420000}"/>
    <cellStyle name="Normal 2 4 3 3 3 2 4 2" xfId="17095" xr:uid="{00000000-0005-0000-0000-00008B420000}"/>
    <cellStyle name="Normal 2 4 3 3 3 2 4 2 2" xfId="17096" xr:uid="{00000000-0005-0000-0000-00008C420000}"/>
    <cellStyle name="Normal 2 4 3 3 3 2 4 3" xfId="17097" xr:uid="{00000000-0005-0000-0000-00008D420000}"/>
    <cellStyle name="Normal 2 4 3 3 3 2 5" xfId="17098" xr:uid="{00000000-0005-0000-0000-00008E420000}"/>
    <cellStyle name="Normal 2 4 3 3 3 2 5 2" xfId="17099" xr:uid="{00000000-0005-0000-0000-00008F420000}"/>
    <cellStyle name="Normal 2 4 3 3 3 2 6" xfId="17100" xr:uid="{00000000-0005-0000-0000-000090420000}"/>
    <cellStyle name="Normal 2 4 3 3 3 2 6 2" xfId="17101" xr:uid="{00000000-0005-0000-0000-000091420000}"/>
    <cellStyle name="Normal 2 4 3 3 3 2 7" xfId="17102" xr:uid="{00000000-0005-0000-0000-000092420000}"/>
    <cellStyle name="Normal 2 4 3 3 3 3" xfId="17103" xr:uid="{00000000-0005-0000-0000-000093420000}"/>
    <cellStyle name="Normal 2 4 3 3 3 3 2" xfId="17104" xr:uid="{00000000-0005-0000-0000-000094420000}"/>
    <cellStyle name="Normal 2 4 3 3 3 3 2 2" xfId="17105" xr:uid="{00000000-0005-0000-0000-000095420000}"/>
    <cellStyle name="Normal 2 4 3 3 3 3 3" xfId="17106" xr:uid="{00000000-0005-0000-0000-000096420000}"/>
    <cellStyle name="Normal 2 4 3 3 3 4" xfId="17107" xr:uid="{00000000-0005-0000-0000-000097420000}"/>
    <cellStyle name="Normal 2 4 3 3 3 4 2" xfId="17108" xr:uid="{00000000-0005-0000-0000-000098420000}"/>
    <cellStyle name="Normal 2 4 3 3 3 4 2 2" xfId="17109" xr:uid="{00000000-0005-0000-0000-000099420000}"/>
    <cellStyle name="Normal 2 4 3 3 3 4 3" xfId="17110" xr:uid="{00000000-0005-0000-0000-00009A420000}"/>
    <cellStyle name="Normal 2 4 3 3 3 5" xfId="17111" xr:uid="{00000000-0005-0000-0000-00009B420000}"/>
    <cellStyle name="Normal 2 4 3 3 3 5 2" xfId="17112" xr:uid="{00000000-0005-0000-0000-00009C420000}"/>
    <cellStyle name="Normal 2 4 3 3 3 5 2 2" xfId="17113" xr:uid="{00000000-0005-0000-0000-00009D420000}"/>
    <cellStyle name="Normal 2 4 3 3 3 5 3" xfId="17114" xr:uid="{00000000-0005-0000-0000-00009E420000}"/>
    <cellStyle name="Normal 2 4 3 3 3 6" xfId="17115" xr:uid="{00000000-0005-0000-0000-00009F420000}"/>
    <cellStyle name="Normal 2 4 3 3 3 6 2" xfId="17116" xr:uid="{00000000-0005-0000-0000-0000A0420000}"/>
    <cellStyle name="Normal 2 4 3 3 3 7" xfId="17117" xr:uid="{00000000-0005-0000-0000-0000A1420000}"/>
    <cellStyle name="Normal 2 4 3 3 3 7 2" xfId="17118" xr:uid="{00000000-0005-0000-0000-0000A2420000}"/>
    <cellStyle name="Normal 2 4 3 3 3 8" xfId="17119" xr:uid="{00000000-0005-0000-0000-0000A3420000}"/>
    <cellStyle name="Normal 2 4 3 3 4" xfId="17120" xr:uid="{00000000-0005-0000-0000-0000A4420000}"/>
    <cellStyle name="Normal 2 4 3 3 4 2" xfId="17121" xr:uid="{00000000-0005-0000-0000-0000A5420000}"/>
    <cellStyle name="Normal 2 4 3 3 4 2 2" xfId="17122" xr:uid="{00000000-0005-0000-0000-0000A6420000}"/>
    <cellStyle name="Normal 2 4 3 3 4 2 2 2" xfId="17123" xr:uid="{00000000-0005-0000-0000-0000A7420000}"/>
    <cellStyle name="Normal 2 4 3 3 4 2 3" xfId="17124" xr:uid="{00000000-0005-0000-0000-0000A8420000}"/>
    <cellStyle name="Normal 2 4 3 3 4 3" xfId="17125" xr:uid="{00000000-0005-0000-0000-0000A9420000}"/>
    <cellStyle name="Normal 2 4 3 3 4 3 2" xfId="17126" xr:uid="{00000000-0005-0000-0000-0000AA420000}"/>
    <cellStyle name="Normal 2 4 3 3 4 3 2 2" xfId="17127" xr:uid="{00000000-0005-0000-0000-0000AB420000}"/>
    <cellStyle name="Normal 2 4 3 3 4 3 3" xfId="17128" xr:uid="{00000000-0005-0000-0000-0000AC420000}"/>
    <cellStyle name="Normal 2 4 3 3 4 4" xfId="17129" xr:uid="{00000000-0005-0000-0000-0000AD420000}"/>
    <cellStyle name="Normal 2 4 3 3 4 4 2" xfId="17130" xr:uid="{00000000-0005-0000-0000-0000AE420000}"/>
    <cellStyle name="Normal 2 4 3 3 4 4 2 2" xfId="17131" xr:uid="{00000000-0005-0000-0000-0000AF420000}"/>
    <cellStyle name="Normal 2 4 3 3 4 4 3" xfId="17132" xr:uid="{00000000-0005-0000-0000-0000B0420000}"/>
    <cellStyle name="Normal 2 4 3 3 4 5" xfId="17133" xr:uid="{00000000-0005-0000-0000-0000B1420000}"/>
    <cellStyle name="Normal 2 4 3 3 4 5 2" xfId="17134" xr:uid="{00000000-0005-0000-0000-0000B2420000}"/>
    <cellStyle name="Normal 2 4 3 3 4 6" xfId="17135" xr:uid="{00000000-0005-0000-0000-0000B3420000}"/>
    <cellStyle name="Normal 2 4 3 3 4 6 2" xfId="17136" xr:uid="{00000000-0005-0000-0000-0000B4420000}"/>
    <cellStyle name="Normal 2 4 3 3 4 7" xfId="17137" xr:uid="{00000000-0005-0000-0000-0000B5420000}"/>
    <cellStyle name="Normal 2 4 3 3 5" xfId="17138" xr:uid="{00000000-0005-0000-0000-0000B6420000}"/>
    <cellStyle name="Normal 2 4 3 3 5 2" xfId="17139" xr:uid="{00000000-0005-0000-0000-0000B7420000}"/>
    <cellStyle name="Normal 2 4 3 3 5 2 2" xfId="17140" xr:uid="{00000000-0005-0000-0000-0000B8420000}"/>
    <cellStyle name="Normal 2 4 3 3 5 2 2 2" xfId="17141" xr:uid="{00000000-0005-0000-0000-0000B9420000}"/>
    <cellStyle name="Normal 2 4 3 3 5 2 3" xfId="17142" xr:uid="{00000000-0005-0000-0000-0000BA420000}"/>
    <cellStyle name="Normal 2 4 3 3 5 3" xfId="17143" xr:uid="{00000000-0005-0000-0000-0000BB420000}"/>
    <cellStyle name="Normal 2 4 3 3 5 3 2" xfId="17144" xr:uid="{00000000-0005-0000-0000-0000BC420000}"/>
    <cellStyle name="Normal 2 4 3 3 5 3 2 2" xfId="17145" xr:uid="{00000000-0005-0000-0000-0000BD420000}"/>
    <cellStyle name="Normal 2 4 3 3 5 3 3" xfId="17146" xr:uid="{00000000-0005-0000-0000-0000BE420000}"/>
    <cellStyle name="Normal 2 4 3 3 5 4" xfId="17147" xr:uid="{00000000-0005-0000-0000-0000BF420000}"/>
    <cellStyle name="Normal 2 4 3 3 5 4 2" xfId="17148" xr:uid="{00000000-0005-0000-0000-0000C0420000}"/>
    <cellStyle name="Normal 2 4 3 3 5 4 2 2" xfId="17149" xr:uid="{00000000-0005-0000-0000-0000C1420000}"/>
    <cellStyle name="Normal 2 4 3 3 5 4 3" xfId="17150" xr:uid="{00000000-0005-0000-0000-0000C2420000}"/>
    <cellStyle name="Normal 2 4 3 3 5 5" xfId="17151" xr:uid="{00000000-0005-0000-0000-0000C3420000}"/>
    <cellStyle name="Normal 2 4 3 3 5 5 2" xfId="17152" xr:uid="{00000000-0005-0000-0000-0000C4420000}"/>
    <cellStyle name="Normal 2 4 3 3 5 6" xfId="17153" xr:uid="{00000000-0005-0000-0000-0000C5420000}"/>
    <cellStyle name="Normal 2 4 3 3 5 6 2" xfId="17154" xr:uid="{00000000-0005-0000-0000-0000C6420000}"/>
    <cellStyle name="Normal 2 4 3 3 5 7" xfId="17155" xr:uid="{00000000-0005-0000-0000-0000C7420000}"/>
    <cellStyle name="Normal 2 4 3 3 6" xfId="17156" xr:uid="{00000000-0005-0000-0000-0000C8420000}"/>
    <cellStyle name="Normal 2 4 3 3 6 2" xfId="17157" xr:uid="{00000000-0005-0000-0000-0000C9420000}"/>
    <cellStyle name="Normal 2 4 3 3 6 2 2" xfId="17158" xr:uid="{00000000-0005-0000-0000-0000CA420000}"/>
    <cellStyle name="Normal 2 4 3 3 6 3" xfId="17159" xr:uid="{00000000-0005-0000-0000-0000CB420000}"/>
    <cellStyle name="Normal 2 4 3 3 7" xfId="17160" xr:uid="{00000000-0005-0000-0000-0000CC420000}"/>
    <cellStyle name="Normal 2 4 3 3 7 2" xfId="17161" xr:uid="{00000000-0005-0000-0000-0000CD420000}"/>
    <cellStyle name="Normal 2 4 3 3 7 2 2" xfId="17162" xr:uid="{00000000-0005-0000-0000-0000CE420000}"/>
    <cellStyle name="Normal 2 4 3 3 7 3" xfId="17163" xr:uid="{00000000-0005-0000-0000-0000CF420000}"/>
    <cellStyle name="Normal 2 4 3 3 8" xfId="17164" xr:uid="{00000000-0005-0000-0000-0000D0420000}"/>
    <cellStyle name="Normal 2 4 3 3 8 2" xfId="17165" xr:uid="{00000000-0005-0000-0000-0000D1420000}"/>
    <cellStyle name="Normal 2 4 3 3 8 2 2" xfId="17166" xr:uid="{00000000-0005-0000-0000-0000D2420000}"/>
    <cellStyle name="Normal 2 4 3 3 8 3" xfId="17167" xr:uid="{00000000-0005-0000-0000-0000D3420000}"/>
    <cellStyle name="Normal 2 4 3 3 9" xfId="17168" xr:uid="{00000000-0005-0000-0000-0000D4420000}"/>
    <cellStyle name="Normal 2 4 3 3 9 2" xfId="17169" xr:uid="{00000000-0005-0000-0000-0000D5420000}"/>
    <cellStyle name="Normal 2 4 3 4" xfId="17170" xr:uid="{00000000-0005-0000-0000-0000D6420000}"/>
    <cellStyle name="Normal 2 4 3 4 2" xfId="17171" xr:uid="{00000000-0005-0000-0000-0000D7420000}"/>
    <cellStyle name="Normal 2 4 3 4 2 2" xfId="17172" xr:uid="{00000000-0005-0000-0000-0000D8420000}"/>
    <cellStyle name="Normal 2 4 3 4 2 2 2" xfId="17173" xr:uid="{00000000-0005-0000-0000-0000D9420000}"/>
    <cellStyle name="Normal 2 4 3 4 2 2 2 2" xfId="17174" xr:uid="{00000000-0005-0000-0000-0000DA420000}"/>
    <cellStyle name="Normal 2 4 3 4 2 2 3" xfId="17175" xr:uid="{00000000-0005-0000-0000-0000DB420000}"/>
    <cellStyle name="Normal 2 4 3 4 2 3" xfId="17176" xr:uid="{00000000-0005-0000-0000-0000DC420000}"/>
    <cellStyle name="Normal 2 4 3 4 2 3 2" xfId="17177" xr:uid="{00000000-0005-0000-0000-0000DD420000}"/>
    <cellStyle name="Normal 2 4 3 4 2 3 2 2" xfId="17178" xr:uid="{00000000-0005-0000-0000-0000DE420000}"/>
    <cellStyle name="Normal 2 4 3 4 2 3 3" xfId="17179" xr:uid="{00000000-0005-0000-0000-0000DF420000}"/>
    <cellStyle name="Normal 2 4 3 4 2 4" xfId="17180" xr:uid="{00000000-0005-0000-0000-0000E0420000}"/>
    <cellStyle name="Normal 2 4 3 4 2 4 2" xfId="17181" xr:uid="{00000000-0005-0000-0000-0000E1420000}"/>
    <cellStyle name="Normal 2 4 3 4 2 4 2 2" xfId="17182" xr:uid="{00000000-0005-0000-0000-0000E2420000}"/>
    <cellStyle name="Normal 2 4 3 4 2 4 3" xfId="17183" xr:uid="{00000000-0005-0000-0000-0000E3420000}"/>
    <cellStyle name="Normal 2 4 3 4 2 5" xfId="17184" xr:uid="{00000000-0005-0000-0000-0000E4420000}"/>
    <cellStyle name="Normal 2 4 3 4 2 5 2" xfId="17185" xr:uid="{00000000-0005-0000-0000-0000E5420000}"/>
    <cellStyle name="Normal 2 4 3 4 2 6" xfId="17186" xr:uid="{00000000-0005-0000-0000-0000E6420000}"/>
    <cellStyle name="Normal 2 4 3 4 2 6 2" xfId="17187" xr:uid="{00000000-0005-0000-0000-0000E7420000}"/>
    <cellStyle name="Normal 2 4 3 4 2 7" xfId="17188" xr:uid="{00000000-0005-0000-0000-0000E8420000}"/>
    <cellStyle name="Normal 2 4 3 4 3" xfId="17189" xr:uid="{00000000-0005-0000-0000-0000E9420000}"/>
    <cellStyle name="Normal 2 4 3 4 3 2" xfId="17190" xr:uid="{00000000-0005-0000-0000-0000EA420000}"/>
    <cellStyle name="Normal 2 4 3 4 3 2 2" xfId="17191" xr:uid="{00000000-0005-0000-0000-0000EB420000}"/>
    <cellStyle name="Normal 2 4 3 4 3 2 2 2" xfId="17192" xr:uid="{00000000-0005-0000-0000-0000EC420000}"/>
    <cellStyle name="Normal 2 4 3 4 3 2 3" xfId="17193" xr:uid="{00000000-0005-0000-0000-0000ED420000}"/>
    <cellStyle name="Normal 2 4 3 4 3 3" xfId="17194" xr:uid="{00000000-0005-0000-0000-0000EE420000}"/>
    <cellStyle name="Normal 2 4 3 4 3 3 2" xfId="17195" xr:uid="{00000000-0005-0000-0000-0000EF420000}"/>
    <cellStyle name="Normal 2 4 3 4 3 3 2 2" xfId="17196" xr:uid="{00000000-0005-0000-0000-0000F0420000}"/>
    <cellStyle name="Normal 2 4 3 4 3 3 3" xfId="17197" xr:uid="{00000000-0005-0000-0000-0000F1420000}"/>
    <cellStyle name="Normal 2 4 3 4 3 4" xfId="17198" xr:uid="{00000000-0005-0000-0000-0000F2420000}"/>
    <cellStyle name="Normal 2 4 3 4 3 4 2" xfId="17199" xr:uid="{00000000-0005-0000-0000-0000F3420000}"/>
    <cellStyle name="Normal 2 4 3 4 3 4 2 2" xfId="17200" xr:uid="{00000000-0005-0000-0000-0000F4420000}"/>
    <cellStyle name="Normal 2 4 3 4 3 4 3" xfId="17201" xr:uid="{00000000-0005-0000-0000-0000F5420000}"/>
    <cellStyle name="Normal 2 4 3 4 3 5" xfId="17202" xr:uid="{00000000-0005-0000-0000-0000F6420000}"/>
    <cellStyle name="Normal 2 4 3 4 3 5 2" xfId="17203" xr:uid="{00000000-0005-0000-0000-0000F7420000}"/>
    <cellStyle name="Normal 2 4 3 4 3 6" xfId="17204" xr:uid="{00000000-0005-0000-0000-0000F8420000}"/>
    <cellStyle name="Normal 2 4 3 4 3 6 2" xfId="17205" xr:uid="{00000000-0005-0000-0000-0000F9420000}"/>
    <cellStyle name="Normal 2 4 3 4 3 7" xfId="17206" xr:uid="{00000000-0005-0000-0000-0000FA420000}"/>
    <cellStyle name="Normal 2 4 3 4 4" xfId="17207" xr:uid="{00000000-0005-0000-0000-0000FB420000}"/>
    <cellStyle name="Normal 2 4 3 4 4 2" xfId="17208" xr:uid="{00000000-0005-0000-0000-0000FC420000}"/>
    <cellStyle name="Normal 2 4 3 4 4 2 2" xfId="17209" xr:uid="{00000000-0005-0000-0000-0000FD420000}"/>
    <cellStyle name="Normal 2 4 3 4 4 3" xfId="17210" xr:uid="{00000000-0005-0000-0000-0000FE420000}"/>
    <cellStyle name="Normal 2 4 3 4 5" xfId="17211" xr:uid="{00000000-0005-0000-0000-0000FF420000}"/>
    <cellStyle name="Normal 2 4 3 4 5 2" xfId="17212" xr:uid="{00000000-0005-0000-0000-000000430000}"/>
    <cellStyle name="Normal 2 4 3 4 5 2 2" xfId="17213" xr:uid="{00000000-0005-0000-0000-000001430000}"/>
    <cellStyle name="Normal 2 4 3 4 5 3" xfId="17214" xr:uid="{00000000-0005-0000-0000-000002430000}"/>
    <cellStyle name="Normal 2 4 3 4 6" xfId="17215" xr:uid="{00000000-0005-0000-0000-000003430000}"/>
    <cellStyle name="Normal 2 4 3 4 6 2" xfId="17216" xr:uid="{00000000-0005-0000-0000-000004430000}"/>
    <cellStyle name="Normal 2 4 3 4 6 2 2" xfId="17217" xr:uid="{00000000-0005-0000-0000-000005430000}"/>
    <cellStyle name="Normal 2 4 3 4 6 3" xfId="17218" xr:uid="{00000000-0005-0000-0000-000006430000}"/>
    <cellStyle name="Normal 2 4 3 4 7" xfId="17219" xr:uid="{00000000-0005-0000-0000-000007430000}"/>
    <cellStyle name="Normal 2 4 3 4 7 2" xfId="17220" xr:uid="{00000000-0005-0000-0000-000008430000}"/>
    <cellStyle name="Normal 2 4 3 4 8" xfId="17221" xr:uid="{00000000-0005-0000-0000-000009430000}"/>
    <cellStyle name="Normal 2 4 3 4 8 2" xfId="17222" xr:uid="{00000000-0005-0000-0000-00000A430000}"/>
    <cellStyle name="Normal 2 4 3 4 9" xfId="17223" xr:uid="{00000000-0005-0000-0000-00000B430000}"/>
    <cellStyle name="Normal 2 4 3 5" xfId="17224" xr:uid="{00000000-0005-0000-0000-00000C430000}"/>
    <cellStyle name="Normal 2 4 3 5 2" xfId="17225" xr:uid="{00000000-0005-0000-0000-00000D430000}"/>
    <cellStyle name="Normal 2 4 3 5 2 2" xfId="17226" xr:uid="{00000000-0005-0000-0000-00000E430000}"/>
    <cellStyle name="Normal 2 4 3 5 2 2 2" xfId="17227" xr:uid="{00000000-0005-0000-0000-00000F430000}"/>
    <cellStyle name="Normal 2 4 3 5 2 2 2 2" xfId="17228" xr:uid="{00000000-0005-0000-0000-000010430000}"/>
    <cellStyle name="Normal 2 4 3 5 2 2 3" xfId="17229" xr:uid="{00000000-0005-0000-0000-000011430000}"/>
    <cellStyle name="Normal 2 4 3 5 2 3" xfId="17230" xr:uid="{00000000-0005-0000-0000-000012430000}"/>
    <cellStyle name="Normal 2 4 3 5 2 3 2" xfId="17231" xr:uid="{00000000-0005-0000-0000-000013430000}"/>
    <cellStyle name="Normal 2 4 3 5 2 3 2 2" xfId="17232" xr:uid="{00000000-0005-0000-0000-000014430000}"/>
    <cellStyle name="Normal 2 4 3 5 2 3 3" xfId="17233" xr:uid="{00000000-0005-0000-0000-000015430000}"/>
    <cellStyle name="Normal 2 4 3 5 2 4" xfId="17234" xr:uid="{00000000-0005-0000-0000-000016430000}"/>
    <cellStyle name="Normal 2 4 3 5 2 4 2" xfId="17235" xr:uid="{00000000-0005-0000-0000-000017430000}"/>
    <cellStyle name="Normal 2 4 3 5 2 4 2 2" xfId="17236" xr:uid="{00000000-0005-0000-0000-000018430000}"/>
    <cellStyle name="Normal 2 4 3 5 2 4 3" xfId="17237" xr:uid="{00000000-0005-0000-0000-000019430000}"/>
    <cellStyle name="Normal 2 4 3 5 2 5" xfId="17238" xr:uid="{00000000-0005-0000-0000-00001A430000}"/>
    <cellStyle name="Normal 2 4 3 5 2 5 2" xfId="17239" xr:uid="{00000000-0005-0000-0000-00001B430000}"/>
    <cellStyle name="Normal 2 4 3 5 2 6" xfId="17240" xr:uid="{00000000-0005-0000-0000-00001C430000}"/>
    <cellStyle name="Normal 2 4 3 5 2 6 2" xfId="17241" xr:uid="{00000000-0005-0000-0000-00001D430000}"/>
    <cellStyle name="Normal 2 4 3 5 2 7" xfId="17242" xr:uid="{00000000-0005-0000-0000-00001E430000}"/>
    <cellStyle name="Normal 2 4 3 5 3" xfId="17243" xr:uid="{00000000-0005-0000-0000-00001F430000}"/>
    <cellStyle name="Normal 2 4 3 5 3 2" xfId="17244" xr:uid="{00000000-0005-0000-0000-000020430000}"/>
    <cellStyle name="Normal 2 4 3 5 3 2 2" xfId="17245" xr:uid="{00000000-0005-0000-0000-000021430000}"/>
    <cellStyle name="Normal 2 4 3 5 3 3" xfId="17246" xr:uid="{00000000-0005-0000-0000-000022430000}"/>
    <cellStyle name="Normal 2 4 3 5 4" xfId="17247" xr:uid="{00000000-0005-0000-0000-000023430000}"/>
    <cellStyle name="Normal 2 4 3 5 4 2" xfId="17248" xr:uid="{00000000-0005-0000-0000-000024430000}"/>
    <cellStyle name="Normal 2 4 3 5 4 2 2" xfId="17249" xr:uid="{00000000-0005-0000-0000-000025430000}"/>
    <cellStyle name="Normal 2 4 3 5 4 3" xfId="17250" xr:uid="{00000000-0005-0000-0000-000026430000}"/>
    <cellStyle name="Normal 2 4 3 5 5" xfId="17251" xr:uid="{00000000-0005-0000-0000-000027430000}"/>
    <cellStyle name="Normal 2 4 3 5 5 2" xfId="17252" xr:uid="{00000000-0005-0000-0000-000028430000}"/>
    <cellStyle name="Normal 2 4 3 5 5 2 2" xfId="17253" xr:uid="{00000000-0005-0000-0000-000029430000}"/>
    <cellStyle name="Normal 2 4 3 5 5 3" xfId="17254" xr:uid="{00000000-0005-0000-0000-00002A430000}"/>
    <cellStyle name="Normal 2 4 3 5 6" xfId="17255" xr:uid="{00000000-0005-0000-0000-00002B430000}"/>
    <cellStyle name="Normal 2 4 3 5 6 2" xfId="17256" xr:uid="{00000000-0005-0000-0000-00002C430000}"/>
    <cellStyle name="Normal 2 4 3 5 7" xfId="17257" xr:uid="{00000000-0005-0000-0000-00002D430000}"/>
    <cellStyle name="Normal 2 4 3 5 7 2" xfId="17258" xr:uid="{00000000-0005-0000-0000-00002E430000}"/>
    <cellStyle name="Normal 2 4 3 5 8" xfId="17259" xr:uid="{00000000-0005-0000-0000-00002F430000}"/>
    <cellStyle name="Normal 2 4 3 6" xfId="17260" xr:uid="{00000000-0005-0000-0000-000030430000}"/>
    <cellStyle name="Normal 2 4 3 6 2" xfId="17261" xr:uid="{00000000-0005-0000-0000-000031430000}"/>
    <cellStyle name="Normal 2 4 3 6 2 2" xfId="17262" xr:uid="{00000000-0005-0000-0000-000032430000}"/>
    <cellStyle name="Normal 2 4 3 6 2 2 2" xfId="17263" xr:uid="{00000000-0005-0000-0000-000033430000}"/>
    <cellStyle name="Normal 2 4 3 6 2 3" xfId="17264" xr:uid="{00000000-0005-0000-0000-000034430000}"/>
    <cellStyle name="Normal 2 4 3 6 3" xfId="17265" xr:uid="{00000000-0005-0000-0000-000035430000}"/>
    <cellStyle name="Normal 2 4 3 6 3 2" xfId="17266" xr:uid="{00000000-0005-0000-0000-000036430000}"/>
    <cellStyle name="Normal 2 4 3 6 3 2 2" xfId="17267" xr:uid="{00000000-0005-0000-0000-000037430000}"/>
    <cellStyle name="Normal 2 4 3 6 3 3" xfId="17268" xr:uid="{00000000-0005-0000-0000-000038430000}"/>
    <cellStyle name="Normal 2 4 3 6 4" xfId="17269" xr:uid="{00000000-0005-0000-0000-000039430000}"/>
    <cellStyle name="Normal 2 4 3 6 4 2" xfId="17270" xr:uid="{00000000-0005-0000-0000-00003A430000}"/>
    <cellStyle name="Normal 2 4 3 6 4 2 2" xfId="17271" xr:uid="{00000000-0005-0000-0000-00003B430000}"/>
    <cellStyle name="Normal 2 4 3 6 4 3" xfId="17272" xr:uid="{00000000-0005-0000-0000-00003C430000}"/>
    <cellStyle name="Normal 2 4 3 6 5" xfId="17273" xr:uid="{00000000-0005-0000-0000-00003D430000}"/>
    <cellStyle name="Normal 2 4 3 6 5 2" xfId="17274" xr:uid="{00000000-0005-0000-0000-00003E430000}"/>
    <cellStyle name="Normal 2 4 3 6 6" xfId="17275" xr:uid="{00000000-0005-0000-0000-00003F430000}"/>
    <cellStyle name="Normal 2 4 3 6 6 2" xfId="17276" xr:uid="{00000000-0005-0000-0000-000040430000}"/>
    <cellStyle name="Normal 2 4 3 6 7" xfId="17277" xr:uid="{00000000-0005-0000-0000-000041430000}"/>
    <cellStyle name="Normal 2 4 3 7" xfId="17278" xr:uid="{00000000-0005-0000-0000-000042430000}"/>
    <cellStyle name="Normal 2 4 3 7 2" xfId="17279" xr:uid="{00000000-0005-0000-0000-000043430000}"/>
    <cellStyle name="Normal 2 4 3 7 2 2" xfId="17280" xr:uid="{00000000-0005-0000-0000-000044430000}"/>
    <cellStyle name="Normal 2 4 3 7 2 2 2" xfId="17281" xr:uid="{00000000-0005-0000-0000-000045430000}"/>
    <cellStyle name="Normal 2 4 3 7 2 3" xfId="17282" xr:uid="{00000000-0005-0000-0000-000046430000}"/>
    <cellStyle name="Normal 2 4 3 7 3" xfId="17283" xr:uid="{00000000-0005-0000-0000-000047430000}"/>
    <cellStyle name="Normal 2 4 3 7 3 2" xfId="17284" xr:uid="{00000000-0005-0000-0000-000048430000}"/>
    <cellStyle name="Normal 2 4 3 7 3 2 2" xfId="17285" xr:uid="{00000000-0005-0000-0000-000049430000}"/>
    <cellStyle name="Normal 2 4 3 7 3 3" xfId="17286" xr:uid="{00000000-0005-0000-0000-00004A430000}"/>
    <cellStyle name="Normal 2 4 3 7 4" xfId="17287" xr:uid="{00000000-0005-0000-0000-00004B430000}"/>
    <cellStyle name="Normal 2 4 3 7 4 2" xfId="17288" xr:uid="{00000000-0005-0000-0000-00004C430000}"/>
    <cellStyle name="Normal 2 4 3 7 4 2 2" xfId="17289" xr:uid="{00000000-0005-0000-0000-00004D430000}"/>
    <cellStyle name="Normal 2 4 3 7 4 3" xfId="17290" xr:uid="{00000000-0005-0000-0000-00004E430000}"/>
    <cellStyle name="Normal 2 4 3 7 5" xfId="17291" xr:uid="{00000000-0005-0000-0000-00004F430000}"/>
    <cellStyle name="Normal 2 4 3 7 5 2" xfId="17292" xr:uid="{00000000-0005-0000-0000-000050430000}"/>
    <cellStyle name="Normal 2 4 3 7 6" xfId="17293" xr:uid="{00000000-0005-0000-0000-000051430000}"/>
    <cellStyle name="Normal 2 4 3 7 6 2" xfId="17294" xr:uid="{00000000-0005-0000-0000-000052430000}"/>
    <cellStyle name="Normal 2 4 3 7 7" xfId="17295" xr:uid="{00000000-0005-0000-0000-000053430000}"/>
    <cellStyle name="Normal 2 4 3 8" xfId="17296" xr:uid="{00000000-0005-0000-0000-000054430000}"/>
    <cellStyle name="Normal 2 4 3 8 2" xfId="17297" xr:uid="{00000000-0005-0000-0000-000055430000}"/>
    <cellStyle name="Normal 2 4 3 8 2 2" xfId="17298" xr:uid="{00000000-0005-0000-0000-000056430000}"/>
    <cellStyle name="Normal 2 4 3 8 3" xfId="17299" xr:uid="{00000000-0005-0000-0000-000057430000}"/>
    <cellStyle name="Normal 2 4 3 9" xfId="17300" xr:uid="{00000000-0005-0000-0000-000058430000}"/>
    <cellStyle name="Normal 2 4 3 9 2" xfId="17301" xr:uid="{00000000-0005-0000-0000-000059430000}"/>
    <cellStyle name="Normal 2 4 3 9 2 2" xfId="17302" xr:uid="{00000000-0005-0000-0000-00005A430000}"/>
    <cellStyle name="Normal 2 4 3 9 3" xfId="17303" xr:uid="{00000000-0005-0000-0000-00005B430000}"/>
    <cellStyle name="Normal 2 4 3_Confidential Information" xfId="17304" xr:uid="{00000000-0005-0000-0000-00005C430000}"/>
    <cellStyle name="Normal 2 4 4" xfId="488" xr:uid="{00000000-0005-0000-0000-00005D430000}"/>
    <cellStyle name="Normal 2 4 4 10" xfId="17305" xr:uid="{00000000-0005-0000-0000-00005E430000}"/>
    <cellStyle name="Normal 2 4 4 10 2" xfId="17306" xr:uid="{00000000-0005-0000-0000-00005F430000}"/>
    <cellStyle name="Normal 2 4 4 11" xfId="17307" xr:uid="{00000000-0005-0000-0000-000060430000}"/>
    <cellStyle name="Normal 2 4 4 2" xfId="17308" xr:uid="{00000000-0005-0000-0000-000061430000}"/>
    <cellStyle name="Normal 2 4 4 2 2" xfId="17309" xr:uid="{00000000-0005-0000-0000-000062430000}"/>
    <cellStyle name="Normal 2 4 4 2 2 2" xfId="17310" xr:uid="{00000000-0005-0000-0000-000063430000}"/>
    <cellStyle name="Normal 2 4 4 2 2 2 2" xfId="17311" xr:uid="{00000000-0005-0000-0000-000064430000}"/>
    <cellStyle name="Normal 2 4 4 2 2 2 2 2" xfId="17312" xr:uid="{00000000-0005-0000-0000-000065430000}"/>
    <cellStyle name="Normal 2 4 4 2 2 2 3" xfId="17313" xr:uid="{00000000-0005-0000-0000-000066430000}"/>
    <cellStyle name="Normal 2 4 4 2 2 3" xfId="17314" xr:uid="{00000000-0005-0000-0000-000067430000}"/>
    <cellStyle name="Normal 2 4 4 2 2 3 2" xfId="17315" xr:uid="{00000000-0005-0000-0000-000068430000}"/>
    <cellStyle name="Normal 2 4 4 2 2 3 2 2" xfId="17316" xr:uid="{00000000-0005-0000-0000-000069430000}"/>
    <cellStyle name="Normal 2 4 4 2 2 3 3" xfId="17317" xr:uid="{00000000-0005-0000-0000-00006A430000}"/>
    <cellStyle name="Normal 2 4 4 2 2 4" xfId="17318" xr:uid="{00000000-0005-0000-0000-00006B430000}"/>
    <cellStyle name="Normal 2 4 4 2 2 4 2" xfId="17319" xr:uid="{00000000-0005-0000-0000-00006C430000}"/>
    <cellStyle name="Normal 2 4 4 2 2 4 2 2" xfId="17320" xr:uid="{00000000-0005-0000-0000-00006D430000}"/>
    <cellStyle name="Normal 2 4 4 2 2 4 3" xfId="17321" xr:uid="{00000000-0005-0000-0000-00006E430000}"/>
    <cellStyle name="Normal 2 4 4 2 2 5" xfId="17322" xr:uid="{00000000-0005-0000-0000-00006F430000}"/>
    <cellStyle name="Normal 2 4 4 2 2 5 2" xfId="17323" xr:uid="{00000000-0005-0000-0000-000070430000}"/>
    <cellStyle name="Normal 2 4 4 2 2 6" xfId="17324" xr:uid="{00000000-0005-0000-0000-000071430000}"/>
    <cellStyle name="Normal 2 4 4 2 2 6 2" xfId="17325" xr:uid="{00000000-0005-0000-0000-000072430000}"/>
    <cellStyle name="Normal 2 4 4 2 2 7" xfId="17326" xr:uid="{00000000-0005-0000-0000-000073430000}"/>
    <cellStyle name="Normal 2 4 4 2 3" xfId="17327" xr:uid="{00000000-0005-0000-0000-000074430000}"/>
    <cellStyle name="Normal 2 4 4 2 3 2" xfId="17328" xr:uid="{00000000-0005-0000-0000-000075430000}"/>
    <cellStyle name="Normal 2 4 4 2 3 2 2" xfId="17329" xr:uid="{00000000-0005-0000-0000-000076430000}"/>
    <cellStyle name="Normal 2 4 4 2 3 2 2 2" xfId="17330" xr:uid="{00000000-0005-0000-0000-000077430000}"/>
    <cellStyle name="Normal 2 4 4 2 3 2 3" xfId="17331" xr:uid="{00000000-0005-0000-0000-000078430000}"/>
    <cellStyle name="Normal 2 4 4 2 3 3" xfId="17332" xr:uid="{00000000-0005-0000-0000-000079430000}"/>
    <cellStyle name="Normal 2 4 4 2 3 3 2" xfId="17333" xr:uid="{00000000-0005-0000-0000-00007A430000}"/>
    <cellStyle name="Normal 2 4 4 2 3 3 2 2" xfId="17334" xr:uid="{00000000-0005-0000-0000-00007B430000}"/>
    <cellStyle name="Normal 2 4 4 2 3 3 3" xfId="17335" xr:uid="{00000000-0005-0000-0000-00007C430000}"/>
    <cellStyle name="Normal 2 4 4 2 3 4" xfId="17336" xr:uid="{00000000-0005-0000-0000-00007D430000}"/>
    <cellStyle name="Normal 2 4 4 2 3 4 2" xfId="17337" xr:uid="{00000000-0005-0000-0000-00007E430000}"/>
    <cellStyle name="Normal 2 4 4 2 3 4 2 2" xfId="17338" xr:uid="{00000000-0005-0000-0000-00007F430000}"/>
    <cellStyle name="Normal 2 4 4 2 3 4 3" xfId="17339" xr:uid="{00000000-0005-0000-0000-000080430000}"/>
    <cellStyle name="Normal 2 4 4 2 3 5" xfId="17340" xr:uid="{00000000-0005-0000-0000-000081430000}"/>
    <cellStyle name="Normal 2 4 4 2 3 5 2" xfId="17341" xr:uid="{00000000-0005-0000-0000-000082430000}"/>
    <cellStyle name="Normal 2 4 4 2 3 6" xfId="17342" xr:uid="{00000000-0005-0000-0000-000083430000}"/>
    <cellStyle name="Normal 2 4 4 2 3 6 2" xfId="17343" xr:uid="{00000000-0005-0000-0000-000084430000}"/>
    <cellStyle name="Normal 2 4 4 2 3 7" xfId="17344" xr:uid="{00000000-0005-0000-0000-000085430000}"/>
    <cellStyle name="Normal 2 4 4 2 4" xfId="17345" xr:uid="{00000000-0005-0000-0000-000086430000}"/>
    <cellStyle name="Normal 2 4 4 2 4 2" xfId="17346" xr:uid="{00000000-0005-0000-0000-000087430000}"/>
    <cellStyle name="Normal 2 4 4 2 4 2 2" xfId="17347" xr:uid="{00000000-0005-0000-0000-000088430000}"/>
    <cellStyle name="Normal 2 4 4 2 4 3" xfId="17348" xr:uid="{00000000-0005-0000-0000-000089430000}"/>
    <cellStyle name="Normal 2 4 4 2 5" xfId="17349" xr:uid="{00000000-0005-0000-0000-00008A430000}"/>
    <cellStyle name="Normal 2 4 4 2 5 2" xfId="17350" xr:uid="{00000000-0005-0000-0000-00008B430000}"/>
    <cellStyle name="Normal 2 4 4 2 5 2 2" xfId="17351" xr:uid="{00000000-0005-0000-0000-00008C430000}"/>
    <cellStyle name="Normal 2 4 4 2 5 3" xfId="17352" xr:uid="{00000000-0005-0000-0000-00008D430000}"/>
    <cellStyle name="Normal 2 4 4 2 6" xfId="17353" xr:uid="{00000000-0005-0000-0000-00008E430000}"/>
    <cellStyle name="Normal 2 4 4 2 6 2" xfId="17354" xr:uid="{00000000-0005-0000-0000-00008F430000}"/>
    <cellStyle name="Normal 2 4 4 2 6 2 2" xfId="17355" xr:uid="{00000000-0005-0000-0000-000090430000}"/>
    <cellStyle name="Normal 2 4 4 2 6 3" xfId="17356" xr:uid="{00000000-0005-0000-0000-000091430000}"/>
    <cellStyle name="Normal 2 4 4 2 7" xfId="17357" xr:uid="{00000000-0005-0000-0000-000092430000}"/>
    <cellStyle name="Normal 2 4 4 2 7 2" xfId="17358" xr:uid="{00000000-0005-0000-0000-000093430000}"/>
    <cellStyle name="Normal 2 4 4 2 8" xfId="17359" xr:uid="{00000000-0005-0000-0000-000094430000}"/>
    <cellStyle name="Normal 2 4 4 2 8 2" xfId="17360" xr:uid="{00000000-0005-0000-0000-000095430000}"/>
    <cellStyle name="Normal 2 4 4 2 9" xfId="17361" xr:uid="{00000000-0005-0000-0000-000096430000}"/>
    <cellStyle name="Normal 2 4 4 3" xfId="17362" xr:uid="{00000000-0005-0000-0000-000097430000}"/>
    <cellStyle name="Normal 2 4 4 3 2" xfId="17363" xr:uid="{00000000-0005-0000-0000-000098430000}"/>
    <cellStyle name="Normal 2 4 4 3 2 2" xfId="17364" xr:uid="{00000000-0005-0000-0000-000099430000}"/>
    <cellStyle name="Normal 2 4 4 3 2 2 2" xfId="17365" xr:uid="{00000000-0005-0000-0000-00009A430000}"/>
    <cellStyle name="Normal 2 4 4 3 2 2 2 2" xfId="17366" xr:uid="{00000000-0005-0000-0000-00009B430000}"/>
    <cellStyle name="Normal 2 4 4 3 2 2 3" xfId="17367" xr:uid="{00000000-0005-0000-0000-00009C430000}"/>
    <cellStyle name="Normal 2 4 4 3 2 3" xfId="17368" xr:uid="{00000000-0005-0000-0000-00009D430000}"/>
    <cellStyle name="Normal 2 4 4 3 2 3 2" xfId="17369" xr:uid="{00000000-0005-0000-0000-00009E430000}"/>
    <cellStyle name="Normal 2 4 4 3 2 3 2 2" xfId="17370" xr:uid="{00000000-0005-0000-0000-00009F430000}"/>
    <cellStyle name="Normal 2 4 4 3 2 3 3" xfId="17371" xr:uid="{00000000-0005-0000-0000-0000A0430000}"/>
    <cellStyle name="Normal 2 4 4 3 2 4" xfId="17372" xr:uid="{00000000-0005-0000-0000-0000A1430000}"/>
    <cellStyle name="Normal 2 4 4 3 2 4 2" xfId="17373" xr:uid="{00000000-0005-0000-0000-0000A2430000}"/>
    <cellStyle name="Normal 2 4 4 3 2 4 2 2" xfId="17374" xr:uid="{00000000-0005-0000-0000-0000A3430000}"/>
    <cellStyle name="Normal 2 4 4 3 2 4 3" xfId="17375" xr:uid="{00000000-0005-0000-0000-0000A4430000}"/>
    <cellStyle name="Normal 2 4 4 3 2 5" xfId="17376" xr:uid="{00000000-0005-0000-0000-0000A5430000}"/>
    <cellStyle name="Normal 2 4 4 3 2 5 2" xfId="17377" xr:uid="{00000000-0005-0000-0000-0000A6430000}"/>
    <cellStyle name="Normal 2 4 4 3 2 6" xfId="17378" xr:uid="{00000000-0005-0000-0000-0000A7430000}"/>
    <cellStyle name="Normal 2 4 4 3 2 6 2" xfId="17379" xr:uid="{00000000-0005-0000-0000-0000A8430000}"/>
    <cellStyle name="Normal 2 4 4 3 2 7" xfId="17380" xr:uid="{00000000-0005-0000-0000-0000A9430000}"/>
    <cellStyle name="Normal 2 4 4 3 3" xfId="17381" xr:uid="{00000000-0005-0000-0000-0000AA430000}"/>
    <cellStyle name="Normal 2 4 4 3 3 2" xfId="17382" xr:uid="{00000000-0005-0000-0000-0000AB430000}"/>
    <cellStyle name="Normal 2 4 4 3 3 2 2" xfId="17383" xr:uid="{00000000-0005-0000-0000-0000AC430000}"/>
    <cellStyle name="Normal 2 4 4 3 3 3" xfId="17384" xr:uid="{00000000-0005-0000-0000-0000AD430000}"/>
    <cellStyle name="Normal 2 4 4 3 4" xfId="17385" xr:uid="{00000000-0005-0000-0000-0000AE430000}"/>
    <cellStyle name="Normal 2 4 4 3 4 2" xfId="17386" xr:uid="{00000000-0005-0000-0000-0000AF430000}"/>
    <cellStyle name="Normal 2 4 4 3 4 2 2" xfId="17387" xr:uid="{00000000-0005-0000-0000-0000B0430000}"/>
    <cellStyle name="Normal 2 4 4 3 4 3" xfId="17388" xr:uid="{00000000-0005-0000-0000-0000B1430000}"/>
    <cellStyle name="Normal 2 4 4 3 5" xfId="17389" xr:uid="{00000000-0005-0000-0000-0000B2430000}"/>
    <cellStyle name="Normal 2 4 4 3 5 2" xfId="17390" xr:uid="{00000000-0005-0000-0000-0000B3430000}"/>
    <cellStyle name="Normal 2 4 4 3 5 2 2" xfId="17391" xr:uid="{00000000-0005-0000-0000-0000B4430000}"/>
    <cellStyle name="Normal 2 4 4 3 5 3" xfId="17392" xr:uid="{00000000-0005-0000-0000-0000B5430000}"/>
    <cellStyle name="Normal 2 4 4 3 6" xfId="17393" xr:uid="{00000000-0005-0000-0000-0000B6430000}"/>
    <cellStyle name="Normal 2 4 4 3 6 2" xfId="17394" xr:uid="{00000000-0005-0000-0000-0000B7430000}"/>
    <cellStyle name="Normal 2 4 4 3 7" xfId="17395" xr:uid="{00000000-0005-0000-0000-0000B8430000}"/>
    <cellStyle name="Normal 2 4 4 3 7 2" xfId="17396" xr:uid="{00000000-0005-0000-0000-0000B9430000}"/>
    <cellStyle name="Normal 2 4 4 3 8" xfId="17397" xr:uid="{00000000-0005-0000-0000-0000BA430000}"/>
    <cellStyle name="Normal 2 4 4 4" xfId="17398" xr:uid="{00000000-0005-0000-0000-0000BB430000}"/>
    <cellStyle name="Normal 2 4 4 4 2" xfId="17399" xr:uid="{00000000-0005-0000-0000-0000BC430000}"/>
    <cellStyle name="Normal 2 4 4 4 2 2" xfId="17400" xr:uid="{00000000-0005-0000-0000-0000BD430000}"/>
    <cellStyle name="Normal 2 4 4 4 2 2 2" xfId="17401" xr:uid="{00000000-0005-0000-0000-0000BE430000}"/>
    <cellStyle name="Normal 2 4 4 4 2 3" xfId="17402" xr:uid="{00000000-0005-0000-0000-0000BF430000}"/>
    <cellStyle name="Normal 2 4 4 4 3" xfId="17403" xr:uid="{00000000-0005-0000-0000-0000C0430000}"/>
    <cellStyle name="Normal 2 4 4 4 3 2" xfId="17404" xr:uid="{00000000-0005-0000-0000-0000C1430000}"/>
    <cellStyle name="Normal 2 4 4 4 3 2 2" xfId="17405" xr:uid="{00000000-0005-0000-0000-0000C2430000}"/>
    <cellStyle name="Normal 2 4 4 4 3 3" xfId="17406" xr:uid="{00000000-0005-0000-0000-0000C3430000}"/>
    <cellStyle name="Normal 2 4 4 4 4" xfId="17407" xr:uid="{00000000-0005-0000-0000-0000C4430000}"/>
    <cellStyle name="Normal 2 4 4 4 4 2" xfId="17408" xr:uid="{00000000-0005-0000-0000-0000C5430000}"/>
    <cellStyle name="Normal 2 4 4 4 4 2 2" xfId="17409" xr:uid="{00000000-0005-0000-0000-0000C6430000}"/>
    <cellStyle name="Normal 2 4 4 4 4 3" xfId="17410" xr:uid="{00000000-0005-0000-0000-0000C7430000}"/>
    <cellStyle name="Normal 2 4 4 4 5" xfId="17411" xr:uid="{00000000-0005-0000-0000-0000C8430000}"/>
    <cellStyle name="Normal 2 4 4 4 5 2" xfId="17412" xr:uid="{00000000-0005-0000-0000-0000C9430000}"/>
    <cellStyle name="Normal 2 4 4 4 6" xfId="17413" xr:uid="{00000000-0005-0000-0000-0000CA430000}"/>
    <cellStyle name="Normal 2 4 4 4 6 2" xfId="17414" xr:uid="{00000000-0005-0000-0000-0000CB430000}"/>
    <cellStyle name="Normal 2 4 4 4 7" xfId="17415" xr:uid="{00000000-0005-0000-0000-0000CC430000}"/>
    <cellStyle name="Normal 2 4 4 5" xfId="17416" xr:uid="{00000000-0005-0000-0000-0000CD430000}"/>
    <cellStyle name="Normal 2 4 4 5 2" xfId="17417" xr:uid="{00000000-0005-0000-0000-0000CE430000}"/>
    <cellStyle name="Normal 2 4 4 5 2 2" xfId="17418" xr:uid="{00000000-0005-0000-0000-0000CF430000}"/>
    <cellStyle name="Normal 2 4 4 5 2 2 2" xfId="17419" xr:uid="{00000000-0005-0000-0000-0000D0430000}"/>
    <cellStyle name="Normal 2 4 4 5 2 3" xfId="17420" xr:uid="{00000000-0005-0000-0000-0000D1430000}"/>
    <cellStyle name="Normal 2 4 4 5 3" xfId="17421" xr:uid="{00000000-0005-0000-0000-0000D2430000}"/>
    <cellStyle name="Normal 2 4 4 5 3 2" xfId="17422" xr:uid="{00000000-0005-0000-0000-0000D3430000}"/>
    <cellStyle name="Normal 2 4 4 5 3 2 2" xfId="17423" xr:uid="{00000000-0005-0000-0000-0000D4430000}"/>
    <cellStyle name="Normal 2 4 4 5 3 3" xfId="17424" xr:uid="{00000000-0005-0000-0000-0000D5430000}"/>
    <cellStyle name="Normal 2 4 4 5 4" xfId="17425" xr:uid="{00000000-0005-0000-0000-0000D6430000}"/>
    <cellStyle name="Normal 2 4 4 5 4 2" xfId="17426" xr:uid="{00000000-0005-0000-0000-0000D7430000}"/>
    <cellStyle name="Normal 2 4 4 5 4 2 2" xfId="17427" xr:uid="{00000000-0005-0000-0000-0000D8430000}"/>
    <cellStyle name="Normal 2 4 4 5 4 3" xfId="17428" xr:uid="{00000000-0005-0000-0000-0000D9430000}"/>
    <cellStyle name="Normal 2 4 4 5 5" xfId="17429" xr:uid="{00000000-0005-0000-0000-0000DA430000}"/>
    <cellStyle name="Normal 2 4 4 5 5 2" xfId="17430" xr:uid="{00000000-0005-0000-0000-0000DB430000}"/>
    <cellStyle name="Normal 2 4 4 5 6" xfId="17431" xr:uid="{00000000-0005-0000-0000-0000DC430000}"/>
    <cellStyle name="Normal 2 4 4 5 6 2" xfId="17432" xr:uid="{00000000-0005-0000-0000-0000DD430000}"/>
    <cellStyle name="Normal 2 4 4 5 7" xfId="17433" xr:uid="{00000000-0005-0000-0000-0000DE430000}"/>
    <cellStyle name="Normal 2 4 4 6" xfId="17434" xr:uid="{00000000-0005-0000-0000-0000DF430000}"/>
    <cellStyle name="Normal 2 4 4 6 2" xfId="17435" xr:uid="{00000000-0005-0000-0000-0000E0430000}"/>
    <cellStyle name="Normal 2 4 4 6 2 2" xfId="17436" xr:uid="{00000000-0005-0000-0000-0000E1430000}"/>
    <cellStyle name="Normal 2 4 4 6 3" xfId="17437" xr:uid="{00000000-0005-0000-0000-0000E2430000}"/>
    <cellStyle name="Normal 2 4 4 7" xfId="17438" xr:uid="{00000000-0005-0000-0000-0000E3430000}"/>
    <cellStyle name="Normal 2 4 4 7 2" xfId="17439" xr:uid="{00000000-0005-0000-0000-0000E4430000}"/>
    <cellStyle name="Normal 2 4 4 7 2 2" xfId="17440" xr:uid="{00000000-0005-0000-0000-0000E5430000}"/>
    <cellStyle name="Normal 2 4 4 7 3" xfId="17441" xr:uid="{00000000-0005-0000-0000-0000E6430000}"/>
    <cellStyle name="Normal 2 4 4 8" xfId="17442" xr:uid="{00000000-0005-0000-0000-0000E7430000}"/>
    <cellStyle name="Normal 2 4 4 8 2" xfId="17443" xr:uid="{00000000-0005-0000-0000-0000E8430000}"/>
    <cellStyle name="Normal 2 4 4 8 2 2" xfId="17444" xr:uid="{00000000-0005-0000-0000-0000E9430000}"/>
    <cellStyle name="Normal 2 4 4 8 3" xfId="17445" xr:uid="{00000000-0005-0000-0000-0000EA430000}"/>
    <cellStyle name="Normal 2 4 4 9" xfId="17446" xr:uid="{00000000-0005-0000-0000-0000EB430000}"/>
    <cellStyle name="Normal 2 4 4 9 2" xfId="17447" xr:uid="{00000000-0005-0000-0000-0000EC430000}"/>
    <cellStyle name="Normal 2 4 5" xfId="489" xr:uid="{00000000-0005-0000-0000-0000ED430000}"/>
    <cellStyle name="Normal 2 4 5 10" xfId="17448" xr:uid="{00000000-0005-0000-0000-0000EE430000}"/>
    <cellStyle name="Normal 2 4 5 10 2" xfId="17449" xr:uid="{00000000-0005-0000-0000-0000EF430000}"/>
    <cellStyle name="Normal 2 4 5 11" xfId="17450" xr:uid="{00000000-0005-0000-0000-0000F0430000}"/>
    <cellStyle name="Normal 2 4 5 2" xfId="17451" xr:uid="{00000000-0005-0000-0000-0000F1430000}"/>
    <cellStyle name="Normal 2 4 5 2 2" xfId="17452" xr:uid="{00000000-0005-0000-0000-0000F2430000}"/>
    <cellStyle name="Normal 2 4 5 2 2 2" xfId="17453" xr:uid="{00000000-0005-0000-0000-0000F3430000}"/>
    <cellStyle name="Normal 2 4 5 2 2 2 2" xfId="17454" xr:uid="{00000000-0005-0000-0000-0000F4430000}"/>
    <cellStyle name="Normal 2 4 5 2 2 2 2 2" xfId="17455" xr:uid="{00000000-0005-0000-0000-0000F5430000}"/>
    <cellStyle name="Normal 2 4 5 2 2 2 3" xfId="17456" xr:uid="{00000000-0005-0000-0000-0000F6430000}"/>
    <cellStyle name="Normal 2 4 5 2 2 3" xfId="17457" xr:uid="{00000000-0005-0000-0000-0000F7430000}"/>
    <cellStyle name="Normal 2 4 5 2 2 3 2" xfId="17458" xr:uid="{00000000-0005-0000-0000-0000F8430000}"/>
    <cellStyle name="Normal 2 4 5 2 2 3 2 2" xfId="17459" xr:uid="{00000000-0005-0000-0000-0000F9430000}"/>
    <cellStyle name="Normal 2 4 5 2 2 3 3" xfId="17460" xr:uid="{00000000-0005-0000-0000-0000FA430000}"/>
    <cellStyle name="Normal 2 4 5 2 2 4" xfId="17461" xr:uid="{00000000-0005-0000-0000-0000FB430000}"/>
    <cellStyle name="Normal 2 4 5 2 2 4 2" xfId="17462" xr:uid="{00000000-0005-0000-0000-0000FC430000}"/>
    <cellStyle name="Normal 2 4 5 2 2 4 2 2" xfId="17463" xr:uid="{00000000-0005-0000-0000-0000FD430000}"/>
    <cellStyle name="Normal 2 4 5 2 2 4 3" xfId="17464" xr:uid="{00000000-0005-0000-0000-0000FE430000}"/>
    <cellStyle name="Normal 2 4 5 2 2 5" xfId="17465" xr:uid="{00000000-0005-0000-0000-0000FF430000}"/>
    <cellStyle name="Normal 2 4 5 2 2 5 2" xfId="17466" xr:uid="{00000000-0005-0000-0000-000000440000}"/>
    <cellStyle name="Normal 2 4 5 2 2 6" xfId="17467" xr:uid="{00000000-0005-0000-0000-000001440000}"/>
    <cellStyle name="Normal 2 4 5 2 2 6 2" xfId="17468" xr:uid="{00000000-0005-0000-0000-000002440000}"/>
    <cellStyle name="Normal 2 4 5 2 2 7" xfId="17469" xr:uid="{00000000-0005-0000-0000-000003440000}"/>
    <cellStyle name="Normal 2 4 5 2 3" xfId="17470" xr:uid="{00000000-0005-0000-0000-000004440000}"/>
    <cellStyle name="Normal 2 4 5 2 3 2" xfId="17471" xr:uid="{00000000-0005-0000-0000-000005440000}"/>
    <cellStyle name="Normal 2 4 5 2 3 2 2" xfId="17472" xr:uid="{00000000-0005-0000-0000-000006440000}"/>
    <cellStyle name="Normal 2 4 5 2 3 2 2 2" xfId="17473" xr:uid="{00000000-0005-0000-0000-000007440000}"/>
    <cellStyle name="Normal 2 4 5 2 3 2 3" xfId="17474" xr:uid="{00000000-0005-0000-0000-000008440000}"/>
    <cellStyle name="Normal 2 4 5 2 3 3" xfId="17475" xr:uid="{00000000-0005-0000-0000-000009440000}"/>
    <cellStyle name="Normal 2 4 5 2 3 3 2" xfId="17476" xr:uid="{00000000-0005-0000-0000-00000A440000}"/>
    <cellStyle name="Normal 2 4 5 2 3 3 2 2" xfId="17477" xr:uid="{00000000-0005-0000-0000-00000B440000}"/>
    <cellStyle name="Normal 2 4 5 2 3 3 3" xfId="17478" xr:uid="{00000000-0005-0000-0000-00000C440000}"/>
    <cellStyle name="Normal 2 4 5 2 3 4" xfId="17479" xr:uid="{00000000-0005-0000-0000-00000D440000}"/>
    <cellStyle name="Normal 2 4 5 2 3 4 2" xfId="17480" xr:uid="{00000000-0005-0000-0000-00000E440000}"/>
    <cellStyle name="Normal 2 4 5 2 3 4 2 2" xfId="17481" xr:uid="{00000000-0005-0000-0000-00000F440000}"/>
    <cellStyle name="Normal 2 4 5 2 3 4 3" xfId="17482" xr:uid="{00000000-0005-0000-0000-000010440000}"/>
    <cellStyle name="Normal 2 4 5 2 3 5" xfId="17483" xr:uid="{00000000-0005-0000-0000-000011440000}"/>
    <cellStyle name="Normal 2 4 5 2 3 5 2" xfId="17484" xr:uid="{00000000-0005-0000-0000-000012440000}"/>
    <cellStyle name="Normal 2 4 5 2 3 6" xfId="17485" xr:uid="{00000000-0005-0000-0000-000013440000}"/>
    <cellStyle name="Normal 2 4 5 2 3 6 2" xfId="17486" xr:uid="{00000000-0005-0000-0000-000014440000}"/>
    <cellStyle name="Normal 2 4 5 2 3 7" xfId="17487" xr:uid="{00000000-0005-0000-0000-000015440000}"/>
    <cellStyle name="Normal 2 4 5 2 4" xfId="17488" xr:uid="{00000000-0005-0000-0000-000016440000}"/>
    <cellStyle name="Normal 2 4 5 2 4 2" xfId="17489" xr:uid="{00000000-0005-0000-0000-000017440000}"/>
    <cellStyle name="Normal 2 4 5 2 4 2 2" xfId="17490" xr:uid="{00000000-0005-0000-0000-000018440000}"/>
    <cellStyle name="Normal 2 4 5 2 4 3" xfId="17491" xr:uid="{00000000-0005-0000-0000-000019440000}"/>
    <cellStyle name="Normal 2 4 5 2 5" xfId="17492" xr:uid="{00000000-0005-0000-0000-00001A440000}"/>
    <cellStyle name="Normal 2 4 5 2 5 2" xfId="17493" xr:uid="{00000000-0005-0000-0000-00001B440000}"/>
    <cellStyle name="Normal 2 4 5 2 5 2 2" xfId="17494" xr:uid="{00000000-0005-0000-0000-00001C440000}"/>
    <cellStyle name="Normal 2 4 5 2 5 3" xfId="17495" xr:uid="{00000000-0005-0000-0000-00001D440000}"/>
    <cellStyle name="Normal 2 4 5 2 6" xfId="17496" xr:uid="{00000000-0005-0000-0000-00001E440000}"/>
    <cellStyle name="Normal 2 4 5 2 6 2" xfId="17497" xr:uid="{00000000-0005-0000-0000-00001F440000}"/>
    <cellStyle name="Normal 2 4 5 2 6 2 2" xfId="17498" xr:uid="{00000000-0005-0000-0000-000020440000}"/>
    <cellStyle name="Normal 2 4 5 2 6 3" xfId="17499" xr:uid="{00000000-0005-0000-0000-000021440000}"/>
    <cellStyle name="Normal 2 4 5 2 7" xfId="17500" xr:uid="{00000000-0005-0000-0000-000022440000}"/>
    <cellStyle name="Normal 2 4 5 2 7 2" xfId="17501" xr:uid="{00000000-0005-0000-0000-000023440000}"/>
    <cellStyle name="Normal 2 4 5 2 8" xfId="17502" xr:uid="{00000000-0005-0000-0000-000024440000}"/>
    <cellStyle name="Normal 2 4 5 2 8 2" xfId="17503" xr:uid="{00000000-0005-0000-0000-000025440000}"/>
    <cellStyle name="Normal 2 4 5 2 9" xfId="17504" xr:uid="{00000000-0005-0000-0000-000026440000}"/>
    <cellStyle name="Normal 2 4 5 3" xfId="17505" xr:uid="{00000000-0005-0000-0000-000027440000}"/>
    <cellStyle name="Normal 2 4 5 3 2" xfId="17506" xr:uid="{00000000-0005-0000-0000-000028440000}"/>
    <cellStyle name="Normal 2 4 5 3 2 2" xfId="17507" xr:uid="{00000000-0005-0000-0000-000029440000}"/>
    <cellStyle name="Normal 2 4 5 3 2 2 2" xfId="17508" xr:uid="{00000000-0005-0000-0000-00002A440000}"/>
    <cellStyle name="Normal 2 4 5 3 2 2 2 2" xfId="17509" xr:uid="{00000000-0005-0000-0000-00002B440000}"/>
    <cellStyle name="Normal 2 4 5 3 2 2 3" xfId="17510" xr:uid="{00000000-0005-0000-0000-00002C440000}"/>
    <cellStyle name="Normal 2 4 5 3 2 3" xfId="17511" xr:uid="{00000000-0005-0000-0000-00002D440000}"/>
    <cellStyle name="Normal 2 4 5 3 2 3 2" xfId="17512" xr:uid="{00000000-0005-0000-0000-00002E440000}"/>
    <cellStyle name="Normal 2 4 5 3 2 3 2 2" xfId="17513" xr:uid="{00000000-0005-0000-0000-00002F440000}"/>
    <cellStyle name="Normal 2 4 5 3 2 3 3" xfId="17514" xr:uid="{00000000-0005-0000-0000-000030440000}"/>
    <cellStyle name="Normal 2 4 5 3 2 4" xfId="17515" xr:uid="{00000000-0005-0000-0000-000031440000}"/>
    <cellStyle name="Normal 2 4 5 3 2 4 2" xfId="17516" xr:uid="{00000000-0005-0000-0000-000032440000}"/>
    <cellStyle name="Normal 2 4 5 3 2 4 2 2" xfId="17517" xr:uid="{00000000-0005-0000-0000-000033440000}"/>
    <cellStyle name="Normal 2 4 5 3 2 4 3" xfId="17518" xr:uid="{00000000-0005-0000-0000-000034440000}"/>
    <cellStyle name="Normal 2 4 5 3 2 5" xfId="17519" xr:uid="{00000000-0005-0000-0000-000035440000}"/>
    <cellStyle name="Normal 2 4 5 3 2 5 2" xfId="17520" xr:uid="{00000000-0005-0000-0000-000036440000}"/>
    <cellStyle name="Normal 2 4 5 3 2 6" xfId="17521" xr:uid="{00000000-0005-0000-0000-000037440000}"/>
    <cellStyle name="Normal 2 4 5 3 2 6 2" xfId="17522" xr:uid="{00000000-0005-0000-0000-000038440000}"/>
    <cellStyle name="Normal 2 4 5 3 2 7" xfId="17523" xr:uid="{00000000-0005-0000-0000-000039440000}"/>
    <cellStyle name="Normal 2 4 5 3 3" xfId="17524" xr:uid="{00000000-0005-0000-0000-00003A440000}"/>
    <cellStyle name="Normal 2 4 5 3 3 2" xfId="17525" xr:uid="{00000000-0005-0000-0000-00003B440000}"/>
    <cellStyle name="Normal 2 4 5 3 3 2 2" xfId="17526" xr:uid="{00000000-0005-0000-0000-00003C440000}"/>
    <cellStyle name="Normal 2 4 5 3 3 3" xfId="17527" xr:uid="{00000000-0005-0000-0000-00003D440000}"/>
    <cellStyle name="Normal 2 4 5 3 4" xfId="17528" xr:uid="{00000000-0005-0000-0000-00003E440000}"/>
    <cellStyle name="Normal 2 4 5 3 4 2" xfId="17529" xr:uid="{00000000-0005-0000-0000-00003F440000}"/>
    <cellStyle name="Normal 2 4 5 3 4 2 2" xfId="17530" xr:uid="{00000000-0005-0000-0000-000040440000}"/>
    <cellStyle name="Normal 2 4 5 3 4 3" xfId="17531" xr:uid="{00000000-0005-0000-0000-000041440000}"/>
    <cellStyle name="Normal 2 4 5 3 5" xfId="17532" xr:uid="{00000000-0005-0000-0000-000042440000}"/>
    <cellStyle name="Normal 2 4 5 3 5 2" xfId="17533" xr:uid="{00000000-0005-0000-0000-000043440000}"/>
    <cellStyle name="Normal 2 4 5 3 5 2 2" xfId="17534" xr:uid="{00000000-0005-0000-0000-000044440000}"/>
    <cellStyle name="Normal 2 4 5 3 5 3" xfId="17535" xr:uid="{00000000-0005-0000-0000-000045440000}"/>
    <cellStyle name="Normal 2 4 5 3 6" xfId="17536" xr:uid="{00000000-0005-0000-0000-000046440000}"/>
    <cellStyle name="Normal 2 4 5 3 6 2" xfId="17537" xr:uid="{00000000-0005-0000-0000-000047440000}"/>
    <cellStyle name="Normal 2 4 5 3 7" xfId="17538" xr:uid="{00000000-0005-0000-0000-000048440000}"/>
    <cellStyle name="Normal 2 4 5 3 7 2" xfId="17539" xr:uid="{00000000-0005-0000-0000-000049440000}"/>
    <cellStyle name="Normal 2 4 5 3 8" xfId="17540" xr:uid="{00000000-0005-0000-0000-00004A440000}"/>
    <cellStyle name="Normal 2 4 5 4" xfId="17541" xr:uid="{00000000-0005-0000-0000-00004B440000}"/>
    <cellStyle name="Normal 2 4 5 4 2" xfId="17542" xr:uid="{00000000-0005-0000-0000-00004C440000}"/>
    <cellStyle name="Normal 2 4 5 4 2 2" xfId="17543" xr:uid="{00000000-0005-0000-0000-00004D440000}"/>
    <cellStyle name="Normal 2 4 5 4 2 2 2" xfId="17544" xr:uid="{00000000-0005-0000-0000-00004E440000}"/>
    <cellStyle name="Normal 2 4 5 4 2 3" xfId="17545" xr:uid="{00000000-0005-0000-0000-00004F440000}"/>
    <cellStyle name="Normal 2 4 5 4 3" xfId="17546" xr:uid="{00000000-0005-0000-0000-000050440000}"/>
    <cellStyle name="Normal 2 4 5 4 3 2" xfId="17547" xr:uid="{00000000-0005-0000-0000-000051440000}"/>
    <cellStyle name="Normal 2 4 5 4 3 2 2" xfId="17548" xr:uid="{00000000-0005-0000-0000-000052440000}"/>
    <cellStyle name="Normal 2 4 5 4 3 3" xfId="17549" xr:uid="{00000000-0005-0000-0000-000053440000}"/>
    <cellStyle name="Normal 2 4 5 4 4" xfId="17550" xr:uid="{00000000-0005-0000-0000-000054440000}"/>
    <cellStyle name="Normal 2 4 5 4 4 2" xfId="17551" xr:uid="{00000000-0005-0000-0000-000055440000}"/>
    <cellStyle name="Normal 2 4 5 4 4 2 2" xfId="17552" xr:uid="{00000000-0005-0000-0000-000056440000}"/>
    <cellStyle name="Normal 2 4 5 4 4 3" xfId="17553" xr:uid="{00000000-0005-0000-0000-000057440000}"/>
    <cellStyle name="Normal 2 4 5 4 5" xfId="17554" xr:uid="{00000000-0005-0000-0000-000058440000}"/>
    <cellStyle name="Normal 2 4 5 4 5 2" xfId="17555" xr:uid="{00000000-0005-0000-0000-000059440000}"/>
    <cellStyle name="Normal 2 4 5 4 6" xfId="17556" xr:uid="{00000000-0005-0000-0000-00005A440000}"/>
    <cellStyle name="Normal 2 4 5 4 6 2" xfId="17557" xr:uid="{00000000-0005-0000-0000-00005B440000}"/>
    <cellStyle name="Normal 2 4 5 4 7" xfId="17558" xr:uid="{00000000-0005-0000-0000-00005C440000}"/>
    <cellStyle name="Normal 2 4 5 5" xfId="17559" xr:uid="{00000000-0005-0000-0000-00005D440000}"/>
    <cellStyle name="Normal 2 4 5 5 2" xfId="17560" xr:uid="{00000000-0005-0000-0000-00005E440000}"/>
    <cellStyle name="Normal 2 4 5 5 2 2" xfId="17561" xr:uid="{00000000-0005-0000-0000-00005F440000}"/>
    <cellStyle name="Normal 2 4 5 5 2 2 2" xfId="17562" xr:uid="{00000000-0005-0000-0000-000060440000}"/>
    <cellStyle name="Normal 2 4 5 5 2 3" xfId="17563" xr:uid="{00000000-0005-0000-0000-000061440000}"/>
    <cellStyle name="Normal 2 4 5 5 3" xfId="17564" xr:uid="{00000000-0005-0000-0000-000062440000}"/>
    <cellStyle name="Normal 2 4 5 5 3 2" xfId="17565" xr:uid="{00000000-0005-0000-0000-000063440000}"/>
    <cellStyle name="Normal 2 4 5 5 3 2 2" xfId="17566" xr:uid="{00000000-0005-0000-0000-000064440000}"/>
    <cellStyle name="Normal 2 4 5 5 3 3" xfId="17567" xr:uid="{00000000-0005-0000-0000-000065440000}"/>
    <cellStyle name="Normal 2 4 5 5 4" xfId="17568" xr:uid="{00000000-0005-0000-0000-000066440000}"/>
    <cellStyle name="Normal 2 4 5 5 4 2" xfId="17569" xr:uid="{00000000-0005-0000-0000-000067440000}"/>
    <cellStyle name="Normal 2 4 5 5 4 2 2" xfId="17570" xr:uid="{00000000-0005-0000-0000-000068440000}"/>
    <cellStyle name="Normal 2 4 5 5 4 3" xfId="17571" xr:uid="{00000000-0005-0000-0000-000069440000}"/>
    <cellStyle name="Normal 2 4 5 5 5" xfId="17572" xr:uid="{00000000-0005-0000-0000-00006A440000}"/>
    <cellStyle name="Normal 2 4 5 5 5 2" xfId="17573" xr:uid="{00000000-0005-0000-0000-00006B440000}"/>
    <cellStyle name="Normal 2 4 5 5 6" xfId="17574" xr:uid="{00000000-0005-0000-0000-00006C440000}"/>
    <cellStyle name="Normal 2 4 5 5 6 2" xfId="17575" xr:uid="{00000000-0005-0000-0000-00006D440000}"/>
    <cellStyle name="Normal 2 4 5 5 7" xfId="17576" xr:uid="{00000000-0005-0000-0000-00006E440000}"/>
    <cellStyle name="Normal 2 4 5 6" xfId="17577" xr:uid="{00000000-0005-0000-0000-00006F440000}"/>
    <cellStyle name="Normal 2 4 5 6 2" xfId="17578" xr:uid="{00000000-0005-0000-0000-000070440000}"/>
    <cellStyle name="Normal 2 4 5 6 2 2" xfId="17579" xr:uid="{00000000-0005-0000-0000-000071440000}"/>
    <cellStyle name="Normal 2 4 5 6 3" xfId="17580" xr:uid="{00000000-0005-0000-0000-000072440000}"/>
    <cellStyle name="Normal 2 4 5 7" xfId="17581" xr:uid="{00000000-0005-0000-0000-000073440000}"/>
    <cellStyle name="Normal 2 4 5 7 2" xfId="17582" xr:uid="{00000000-0005-0000-0000-000074440000}"/>
    <cellStyle name="Normal 2 4 5 7 2 2" xfId="17583" xr:uid="{00000000-0005-0000-0000-000075440000}"/>
    <cellStyle name="Normal 2 4 5 7 3" xfId="17584" xr:uid="{00000000-0005-0000-0000-000076440000}"/>
    <cellStyle name="Normal 2 4 5 8" xfId="17585" xr:uid="{00000000-0005-0000-0000-000077440000}"/>
    <cellStyle name="Normal 2 4 5 8 2" xfId="17586" xr:uid="{00000000-0005-0000-0000-000078440000}"/>
    <cellStyle name="Normal 2 4 5 8 2 2" xfId="17587" xr:uid="{00000000-0005-0000-0000-000079440000}"/>
    <cellStyle name="Normal 2 4 5 8 3" xfId="17588" xr:uid="{00000000-0005-0000-0000-00007A440000}"/>
    <cellStyle name="Normal 2 4 5 9" xfId="17589" xr:uid="{00000000-0005-0000-0000-00007B440000}"/>
    <cellStyle name="Normal 2 4 5 9 2" xfId="17590" xr:uid="{00000000-0005-0000-0000-00007C440000}"/>
    <cellStyle name="Normal 2 4 6" xfId="17591" xr:uid="{00000000-0005-0000-0000-00007D440000}"/>
    <cellStyle name="Normal 2 4 6 2" xfId="17592" xr:uid="{00000000-0005-0000-0000-00007E440000}"/>
    <cellStyle name="Normal 2 4 6 2 2" xfId="17593" xr:uid="{00000000-0005-0000-0000-00007F440000}"/>
    <cellStyle name="Normal 2 4 6 2 2 2" xfId="17594" xr:uid="{00000000-0005-0000-0000-000080440000}"/>
    <cellStyle name="Normal 2 4 6 2 2 2 2" xfId="17595" xr:uid="{00000000-0005-0000-0000-000081440000}"/>
    <cellStyle name="Normal 2 4 6 2 2 3" xfId="17596" xr:uid="{00000000-0005-0000-0000-000082440000}"/>
    <cellStyle name="Normal 2 4 6 2 3" xfId="17597" xr:uid="{00000000-0005-0000-0000-000083440000}"/>
    <cellStyle name="Normal 2 4 6 2 3 2" xfId="17598" xr:uid="{00000000-0005-0000-0000-000084440000}"/>
    <cellStyle name="Normal 2 4 6 2 3 2 2" xfId="17599" xr:uid="{00000000-0005-0000-0000-000085440000}"/>
    <cellStyle name="Normal 2 4 6 2 3 3" xfId="17600" xr:uid="{00000000-0005-0000-0000-000086440000}"/>
    <cellStyle name="Normal 2 4 6 2 4" xfId="17601" xr:uid="{00000000-0005-0000-0000-000087440000}"/>
    <cellStyle name="Normal 2 4 6 2 4 2" xfId="17602" xr:uid="{00000000-0005-0000-0000-000088440000}"/>
    <cellStyle name="Normal 2 4 6 2 4 2 2" xfId="17603" xr:uid="{00000000-0005-0000-0000-000089440000}"/>
    <cellStyle name="Normal 2 4 6 2 4 3" xfId="17604" xr:uid="{00000000-0005-0000-0000-00008A440000}"/>
    <cellStyle name="Normal 2 4 6 2 5" xfId="17605" xr:uid="{00000000-0005-0000-0000-00008B440000}"/>
    <cellStyle name="Normal 2 4 6 2 5 2" xfId="17606" xr:uid="{00000000-0005-0000-0000-00008C440000}"/>
    <cellStyle name="Normal 2 4 6 2 6" xfId="17607" xr:uid="{00000000-0005-0000-0000-00008D440000}"/>
    <cellStyle name="Normal 2 4 6 2 6 2" xfId="17608" xr:uid="{00000000-0005-0000-0000-00008E440000}"/>
    <cellStyle name="Normal 2 4 6 2 7" xfId="17609" xr:uid="{00000000-0005-0000-0000-00008F440000}"/>
    <cellStyle name="Normal 2 4 6 3" xfId="17610" xr:uid="{00000000-0005-0000-0000-000090440000}"/>
    <cellStyle name="Normal 2 4 6 3 2" xfId="17611" xr:uid="{00000000-0005-0000-0000-000091440000}"/>
    <cellStyle name="Normal 2 4 6 3 2 2" xfId="17612" xr:uid="{00000000-0005-0000-0000-000092440000}"/>
    <cellStyle name="Normal 2 4 6 3 2 2 2" xfId="17613" xr:uid="{00000000-0005-0000-0000-000093440000}"/>
    <cellStyle name="Normal 2 4 6 3 2 3" xfId="17614" xr:uid="{00000000-0005-0000-0000-000094440000}"/>
    <cellStyle name="Normal 2 4 6 3 3" xfId="17615" xr:uid="{00000000-0005-0000-0000-000095440000}"/>
    <cellStyle name="Normal 2 4 6 3 3 2" xfId="17616" xr:uid="{00000000-0005-0000-0000-000096440000}"/>
    <cellStyle name="Normal 2 4 6 3 3 2 2" xfId="17617" xr:uid="{00000000-0005-0000-0000-000097440000}"/>
    <cellStyle name="Normal 2 4 6 3 3 3" xfId="17618" xr:uid="{00000000-0005-0000-0000-000098440000}"/>
    <cellStyle name="Normal 2 4 6 3 4" xfId="17619" xr:uid="{00000000-0005-0000-0000-000099440000}"/>
    <cellStyle name="Normal 2 4 6 3 4 2" xfId="17620" xr:uid="{00000000-0005-0000-0000-00009A440000}"/>
    <cellStyle name="Normal 2 4 6 3 4 2 2" xfId="17621" xr:uid="{00000000-0005-0000-0000-00009B440000}"/>
    <cellStyle name="Normal 2 4 6 3 4 3" xfId="17622" xr:uid="{00000000-0005-0000-0000-00009C440000}"/>
    <cellStyle name="Normal 2 4 6 3 5" xfId="17623" xr:uid="{00000000-0005-0000-0000-00009D440000}"/>
    <cellStyle name="Normal 2 4 6 3 5 2" xfId="17624" xr:uid="{00000000-0005-0000-0000-00009E440000}"/>
    <cellStyle name="Normal 2 4 6 3 6" xfId="17625" xr:uid="{00000000-0005-0000-0000-00009F440000}"/>
    <cellStyle name="Normal 2 4 6 3 6 2" xfId="17626" xr:uid="{00000000-0005-0000-0000-0000A0440000}"/>
    <cellStyle name="Normal 2 4 6 3 7" xfId="17627" xr:uid="{00000000-0005-0000-0000-0000A1440000}"/>
    <cellStyle name="Normal 2 4 6 4" xfId="17628" xr:uid="{00000000-0005-0000-0000-0000A2440000}"/>
    <cellStyle name="Normal 2 4 6 4 2" xfId="17629" xr:uid="{00000000-0005-0000-0000-0000A3440000}"/>
    <cellStyle name="Normal 2 4 6 4 2 2" xfId="17630" xr:uid="{00000000-0005-0000-0000-0000A4440000}"/>
    <cellStyle name="Normal 2 4 6 4 3" xfId="17631" xr:uid="{00000000-0005-0000-0000-0000A5440000}"/>
    <cellStyle name="Normal 2 4 6 5" xfId="17632" xr:uid="{00000000-0005-0000-0000-0000A6440000}"/>
    <cellStyle name="Normal 2 4 6 5 2" xfId="17633" xr:uid="{00000000-0005-0000-0000-0000A7440000}"/>
    <cellStyle name="Normal 2 4 6 5 2 2" xfId="17634" xr:uid="{00000000-0005-0000-0000-0000A8440000}"/>
    <cellStyle name="Normal 2 4 6 5 3" xfId="17635" xr:uid="{00000000-0005-0000-0000-0000A9440000}"/>
    <cellStyle name="Normal 2 4 6 6" xfId="17636" xr:uid="{00000000-0005-0000-0000-0000AA440000}"/>
    <cellStyle name="Normal 2 4 6 6 2" xfId="17637" xr:uid="{00000000-0005-0000-0000-0000AB440000}"/>
    <cellStyle name="Normal 2 4 6 6 2 2" xfId="17638" xr:uid="{00000000-0005-0000-0000-0000AC440000}"/>
    <cellStyle name="Normal 2 4 6 6 3" xfId="17639" xr:uid="{00000000-0005-0000-0000-0000AD440000}"/>
    <cellStyle name="Normal 2 4 6 7" xfId="17640" xr:uid="{00000000-0005-0000-0000-0000AE440000}"/>
    <cellStyle name="Normal 2 4 6 7 2" xfId="17641" xr:uid="{00000000-0005-0000-0000-0000AF440000}"/>
    <cellStyle name="Normal 2 4 6 8" xfId="17642" xr:uid="{00000000-0005-0000-0000-0000B0440000}"/>
    <cellStyle name="Normal 2 4 6 8 2" xfId="17643" xr:uid="{00000000-0005-0000-0000-0000B1440000}"/>
    <cellStyle name="Normal 2 4 6 9" xfId="17644" xr:uid="{00000000-0005-0000-0000-0000B2440000}"/>
    <cellStyle name="Normal 2 4 7" xfId="17645" xr:uid="{00000000-0005-0000-0000-0000B3440000}"/>
    <cellStyle name="Normal 2 4 7 2" xfId="17646" xr:uid="{00000000-0005-0000-0000-0000B4440000}"/>
    <cellStyle name="Normal 2 4 7 2 2" xfId="17647" xr:uid="{00000000-0005-0000-0000-0000B5440000}"/>
    <cellStyle name="Normal 2 4 7 2 2 2" xfId="17648" xr:uid="{00000000-0005-0000-0000-0000B6440000}"/>
    <cellStyle name="Normal 2 4 7 2 2 2 2" xfId="17649" xr:uid="{00000000-0005-0000-0000-0000B7440000}"/>
    <cellStyle name="Normal 2 4 7 2 2 3" xfId="17650" xr:uid="{00000000-0005-0000-0000-0000B8440000}"/>
    <cellStyle name="Normal 2 4 7 2 3" xfId="17651" xr:uid="{00000000-0005-0000-0000-0000B9440000}"/>
    <cellStyle name="Normal 2 4 7 2 3 2" xfId="17652" xr:uid="{00000000-0005-0000-0000-0000BA440000}"/>
    <cellStyle name="Normal 2 4 7 2 3 2 2" xfId="17653" xr:uid="{00000000-0005-0000-0000-0000BB440000}"/>
    <cellStyle name="Normal 2 4 7 2 3 3" xfId="17654" xr:uid="{00000000-0005-0000-0000-0000BC440000}"/>
    <cellStyle name="Normal 2 4 7 2 4" xfId="17655" xr:uid="{00000000-0005-0000-0000-0000BD440000}"/>
    <cellStyle name="Normal 2 4 7 2 4 2" xfId="17656" xr:uid="{00000000-0005-0000-0000-0000BE440000}"/>
    <cellStyle name="Normal 2 4 7 2 4 2 2" xfId="17657" xr:uid="{00000000-0005-0000-0000-0000BF440000}"/>
    <cellStyle name="Normal 2 4 7 2 4 3" xfId="17658" xr:uid="{00000000-0005-0000-0000-0000C0440000}"/>
    <cellStyle name="Normal 2 4 7 2 5" xfId="17659" xr:uid="{00000000-0005-0000-0000-0000C1440000}"/>
    <cellStyle name="Normal 2 4 7 2 5 2" xfId="17660" xr:uid="{00000000-0005-0000-0000-0000C2440000}"/>
    <cellStyle name="Normal 2 4 7 2 6" xfId="17661" xr:uid="{00000000-0005-0000-0000-0000C3440000}"/>
    <cellStyle name="Normal 2 4 7 2 6 2" xfId="17662" xr:uid="{00000000-0005-0000-0000-0000C4440000}"/>
    <cellStyle name="Normal 2 4 7 2 7" xfId="17663" xr:uid="{00000000-0005-0000-0000-0000C5440000}"/>
    <cellStyle name="Normal 2 4 7 3" xfId="17664" xr:uid="{00000000-0005-0000-0000-0000C6440000}"/>
    <cellStyle name="Normal 2 4 7 3 2" xfId="17665" xr:uid="{00000000-0005-0000-0000-0000C7440000}"/>
    <cellStyle name="Normal 2 4 7 3 2 2" xfId="17666" xr:uid="{00000000-0005-0000-0000-0000C8440000}"/>
    <cellStyle name="Normal 2 4 7 3 3" xfId="17667" xr:uid="{00000000-0005-0000-0000-0000C9440000}"/>
    <cellStyle name="Normal 2 4 7 4" xfId="17668" xr:uid="{00000000-0005-0000-0000-0000CA440000}"/>
    <cellStyle name="Normal 2 4 7 4 2" xfId="17669" xr:uid="{00000000-0005-0000-0000-0000CB440000}"/>
    <cellStyle name="Normal 2 4 7 4 2 2" xfId="17670" xr:uid="{00000000-0005-0000-0000-0000CC440000}"/>
    <cellStyle name="Normal 2 4 7 4 3" xfId="17671" xr:uid="{00000000-0005-0000-0000-0000CD440000}"/>
    <cellStyle name="Normal 2 4 7 5" xfId="17672" xr:uid="{00000000-0005-0000-0000-0000CE440000}"/>
    <cellStyle name="Normal 2 4 7 5 2" xfId="17673" xr:uid="{00000000-0005-0000-0000-0000CF440000}"/>
    <cellStyle name="Normal 2 4 7 5 2 2" xfId="17674" xr:uid="{00000000-0005-0000-0000-0000D0440000}"/>
    <cellStyle name="Normal 2 4 7 5 3" xfId="17675" xr:uid="{00000000-0005-0000-0000-0000D1440000}"/>
    <cellStyle name="Normal 2 4 7 6" xfId="17676" xr:uid="{00000000-0005-0000-0000-0000D2440000}"/>
    <cellStyle name="Normal 2 4 7 6 2" xfId="17677" xr:uid="{00000000-0005-0000-0000-0000D3440000}"/>
    <cellStyle name="Normal 2 4 7 7" xfId="17678" xr:uid="{00000000-0005-0000-0000-0000D4440000}"/>
    <cellStyle name="Normal 2 4 7 7 2" xfId="17679" xr:uid="{00000000-0005-0000-0000-0000D5440000}"/>
    <cellStyle name="Normal 2 4 7 8" xfId="17680" xr:uid="{00000000-0005-0000-0000-0000D6440000}"/>
    <cellStyle name="Normal 2 4 8" xfId="17681" xr:uid="{00000000-0005-0000-0000-0000D7440000}"/>
    <cellStyle name="Normal 2 4 8 2" xfId="17682" xr:uid="{00000000-0005-0000-0000-0000D8440000}"/>
    <cellStyle name="Normal 2 4 8 2 2" xfId="17683" xr:uid="{00000000-0005-0000-0000-0000D9440000}"/>
    <cellStyle name="Normal 2 4 8 2 2 2" xfId="17684" xr:uid="{00000000-0005-0000-0000-0000DA440000}"/>
    <cellStyle name="Normal 2 4 8 2 3" xfId="17685" xr:uid="{00000000-0005-0000-0000-0000DB440000}"/>
    <cellStyle name="Normal 2 4 8 3" xfId="17686" xr:uid="{00000000-0005-0000-0000-0000DC440000}"/>
    <cellStyle name="Normal 2 4 8 3 2" xfId="17687" xr:uid="{00000000-0005-0000-0000-0000DD440000}"/>
    <cellStyle name="Normal 2 4 8 3 2 2" xfId="17688" xr:uid="{00000000-0005-0000-0000-0000DE440000}"/>
    <cellStyle name="Normal 2 4 8 3 3" xfId="17689" xr:uid="{00000000-0005-0000-0000-0000DF440000}"/>
    <cellStyle name="Normal 2 4 8 4" xfId="17690" xr:uid="{00000000-0005-0000-0000-0000E0440000}"/>
    <cellStyle name="Normal 2 4 8 4 2" xfId="17691" xr:uid="{00000000-0005-0000-0000-0000E1440000}"/>
    <cellStyle name="Normal 2 4 8 4 2 2" xfId="17692" xr:uid="{00000000-0005-0000-0000-0000E2440000}"/>
    <cellStyle name="Normal 2 4 8 4 3" xfId="17693" xr:uid="{00000000-0005-0000-0000-0000E3440000}"/>
    <cellStyle name="Normal 2 4 8 5" xfId="17694" xr:uid="{00000000-0005-0000-0000-0000E4440000}"/>
    <cellStyle name="Normal 2 4 8 5 2" xfId="17695" xr:uid="{00000000-0005-0000-0000-0000E5440000}"/>
    <cellStyle name="Normal 2 4 8 6" xfId="17696" xr:uid="{00000000-0005-0000-0000-0000E6440000}"/>
    <cellStyle name="Normal 2 4 8 6 2" xfId="17697" xr:uid="{00000000-0005-0000-0000-0000E7440000}"/>
    <cellStyle name="Normal 2 4 8 7" xfId="17698" xr:uid="{00000000-0005-0000-0000-0000E8440000}"/>
    <cellStyle name="Normal 2 4 9" xfId="17699" xr:uid="{00000000-0005-0000-0000-0000E9440000}"/>
    <cellStyle name="Normal 2 4 9 2" xfId="17700" xr:uid="{00000000-0005-0000-0000-0000EA440000}"/>
    <cellStyle name="Normal 2 4 9 2 2" xfId="17701" xr:uid="{00000000-0005-0000-0000-0000EB440000}"/>
    <cellStyle name="Normal 2 4 9 2 2 2" xfId="17702" xr:uid="{00000000-0005-0000-0000-0000EC440000}"/>
    <cellStyle name="Normal 2 4 9 2 3" xfId="17703" xr:uid="{00000000-0005-0000-0000-0000ED440000}"/>
    <cellStyle name="Normal 2 4 9 3" xfId="17704" xr:uid="{00000000-0005-0000-0000-0000EE440000}"/>
    <cellStyle name="Normal 2 4 9 3 2" xfId="17705" xr:uid="{00000000-0005-0000-0000-0000EF440000}"/>
    <cellStyle name="Normal 2 4 9 3 2 2" xfId="17706" xr:uid="{00000000-0005-0000-0000-0000F0440000}"/>
    <cellStyle name="Normal 2 4 9 3 3" xfId="17707" xr:uid="{00000000-0005-0000-0000-0000F1440000}"/>
    <cellStyle name="Normal 2 4 9 4" xfId="17708" xr:uid="{00000000-0005-0000-0000-0000F2440000}"/>
    <cellStyle name="Normal 2 4 9 4 2" xfId="17709" xr:uid="{00000000-0005-0000-0000-0000F3440000}"/>
    <cellStyle name="Normal 2 4 9 4 2 2" xfId="17710" xr:uid="{00000000-0005-0000-0000-0000F4440000}"/>
    <cellStyle name="Normal 2 4 9 4 3" xfId="17711" xr:uid="{00000000-0005-0000-0000-0000F5440000}"/>
    <cellStyle name="Normal 2 4 9 5" xfId="17712" xr:uid="{00000000-0005-0000-0000-0000F6440000}"/>
    <cellStyle name="Normal 2 4 9 5 2" xfId="17713" xr:uid="{00000000-0005-0000-0000-0000F7440000}"/>
    <cellStyle name="Normal 2 4 9 6" xfId="17714" xr:uid="{00000000-0005-0000-0000-0000F8440000}"/>
    <cellStyle name="Normal 2 4 9 6 2" xfId="17715" xr:uid="{00000000-0005-0000-0000-0000F9440000}"/>
    <cellStyle name="Normal 2 4 9 7" xfId="17716" xr:uid="{00000000-0005-0000-0000-0000FA440000}"/>
    <cellStyle name="Normal 2 4_Confidential Information" xfId="17717" xr:uid="{00000000-0005-0000-0000-0000FB440000}"/>
    <cellStyle name="Normal 2 5" xfId="490" xr:uid="{00000000-0005-0000-0000-0000FC440000}"/>
    <cellStyle name="Normal 2 5 10" xfId="17718" xr:uid="{00000000-0005-0000-0000-0000FD440000}"/>
    <cellStyle name="Normal 2 5 10 2" xfId="17719" xr:uid="{00000000-0005-0000-0000-0000FE440000}"/>
    <cellStyle name="Normal 2 5 10 2 2" xfId="17720" xr:uid="{00000000-0005-0000-0000-0000FF440000}"/>
    <cellStyle name="Normal 2 5 10 3" xfId="17721" xr:uid="{00000000-0005-0000-0000-000000450000}"/>
    <cellStyle name="Normal 2 5 11" xfId="17722" xr:uid="{00000000-0005-0000-0000-000001450000}"/>
    <cellStyle name="Normal 2 5 11 2" xfId="17723" xr:uid="{00000000-0005-0000-0000-000002450000}"/>
    <cellStyle name="Normal 2 5 11 2 2" xfId="17724" xr:uid="{00000000-0005-0000-0000-000003450000}"/>
    <cellStyle name="Normal 2 5 11 3" xfId="17725" xr:uid="{00000000-0005-0000-0000-000004450000}"/>
    <cellStyle name="Normal 2 5 12" xfId="17726" xr:uid="{00000000-0005-0000-0000-000005450000}"/>
    <cellStyle name="Normal 2 5 12 2" xfId="17727" xr:uid="{00000000-0005-0000-0000-000006450000}"/>
    <cellStyle name="Normal 2 5 13" xfId="17728" xr:uid="{00000000-0005-0000-0000-000007450000}"/>
    <cellStyle name="Normal 2 5 13 2" xfId="17729" xr:uid="{00000000-0005-0000-0000-000008450000}"/>
    <cellStyle name="Normal 2 5 14" xfId="17730" xr:uid="{00000000-0005-0000-0000-000009450000}"/>
    <cellStyle name="Normal 2 5 14 2" xfId="17731" xr:uid="{00000000-0005-0000-0000-00000A450000}"/>
    <cellStyle name="Normal 2 5 15" xfId="17732" xr:uid="{00000000-0005-0000-0000-00000B450000}"/>
    <cellStyle name="Normal 2 5 2" xfId="491" xr:uid="{00000000-0005-0000-0000-00000C450000}"/>
    <cellStyle name="Normal 2 5 2 10" xfId="17733" xr:uid="{00000000-0005-0000-0000-00000D450000}"/>
    <cellStyle name="Normal 2 5 2 10 2" xfId="17734" xr:uid="{00000000-0005-0000-0000-00000E450000}"/>
    <cellStyle name="Normal 2 5 2 11" xfId="17735" xr:uid="{00000000-0005-0000-0000-00000F450000}"/>
    <cellStyle name="Normal 2 5 2 2" xfId="17736" xr:uid="{00000000-0005-0000-0000-000010450000}"/>
    <cellStyle name="Normal 2 5 2 2 2" xfId="17737" xr:uid="{00000000-0005-0000-0000-000011450000}"/>
    <cellStyle name="Normal 2 5 2 2 2 2" xfId="17738" xr:uid="{00000000-0005-0000-0000-000012450000}"/>
    <cellStyle name="Normal 2 5 2 2 2 2 2" xfId="17739" xr:uid="{00000000-0005-0000-0000-000013450000}"/>
    <cellStyle name="Normal 2 5 2 2 2 2 2 2" xfId="17740" xr:uid="{00000000-0005-0000-0000-000014450000}"/>
    <cellStyle name="Normal 2 5 2 2 2 2 3" xfId="17741" xr:uid="{00000000-0005-0000-0000-000015450000}"/>
    <cellStyle name="Normal 2 5 2 2 2 3" xfId="17742" xr:uid="{00000000-0005-0000-0000-000016450000}"/>
    <cellStyle name="Normal 2 5 2 2 2 3 2" xfId="17743" xr:uid="{00000000-0005-0000-0000-000017450000}"/>
    <cellStyle name="Normal 2 5 2 2 2 3 2 2" xfId="17744" xr:uid="{00000000-0005-0000-0000-000018450000}"/>
    <cellStyle name="Normal 2 5 2 2 2 3 3" xfId="17745" xr:uid="{00000000-0005-0000-0000-000019450000}"/>
    <cellStyle name="Normal 2 5 2 2 2 4" xfId="17746" xr:uid="{00000000-0005-0000-0000-00001A450000}"/>
    <cellStyle name="Normal 2 5 2 2 2 4 2" xfId="17747" xr:uid="{00000000-0005-0000-0000-00001B450000}"/>
    <cellStyle name="Normal 2 5 2 2 2 4 2 2" xfId="17748" xr:uid="{00000000-0005-0000-0000-00001C450000}"/>
    <cellStyle name="Normal 2 5 2 2 2 4 3" xfId="17749" xr:uid="{00000000-0005-0000-0000-00001D450000}"/>
    <cellStyle name="Normal 2 5 2 2 2 5" xfId="17750" xr:uid="{00000000-0005-0000-0000-00001E450000}"/>
    <cellStyle name="Normal 2 5 2 2 2 5 2" xfId="17751" xr:uid="{00000000-0005-0000-0000-00001F450000}"/>
    <cellStyle name="Normal 2 5 2 2 2 6" xfId="17752" xr:uid="{00000000-0005-0000-0000-000020450000}"/>
    <cellStyle name="Normal 2 5 2 2 2 6 2" xfId="17753" xr:uid="{00000000-0005-0000-0000-000021450000}"/>
    <cellStyle name="Normal 2 5 2 2 2 7" xfId="17754" xr:uid="{00000000-0005-0000-0000-000022450000}"/>
    <cellStyle name="Normal 2 5 2 2 3" xfId="17755" xr:uid="{00000000-0005-0000-0000-000023450000}"/>
    <cellStyle name="Normal 2 5 2 2 3 2" xfId="17756" xr:uid="{00000000-0005-0000-0000-000024450000}"/>
    <cellStyle name="Normal 2 5 2 2 3 2 2" xfId="17757" xr:uid="{00000000-0005-0000-0000-000025450000}"/>
    <cellStyle name="Normal 2 5 2 2 3 2 2 2" xfId="17758" xr:uid="{00000000-0005-0000-0000-000026450000}"/>
    <cellStyle name="Normal 2 5 2 2 3 2 3" xfId="17759" xr:uid="{00000000-0005-0000-0000-000027450000}"/>
    <cellStyle name="Normal 2 5 2 2 3 3" xfId="17760" xr:uid="{00000000-0005-0000-0000-000028450000}"/>
    <cellStyle name="Normal 2 5 2 2 3 3 2" xfId="17761" xr:uid="{00000000-0005-0000-0000-000029450000}"/>
    <cellStyle name="Normal 2 5 2 2 3 3 2 2" xfId="17762" xr:uid="{00000000-0005-0000-0000-00002A450000}"/>
    <cellStyle name="Normal 2 5 2 2 3 3 3" xfId="17763" xr:uid="{00000000-0005-0000-0000-00002B450000}"/>
    <cellStyle name="Normal 2 5 2 2 3 4" xfId="17764" xr:uid="{00000000-0005-0000-0000-00002C450000}"/>
    <cellStyle name="Normal 2 5 2 2 3 4 2" xfId="17765" xr:uid="{00000000-0005-0000-0000-00002D450000}"/>
    <cellStyle name="Normal 2 5 2 2 3 4 2 2" xfId="17766" xr:uid="{00000000-0005-0000-0000-00002E450000}"/>
    <cellStyle name="Normal 2 5 2 2 3 4 3" xfId="17767" xr:uid="{00000000-0005-0000-0000-00002F450000}"/>
    <cellStyle name="Normal 2 5 2 2 3 5" xfId="17768" xr:uid="{00000000-0005-0000-0000-000030450000}"/>
    <cellStyle name="Normal 2 5 2 2 3 5 2" xfId="17769" xr:uid="{00000000-0005-0000-0000-000031450000}"/>
    <cellStyle name="Normal 2 5 2 2 3 6" xfId="17770" xr:uid="{00000000-0005-0000-0000-000032450000}"/>
    <cellStyle name="Normal 2 5 2 2 3 6 2" xfId="17771" xr:uid="{00000000-0005-0000-0000-000033450000}"/>
    <cellStyle name="Normal 2 5 2 2 3 7" xfId="17772" xr:uid="{00000000-0005-0000-0000-000034450000}"/>
    <cellStyle name="Normal 2 5 2 2 4" xfId="17773" xr:uid="{00000000-0005-0000-0000-000035450000}"/>
    <cellStyle name="Normal 2 5 2 2 4 2" xfId="17774" xr:uid="{00000000-0005-0000-0000-000036450000}"/>
    <cellStyle name="Normal 2 5 2 2 4 2 2" xfId="17775" xr:uid="{00000000-0005-0000-0000-000037450000}"/>
    <cellStyle name="Normal 2 5 2 2 4 3" xfId="17776" xr:uid="{00000000-0005-0000-0000-000038450000}"/>
    <cellStyle name="Normal 2 5 2 2 5" xfId="17777" xr:uid="{00000000-0005-0000-0000-000039450000}"/>
    <cellStyle name="Normal 2 5 2 2 5 2" xfId="17778" xr:uid="{00000000-0005-0000-0000-00003A450000}"/>
    <cellStyle name="Normal 2 5 2 2 5 2 2" xfId="17779" xr:uid="{00000000-0005-0000-0000-00003B450000}"/>
    <cellStyle name="Normal 2 5 2 2 5 3" xfId="17780" xr:uid="{00000000-0005-0000-0000-00003C450000}"/>
    <cellStyle name="Normal 2 5 2 2 6" xfId="17781" xr:uid="{00000000-0005-0000-0000-00003D450000}"/>
    <cellStyle name="Normal 2 5 2 2 6 2" xfId="17782" xr:uid="{00000000-0005-0000-0000-00003E450000}"/>
    <cellStyle name="Normal 2 5 2 2 6 2 2" xfId="17783" xr:uid="{00000000-0005-0000-0000-00003F450000}"/>
    <cellStyle name="Normal 2 5 2 2 6 3" xfId="17784" xr:uid="{00000000-0005-0000-0000-000040450000}"/>
    <cellStyle name="Normal 2 5 2 2 7" xfId="17785" xr:uid="{00000000-0005-0000-0000-000041450000}"/>
    <cellStyle name="Normal 2 5 2 2 7 2" xfId="17786" xr:uid="{00000000-0005-0000-0000-000042450000}"/>
    <cellStyle name="Normal 2 5 2 2 8" xfId="17787" xr:uid="{00000000-0005-0000-0000-000043450000}"/>
    <cellStyle name="Normal 2 5 2 2 8 2" xfId="17788" xr:uid="{00000000-0005-0000-0000-000044450000}"/>
    <cellStyle name="Normal 2 5 2 2 9" xfId="17789" xr:uid="{00000000-0005-0000-0000-000045450000}"/>
    <cellStyle name="Normal 2 5 2 3" xfId="17790" xr:uid="{00000000-0005-0000-0000-000046450000}"/>
    <cellStyle name="Normal 2 5 2 3 2" xfId="17791" xr:uid="{00000000-0005-0000-0000-000047450000}"/>
    <cellStyle name="Normal 2 5 2 3 2 2" xfId="17792" xr:uid="{00000000-0005-0000-0000-000048450000}"/>
    <cellStyle name="Normal 2 5 2 3 2 2 2" xfId="17793" xr:uid="{00000000-0005-0000-0000-000049450000}"/>
    <cellStyle name="Normal 2 5 2 3 2 2 2 2" xfId="17794" xr:uid="{00000000-0005-0000-0000-00004A450000}"/>
    <cellStyle name="Normal 2 5 2 3 2 2 3" xfId="17795" xr:uid="{00000000-0005-0000-0000-00004B450000}"/>
    <cellStyle name="Normal 2 5 2 3 2 3" xfId="17796" xr:uid="{00000000-0005-0000-0000-00004C450000}"/>
    <cellStyle name="Normal 2 5 2 3 2 3 2" xfId="17797" xr:uid="{00000000-0005-0000-0000-00004D450000}"/>
    <cellStyle name="Normal 2 5 2 3 2 3 2 2" xfId="17798" xr:uid="{00000000-0005-0000-0000-00004E450000}"/>
    <cellStyle name="Normal 2 5 2 3 2 3 3" xfId="17799" xr:uid="{00000000-0005-0000-0000-00004F450000}"/>
    <cellStyle name="Normal 2 5 2 3 2 4" xfId="17800" xr:uid="{00000000-0005-0000-0000-000050450000}"/>
    <cellStyle name="Normal 2 5 2 3 2 4 2" xfId="17801" xr:uid="{00000000-0005-0000-0000-000051450000}"/>
    <cellStyle name="Normal 2 5 2 3 2 4 2 2" xfId="17802" xr:uid="{00000000-0005-0000-0000-000052450000}"/>
    <cellStyle name="Normal 2 5 2 3 2 4 3" xfId="17803" xr:uid="{00000000-0005-0000-0000-000053450000}"/>
    <cellStyle name="Normal 2 5 2 3 2 5" xfId="17804" xr:uid="{00000000-0005-0000-0000-000054450000}"/>
    <cellStyle name="Normal 2 5 2 3 2 5 2" xfId="17805" xr:uid="{00000000-0005-0000-0000-000055450000}"/>
    <cellStyle name="Normal 2 5 2 3 2 6" xfId="17806" xr:uid="{00000000-0005-0000-0000-000056450000}"/>
    <cellStyle name="Normal 2 5 2 3 2 6 2" xfId="17807" xr:uid="{00000000-0005-0000-0000-000057450000}"/>
    <cellStyle name="Normal 2 5 2 3 2 7" xfId="17808" xr:uid="{00000000-0005-0000-0000-000058450000}"/>
    <cellStyle name="Normal 2 5 2 3 3" xfId="17809" xr:uid="{00000000-0005-0000-0000-000059450000}"/>
    <cellStyle name="Normal 2 5 2 3 3 2" xfId="17810" xr:uid="{00000000-0005-0000-0000-00005A450000}"/>
    <cellStyle name="Normal 2 5 2 3 3 2 2" xfId="17811" xr:uid="{00000000-0005-0000-0000-00005B450000}"/>
    <cellStyle name="Normal 2 5 2 3 3 3" xfId="17812" xr:uid="{00000000-0005-0000-0000-00005C450000}"/>
    <cellStyle name="Normal 2 5 2 3 4" xfId="17813" xr:uid="{00000000-0005-0000-0000-00005D450000}"/>
    <cellStyle name="Normal 2 5 2 3 4 2" xfId="17814" xr:uid="{00000000-0005-0000-0000-00005E450000}"/>
    <cellStyle name="Normal 2 5 2 3 4 2 2" xfId="17815" xr:uid="{00000000-0005-0000-0000-00005F450000}"/>
    <cellStyle name="Normal 2 5 2 3 4 3" xfId="17816" xr:uid="{00000000-0005-0000-0000-000060450000}"/>
    <cellStyle name="Normal 2 5 2 3 5" xfId="17817" xr:uid="{00000000-0005-0000-0000-000061450000}"/>
    <cellStyle name="Normal 2 5 2 3 5 2" xfId="17818" xr:uid="{00000000-0005-0000-0000-000062450000}"/>
    <cellStyle name="Normal 2 5 2 3 5 2 2" xfId="17819" xr:uid="{00000000-0005-0000-0000-000063450000}"/>
    <cellStyle name="Normal 2 5 2 3 5 3" xfId="17820" xr:uid="{00000000-0005-0000-0000-000064450000}"/>
    <cellStyle name="Normal 2 5 2 3 6" xfId="17821" xr:uid="{00000000-0005-0000-0000-000065450000}"/>
    <cellStyle name="Normal 2 5 2 3 6 2" xfId="17822" xr:uid="{00000000-0005-0000-0000-000066450000}"/>
    <cellStyle name="Normal 2 5 2 3 7" xfId="17823" xr:uid="{00000000-0005-0000-0000-000067450000}"/>
    <cellStyle name="Normal 2 5 2 3 7 2" xfId="17824" xr:uid="{00000000-0005-0000-0000-000068450000}"/>
    <cellStyle name="Normal 2 5 2 3 8" xfId="17825" xr:uid="{00000000-0005-0000-0000-000069450000}"/>
    <cellStyle name="Normal 2 5 2 4" xfId="17826" xr:uid="{00000000-0005-0000-0000-00006A450000}"/>
    <cellStyle name="Normal 2 5 2 4 2" xfId="17827" xr:uid="{00000000-0005-0000-0000-00006B450000}"/>
    <cellStyle name="Normal 2 5 2 4 2 2" xfId="17828" xr:uid="{00000000-0005-0000-0000-00006C450000}"/>
    <cellStyle name="Normal 2 5 2 4 2 2 2" xfId="17829" xr:uid="{00000000-0005-0000-0000-00006D450000}"/>
    <cellStyle name="Normal 2 5 2 4 2 3" xfId="17830" xr:uid="{00000000-0005-0000-0000-00006E450000}"/>
    <cellStyle name="Normal 2 5 2 4 3" xfId="17831" xr:uid="{00000000-0005-0000-0000-00006F450000}"/>
    <cellStyle name="Normal 2 5 2 4 3 2" xfId="17832" xr:uid="{00000000-0005-0000-0000-000070450000}"/>
    <cellStyle name="Normal 2 5 2 4 3 2 2" xfId="17833" xr:uid="{00000000-0005-0000-0000-000071450000}"/>
    <cellStyle name="Normal 2 5 2 4 3 3" xfId="17834" xr:uid="{00000000-0005-0000-0000-000072450000}"/>
    <cellStyle name="Normal 2 5 2 4 4" xfId="17835" xr:uid="{00000000-0005-0000-0000-000073450000}"/>
    <cellStyle name="Normal 2 5 2 4 4 2" xfId="17836" xr:uid="{00000000-0005-0000-0000-000074450000}"/>
    <cellStyle name="Normal 2 5 2 4 4 2 2" xfId="17837" xr:uid="{00000000-0005-0000-0000-000075450000}"/>
    <cellStyle name="Normal 2 5 2 4 4 3" xfId="17838" xr:uid="{00000000-0005-0000-0000-000076450000}"/>
    <cellStyle name="Normal 2 5 2 4 5" xfId="17839" xr:uid="{00000000-0005-0000-0000-000077450000}"/>
    <cellStyle name="Normal 2 5 2 4 5 2" xfId="17840" xr:uid="{00000000-0005-0000-0000-000078450000}"/>
    <cellStyle name="Normal 2 5 2 4 6" xfId="17841" xr:uid="{00000000-0005-0000-0000-000079450000}"/>
    <cellStyle name="Normal 2 5 2 4 6 2" xfId="17842" xr:uid="{00000000-0005-0000-0000-00007A450000}"/>
    <cellStyle name="Normal 2 5 2 4 7" xfId="17843" xr:uid="{00000000-0005-0000-0000-00007B450000}"/>
    <cellStyle name="Normal 2 5 2 5" xfId="17844" xr:uid="{00000000-0005-0000-0000-00007C450000}"/>
    <cellStyle name="Normal 2 5 2 5 2" xfId="17845" xr:uid="{00000000-0005-0000-0000-00007D450000}"/>
    <cellStyle name="Normal 2 5 2 5 2 2" xfId="17846" xr:uid="{00000000-0005-0000-0000-00007E450000}"/>
    <cellStyle name="Normal 2 5 2 5 2 2 2" xfId="17847" xr:uid="{00000000-0005-0000-0000-00007F450000}"/>
    <cellStyle name="Normal 2 5 2 5 2 3" xfId="17848" xr:uid="{00000000-0005-0000-0000-000080450000}"/>
    <cellStyle name="Normal 2 5 2 5 3" xfId="17849" xr:uid="{00000000-0005-0000-0000-000081450000}"/>
    <cellStyle name="Normal 2 5 2 5 3 2" xfId="17850" xr:uid="{00000000-0005-0000-0000-000082450000}"/>
    <cellStyle name="Normal 2 5 2 5 3 2 2" xfId="17851" xr:uid="{00000000-0005-0000-0000-000083450000}"/>
    <cellStyle name="Normal 2 5 2 5 3 3" xfId="17852" xr:uid="{00000000-0005-0000-0000-000084450000}"/>
    <cellStyle name="Normal 2 5 2 5 4" xfId="17853" xr:uid="{00000000-0005-0000-0000-000085450000}"/>
    <cellStyle name="Normal 2 5 2 5 4 2" xfId="17854" xr:uid="{00000000-0005-0000-0000-000086450000}"/>
    <cellStyle name="Normal 2 5 2 5 4 2 2" xfId="17855" xr:uid="{00000000-0005-0000-0000-000087450000}"/>
    <cellStyle name="Normal 2 5 2 5 4 3" xfId="17856" xr:uid="{00000000-0005-0000-0000-000088450000}"/>
    <cellStyle name="Normal 2 5 2 5 5" xfId="17857" xr:uid="{00000000-0005-0000-0000-000089450000}"/>
    <cellStyle name="Normal 2 5 2 5 5 2" xfId="17858" xr:uid="{00000000-0005-0000-0000-00008A450000}"/>
    <cellStyle name="Normal 2 5 2 5 6" xfId="17859" xr:uid="{00000000-0005-0000-0000-00008B450000}"/>
    <cellStyle name="Normal 2 5 2 5 6 2" xfId="17860" xr:uid="{00000000-0005-0000-0000-00008C450000}"/>
    <cellStyle name="Normal 2 5 2 5 7" xfId="17861" xr:uid="{00000000-0005-0000-0000-00008D450000}"/>
    <cellStyle name="Normal 2 5 2 6" xfId="17862" xr:uid="{00000000-0005-0000-0000-00008E450000}"/>
    <cellStyle name="Normal 2 5 2 6 2" xfId="17863" xr:uid="{00000000-0005-0000-0000-00008F450000}"/>
    <cellStyle name="Normal 2 5 2 6 2 2" xfId="17864" xr:uid="{00000000-0005-0000-0000-000090450000}"/>
    <cellStyle name="Normal 2 5 2 6 3" xfId="17865" xr:uid="{00000000-0005-0000-0000-000091450000}"/>
    <cellStyle name="Normal 2 5 2 7" xfId="17866" xr:uid="{00000000-0005-0000-0000-000092450000}"/>
    <cellStyle name="Normal 2 5 2 7 2" xfId="17867" xr:uid="{00000000-0005-0000-0000-000093450000}"/>
    <cellStyle name="Normal 2 5 2 7 2 2" xfId="17868" xr:uid="{00000000-0005-0000-0000-000094450000}"/>
    <cellStyle name="Normal 2 5 2 7 3" xfId="17869" xr:uid="{00000000-0005-0000-0000-000095450000}"/>
    <cellStyle name="Normal 2 5 2 8" xfId="17870" xr:uid="{00000000-0005-0000-0000-000096450000}"/>
    <cellStyle name="Normal 2 5 2 8 2" xfId="17871" xr:uid="{00000000-0005-0000-0000-000097450000}"/>
    <cellStyle name="Normal 2 5 2 8 2 2" xfId="17872" xr:uid="{00000000-0005-0000-0000-000098450000}"/>
    <cellStyle name="Normal 2 5 2 8 3" xfId="17873" xr:uid="{00000000-0005-0000-0000-000099450000}"/>
    <cellStyle name="Normal 2 5 2 9" xfId="17874" xr:uid="{00000000-0005-0000-0000-00009A450000}"/>
    <cellStyle name="Normal 2 5 2 9 2" xfId="17875" xr:uid="{00000000-0005-0000-0000-00009B450000}"/>
    <cellStyle name="Normal 2 5 3" xfId="492" xr:uid="{00000000-0005-0000-0000-00009C450000}"/>
    <cellStyle name="Normal 2 5 3 10" xfId="17876" xr:uid="{00000000-0005-0000-0000-00009D450000}"/>
    <cellStyle name="Normal 2 5 3 10 2" xfId="17877" xr:uid="{00000000-0005-0000-0000-00009E450000}"/>
    <cellStyle name="Normal 2 5 3 11" xfId="17878" xr:uid="{00000000-0005-0000-0000-00009F450000}"/>
    <cellStyle name="Normal 2 5 3 2" xfId="17879" xr:uid="{00000000-0005-0000-0000-0000A0450000}"/>
    <cellStyle name="Normal 2 5 3 2 2" xfId="17880" xr:uid="{00000000-0005-0000-0000-0000A1450000}"/>
    <cellStyle name="Normal 2 5 3 2 2 2" xfId="17881" xr:uid="{00000000-0005-0000-0000-0000A2450000}"/>
    <cellStyle name="Normal 2 5 3 2 2 2 2" xfId="17882" xr:uid="{00000000-0005-0000-0000-0000A3450000}"/>
    <cellStyle name="Normal 2 5 3 2 2 2 2 2" xfId="17883" xr:uid="{00000000-0005-0000-0000-0000A4450000}"/>
    <cellStyle name="Normal 2 5 3 2 2 2 3" xfId="17884" xr:uid="{00000000-0005-0000-0000-0000A5450000}"/>
    <cellStyle name="Normal 2 5 3 2 2 3" xfId="17885" xr:uid="{00000000-0005-0000-0000-0000A6450000}"/>
    <cellStyle name="Normal 2 5 3 2 2 3 2" xfId="17886" xr:uid="{00000000-0005-0000-0000-0000A7450000}"/>
    <cellStyle name="Normal 2 5 3 2 2 3 2 2" xfId="17887" xr:uid="{00000000-0005-0000-0000-0000A8450000}"/>
    <cellStyle name="Normal 2 5 3 2 2 3 3" xfId="17888" xr:uid="{00000000-0005-0000-0000-0000A9450000}"/>
    <cellStyle name="Normal 2 5 3 2 2 4" xfId="17889" xr:uid="{00000000-0005-0000-0000-0000AA450000}"/>
    <cellStyle name="Normal 2 5 3 2 2 4 2" xfId="17890" xr:uid="{00000000-0005-0000-0000-0000AB450000}"/>
    <cellStyle name="Normal 2 5 3 2 2 4 2 2" xfId="17891" xr:uid="{00000000-0005-0000-0000-0000AC450000}"/>
    <cellStyle name="Normal 2 5 3 2 2 4 3" xfId="17892" xr:uid="{00000000-0005-0000-0000-0000AD450000}"/>
    <cellStyle name="Normal 2 5 3 2 2 5" xfId="17893" xr:uid="{00000000-0005-0000-0000-0000AE450000}"/>
    <cellStyle name="Normal 2 5 3 2 2 5 2" xfId="17894" xr:uid="{00000000-0005-0000-0000-0000AF450000}"/>
    <cellStyle name="Normal 2 5 3 2 2 6" xfId="17895" xr:uid="{00000000-0005-0000-0000-0000B0450000}"/>
    <cellStyle name="Normal 2 5 3 2 2 6 2" xfId="17896" xr:uid="{00000000-0005-0000-0000-0000B1450000}"/>
    <cellStyle name="Normal 2 5 3 2 2 7" xfId="17897" xr:uid="{00000000-0005-0000-0000-0000B2450000}"/>
    <cellStyle name="Normal 2 5 3 2 3" xfId="17898" xr:uid="{00000000-0005-0000-0000-0000B3450000}"/>
    <cellStyle name="Normal 2 5 3 2 3 2" xfId="17899" xr:uid="{00000000-0005-0000-0000-0000B4450000}"/>
    <cellStyle name="Normal 2 5 3 2 3 2 2" xfId="17900" xr:uid="{00000000-0005-0000-0000-0000B5450000}"/>
    <cellStyle name="Normal 2 5 3 2 3 2 2 2" xfId="17901" xr:uid="{00000000-0005-0000-0000-0000B6450000}"/>
    <cellStyle name="Normal 2 5 3 2 3 2 3" xfId="17902" xr:uid="{00000000-0005-0000-0000-0000B7450000}"/>
    <cellStyle name="Normal 2 5 3 2 3 3" xfId="17903" xr:uid="{00000000-0005-0000-0000-0000B8450000}"/>
    <cellStyle name="Normal 2 5 3 2 3 3 2" xfId="17904" xr:uid="{00000000-0005-0000-0000-0000B9450000}"/>
    <cellStyle name="Normal 2 5 3 2 3 3 2 2" xfId="17905" xr:uid="{00000000-0005-0000-0000-0000BA450000}"/>
    <cellStyle name="Normal 2 5 3 2 3 3 3" xfId="17906" xr:uid="{00000000-0005-0000-0000-0000BB450000}"/>
    <cellStyle name="Normal 2 5 3 2 3 4" xfId="17907" xr:uid="{00000000-0005-0000-0000-0000BC450000}"/>
    <cellStyle name="Normal 2 5 3 2 3 4 2" xfId="17908" xr:uid="{00000000-0005-0000-0000-0000BD450000}"/>
    <cellStyle name="Normal 2 5 3 2 3 4 2 2" xfId="17909" xr:uid="{00000000-0005-0000-0000-0000BE450000}"/>
    <cellStyle name="Normal 2 5 3 2 3 4 3" xfId="17910" xr:uid="{00000000-0005-0000-0000-0000BF450000}"/>
    <cellStyle name="Normal 2 5 3 2 3 5" xfId="17911" xr:uid="{00000000-0005-0000-0000-0000C0450000}"/>
    <cellStyle name="Normal 2 5 3 2 3 5 2" xfId="17912" xr:uid="{00000000-0005-0000-0000-0000C1450000}"/>
    <cellStyle name="Normal 2 5 3 2 3 6" xfId="17913" xr:uid="{00000000-0005-0000-0000-0000C2450000}"/>
    <cellStyle name="Normal 2 5 3 2 3 6 2" xfId="17914" xr:uid="{00000000-0005-0000-0000-0000C3450000}"/>
    <cellStyle name="Normal 2 5 3 2 3 7" xfId="17915" xr:uid="{00000000-0005-0000-0000-0000C4450000}"/>
    <cellStyle name="Normal 2 5 3 2 4" xfId="17916" xr:uid="{00000000-0005-0000-0000-0000C5450000}"/>
    <cellStyle name="Normal 2 5 3 2 4 2" xfId="17917" xr:uid="{00000000-0005-0000-0000-0000C6450000}"/>
    <cellStyle name="Normal 2 5 3 2 4 2 2" xfId="17918" xr:uid="{00000000-0005-0000-0000-0000C7450000}"/>
    <cellStyle name="Normal 2 5 3 2 4 3" xfId="17919" xr:uid="{00000000-0005-0000-0000-0000C8450000}"/>
    <cellStyle name="Normal 2 5 3 2 5" xfId="17920" xr:uid="{00000000-0005-0000-0000-0000C9450000}"/>
    <cellStyle name="Normal 2 5 3 2 5 2" xfId="17921" xr:uid="{00000000-0005-0000-0000-0000CA450000}"/>
    <cellStyle name="Normal 2 5 3 2 5 2 2" xfId="17922" xr:uid="{00000000-0005-0000-0000-0000CB450000}"/>
    <cellStyle name="Normal 2 5 3 2 5 3" xfId="17923" xr:uid="{00000000-0005-0000-0000-0000CC450000}"/>
    <cellStyle name="Normal 2 5 3 2 6" xfId="17924" xr:uid="{00000000-0005-0000-0000-0000CD450000}"/>
    <cellStyle name="Normal 2 5 3 2 6 2" xfId="17925" xr:uid="{00000000-0005-0000-0000-0000CE450000}"/>
    <cellStyle name="Normal 2 5 3 2 6 2 2" xfId="17926" xr:uid="{00000000-0005-0000-0000-0000CF450000}"/>
    <cellStyle name="Normal 2 5 3 2 6 3" xfId="17927" xr:uid="{00000000-0005-0000-0000-0000D0450000}"/>
    <cellStyle name="Normal 2 5 3 2 7" xfId="17928" xr:uid="{00000000-0005-0000-0000-0000D1450000}"/>
    <cellStyle name="Normal 2 5 3 2 7 2" xfId="17929" xr:uid="{00000000-0005-0000-0000-0000D2450000}"/>
    <cellStyle name="Normal 2 5 3 2 8" xfId="17930" xr:uid="{00000000-0005-0000-0000-0000D3450000}"/>
    <cellStyle name="Normal 2 5 3 2 8 2" xfId="17931" xr:uid="{00000000-0005-0000-0000-0000D4450000}"/>
    <cellStyle name="Normal 2 5 3 2 9" xfId="17932" xr:uid="{00000000-0005-0000-0000-0000D5450000}"/>
    <cellStyle name="Normal 2 5 3 3" xfId="17933" xr:uid="{00000000-0005-0000-0000-0000D6450000}"/>
    <cellStyle name="Normal 2 5 3 3 2" xfId="17934" xr:uid="{00000000-0005-0000-0000-0000D7450000}"/>
    <cellStyle name="Normal 2 5 3 3 2 2" xfId="17935" xr:uid="{00000000-0005-0000-0000-0000D8450000}"/>
    <cellStyle name="Normal 2 5 3 3 2 2 2" xfId="17936" xr:uid="{00000000-0005-0000-0000-0000D9450000}"/>
    <cellStyle name="Normal 2 5 3 3 2 2 2 2" xfId="17937" xr:uid="{00000000-0005-0000-0000-0000DA450000}"/>
    <cellStyle name="Normal 2 5 3 3 2 2 3" xfId="17938" xr:uid="{00000000-0005-0000-0000-0000DB450000}"/>
    <cellStyle name="Normal 2 5 3 3 2 3" xfId="17939" xr:uid="{00000000-0005-0000-0000-0000DC450000}"/>
    <cellStyle name="Normal 2 5 3 3 2 3 2" xfId="17940" xr:uid="{00000000-0005-0000-0000-0000DD450000}"/>
    <cellStyle name="Normal 2 5 3 3 2 3 2 2" xfId="17941" xr:uid="{00000000-0005-0000-0000-0000DE450000}"/>
    <cellStyle name="Normal 2 5 3 3 2 3 3" xfId="17942" xr:uid="{00000000-0005-0000-0000-0000DF450000}"/>
    <cellStyle name="Normal 2 5 3 3 2 4" xfId="17943" xr:uid="{00000000-0005-0000-0000-0000E0450000}"/>
    <cellStyle name="Normal 2 5 3 3 2 4 2" xfId="17944" xr:uid="{00000000-0005-0000-0000-0000E1450000}"/>
    <cellStyle name="Normal 2 5 3 3 2 4 2 2" xfId="17945" xr:uid="{00000000-0005-0000-0000-0000E2450000}"/>
    <cellStyle name="Normal 2 5 3 3 2 4 3" xfId="17946" xr:uid="{00000000-0005-0000-0000-0000E3450000}"/>
    <cellStyle name="Normal 2 5 3 3 2 5" xfId="17947" xr:uid="{00000000-0005-0000-0000-0000E4450000}"/>
    <cellStyle name="Normal 2 5 3 3 2 5 2" xfId="17948" xr:uid="{00000000-0005-0000-0000-0000E5450000}"/>
    <cellStyle name="Normal 2 5 3 3 2 6" xfId="17949" xr:uid="{00000000-0005-0000-0000-0000E6450000}"/>
    <cellStyle name="Normal 2 5 3 3 2 6 2" xfId="17950" xr:uid="{00000000-0005-0000-0000-0000E7450000}"/>
    <cellStyle name="Normal 2 5 3 3 2 7" xfId="17951" xr:uid="{00000000-0005-0000-0000-0000E8450000}"/>
    <cellStyle name="Normal 2 5 3 3 3" xfId="17952" xr:uid="{00000000-0005-0000-0000-0000E9450000}"/>
    <cellStyle name="Normal 2 5 3 3 3 2" xfId="17953" xr:uid="{00000000-0005-0000-0000-0000EA450000}"/>
    <cellStyle name="Normal 2 5 3 3 3 2 2" xfId="17954" xr:uid="{00000000-0005-0000-0000-0000EB450000}"/>
    <cellStyle name="Normal 2 5 3 3 3 3" xfId="17955" xr:uid="{00000000-0005-0000-0000-0000EC450000}"/>
    <cellStyle name="Normal 2 5 3 3 4" xfId="17956" xr:uid="{00000000-0005-0000-0000-0000ED450000}"/>
    <cellStyle name="Normal 2 5 3 3 4 2" xfId="17957" xr:uid="{00000000-0005-0000-0000-0000EE450000}"/>
    <cellStyle name="Normal 2 5 3 3 4 2 2" xfId="17958" xr:uid="{00000000-0005-0000-0000-0000EF450000}"/>
    <cellStyle name="Normal 2 5 3 3 4 3" xfId="17959" xr:uid="{00000000-0005-0000-0000-0000F0450000}"/>
    <cellStyle name="Normal 2 5 3 3 5" xfId="17960" xr:uid="{00000000-0005-0000-0000-0000F1450000}"/>
    <cellStyle name="Normal 2 5 3 3 5 2" xfId="17961" xr:uid="{00000000-0005-0000-0000-0000F2450000}"/>
    <cellStyle name="Normal 2 5 3 3 5 2 2" xfId="17962" xr:uid="{00000000-0005-0000-0000-0000F3450000}"/>
    <cellStyle name="Normal 2 5 3 3 5 3" xfId="17963" xr:uid="{00000000-0005-0000-0000-0000F4450000}"/>
    <cellStyle name="Normal 2 5 3 3 6" xfId="17964" xr:uid="{00000000-0005-0000-0000-0000F5450000}"/>
    <cellStyle name="Normal 2 5 3 3 6 2" xfId="17965" xr:uid="{00000000-0005-0000-0000-0000F6450000}"/>
    <cellStyle name="Normal 2 5 3 3 7" xfId="17966" xr:uid="{00000000-0005-0000-0000-0000F7450000}"/>
    <cellStyle name="Normal 2 5 3 3 7 2" xfId="17967" xr:uid="{00000000-0005-0000-0000-0000F8450000}"/>
    <cellStyle name="Normal 2 5 3 3 8" xfId="17968" xr:uid="{00000000-0005-0000-0000-0000F9450000}"/>
    <cellStyle name="Normal 2 5 3 4" xfId="17969" xr:uid="{00000000-0005-0000-0000-0000FA450000}"/>
    <cellStyle name="Normal 2 5 3 4 2" xfId="17970" xr:uid="{00000000-0005-0000-0000-0000FB450000}"/>
    <cellStyle name="Normal 2 5 3 4 2 2" xfId="17971" xr:uid="{00000000-0005-0000-0000-0000FC450000}"/>
    <cellStyle name="Normal 2 5 3 4 2 2 2" xfId="17972" xr:uid="{00000000-0005-0000-0000-0000FD450000}"/>
    <cellStyle name="Normal 2 5 3 4 2 3" xfId="17973" xr:uid="{00000000-0005-0000-0000-0000FE450000}"/>
    <cellStyle name="Normal 2 5 3 4 3" xfId="17974" xr:uid="{00000000-0005-0000-0000-0000FF450000}"/>
    <cellStyle name="Normal 2 5 3 4 3 2" xfId="17975" xr:uid="{00000000-0005-0000-0000-000000460000}"/>
    <cellStyle name="Normal 2 5 3 4 3 2 2" xfId="17976" xr:uid="{00000000-0005-0000-0000-000001460000}"/>
    <cellStyle name="Normal 2 5 3 4 3 3" xfId="17977" xr:uid="{00000000-0005-0000-0000-000002460000}"/>
    <cellStyle name="Normal 2 5 3 4 4" xfId="17978" xr:uid="{00000000-0005-0000-0000-000003460000}"/>
    <cellStyle name="Normal 2 5 3 4 4 2" xfId="17979" xr:uid="{00000000-0005-0000-0000-000004460000}"/>
    <cellStyle name="Normal 2 5 3 4 4 2 2" xfId="17980" xr:uid="{00000000-0005-0000-0000-000005460000}"/>
    <cellStyle name="Normal 2 5 3 4 4 3" xfId="17981" xr:uid="{00000000-0005-0000-0000-000006460000}"/>
    <cellStyle name="Normal 2 5 3 4 5" xfId="17982" xr:uid="{00000000-0005-0000-0000-000007460000}"/>
    <cellStyle name="Normal 2 5 3 4 5 2" xfId="17983" xr:uid="{00000000-0005-0000-0000-000008460000}"/>
    <cellStyle name="Normal 2 5 3 4 6" xfId="17984" xr:uid="{00000000-0005-0000-0000-000009460000}"/>
    <cellStyle name="Normal 2 5 3 4 6 2" xfId="17985" xr:uid="{00000000-0005-0000-0000-00000A460000}"/>
    <cellStyle name="Normal 2 5 3 4 7" xfId="17986" xr:uid="{00000000-0005-0000-0000-00000B460000}"/>
    <cellStyle name="Normal 2 5 3 5" xfId="17987" xr:uid="{00000000-0005-0000-0000-00000C460000}"/>
    <cellStyle name="Normal 2 5 3 5 2" xfId="17988" xr:uid="{00000000-0005-0000-0000-00000D460000}"/>
    <cellStyle name="Normal 2 5 3 5 2 2" xfId="17989" xr:uid="{00000000-0005-0000-0000-00000E460000}"/>
    <cellStyle name="Normal 2 5 3 5 2 2 2" xfId="17990" xr:uid="{00000000-0005-0000-0000-00000F460000}"/>
    <cellStyle name="Normal 2 5 3 5 2 3" xfId="17991" xr:uid="{00000000-0005-0000-0000-000010460000}"/>
    <cellStyle name="Normal 2 5 3 5 3" xfId="17992" xr:uid="{00000000-0005-0000-0000-000011460000}"/>
    <cellStyle name="Normal 2 5 3 5 3 2" xfId="17993" xr:uid="{00000000-0005-0000-0000-000012460000}"/>
    <cellStyle name="Normal 2 5 3 5 3 2 2" xfId="17994" xr:uid="{00000000-0005-0000-0000-000013460000}"/>
    <cellStyle name="Normal 2 5 3 5 3 3" xfId="17995" xr:uid="{00000000-0005-0000-0000-000014460000}"/>
    <cellStyle name="Normal 2 5 3 5 4" xfId="17996" xr:uid="{00000000-0005-0000-0000-000015460000}"/>
    <cellStyle name="Normal 2 5 3 5 4 2" xfId="17997" xr:uid="{00000000-0005-0000-0000-000016460000}"/>
    <cellStyle name="Normal 2 5 3 5 4 2 2" xfId="17998" xr:uid="{00000000-0005-0000-0000-000017460000}"/>
    <cellStyle name="Normal 2 5 3 5 4 3" xfId="17999" xr:uid="{00000000-0005-0000-0000-000018460000}"/>
    <cellStyle name="Normal 2 5 3 5 5" xfId="18000" xr:uid="{00000000-0005-0000-0000-000019460000}"/>
    <cellStyle name="Normal 2 5 3 5 5 2" xfId="18001" xr:uid="{00000000-0005-0000-0000-00001A460000}"/>
    <cellStyle name="Normal 2 5 3 5 6" xfId="18002" xr:uid="{00000000-0005-0000-0000-00001B460000}"/>
    <cellStyle name="Normal 2 5 3 5 6 2" xfId="18003" xr:uid="{00000000-0005-0000-0000-00001C460000}"/>
    <cellStyle name="Normal 2 5 3 5 7" xfId="18004" xr:uid="{00000000-0005-0000-0000-00001D460000}"/>
    <cellStyle name="Normal 2 5 3 6" xfId="18005" xr:uid="{00000000-0005-0000-0000-00001E460000}"/>
    <cellStyle name="Normal 2 5 3 6 2" xfId="18006" xr:uid="{00000000-0005-0000-0000-00001F460000}"/>
    <cellStyle name="Normal 2 5 3 6 2 2" xfId="18007" xr:uid="{00000000-0005-0000-0000-000020460000}"/>
    <cellStyle name="Normal 2 5 3 6 3" xfId="18008" xr:uid="{00000000-0005-0000-0000-000021460000}"/>
    <cellStyle name="Normal 2 5 3 7" xfId="18009" xr:uid="{00000000-0005-0000-0000-000022460000}"/>
    <cellStyle name="Normal 2 5 3 7 2" xfId="18010" xr:uid="{00000000-0005-0000-0000-000023460000}"/>
    <cellStyle name="Normal 2 5 3 7 2 2" xfId="18011" xr:uid="{00000000-0005-0000-0000-000024460000}"/>
    <cellStyle name="Normal 2 5 3 7 3" xfId="18012" xr:uid="{00000000-0005-0000-0000-000025460000}"/>
    <cellStyle name="Normal 2 5 3 8" xfId="18013" xr:uid="{00000000-0005-0000-0000-000026460000}"/>
    <cellStyle name="Normal 2 5 3 8 2" xfId="18014" xr:uid="{00000000-0005-0000-0000-000027460000}"/>
    <cellStyle name="Normal 2 5 3 8 2 2" xfId="18015" xr:uid="{00000000-0005-0000-0000-000028460000}"/>
    <cellStyle name="Normal 2 5 3 8 3" xfId="18016" xr:uid="{00000000-0005-0000-0000-000029460000}"/>
    <cellStyle name="Normal 2 5 3 9" xfId="18017" xr:uid="{00000000-0005-0000-0000-00002A460000}"/>
    <cellStyle name="Normal 2 5 3 9 2" xfId="18018" xr:uid="{00000000-0005-0000-0000-00002B460000}"/>
    <cellStyle name="Normal 2 5 4" xfId="18019" xr:uid="{00000000-0005-0000-0000-00002C460000}"/>
    <cellStyle name="Normal 2 5 4 2" xfId="18020" xr:uid="{00000000-0005-0000-0000-00002D460000}"/>
    <cellStyle name="Normal 2 5 4 2 2" xfId="18021" xr:uid="{00000000-0005-0000-0000-00002E460000}"/>
    <cellStyle name="Normal 2 5 4 2 2 2" xfId="18022" xr:uid="{00000000-0005-0000-0000-00002F460000}"/>
    <cellStyle name="Normal 2 5 4 2 2 2 2" xfId="18023" xr:uid="{00000000-0005-0000-0000-000030460000}"/>
    <cellStyle name="Normal 2 5 4 2 2 3" xfId="18024" xr:uid="{00000000-0005-0000-0000-000031460000}"/>
    <cellStyle name="Normal 2 5 4 2 3" xfId="18025" xr:uid="{00000000-0005-0000-0000-000032460000}"/>
    <cellStyle name="Normal 2 5 4 2 3 2" xfId="18026" xr:uid="{00000000-0005-0000-0000-000033460000}"/>
    <cellStyle name="Normal 2 5 4 2 3 2 2" xfId="18027" xr:uid="{00000000-0005-0000-0000-000034460000}"/>
    <cellStyle name="Normal 2 5 4 2 3 3" xfId="18028" xr:uid="{00000000-0005-0000-0000-000035460000}"/>
    <cellStyle name="Normal 2 5 4 2 4" xfId="18029" xr:uid="{00000000-0005-0000-0000-000036460000}"/>
    <cellStyle name="Normal 2 5 4 2 4 2" xfId="18030" xr:uid="{00000000-0005-0000-0000-000037460000}"/>
    <cellStyle name="Normal 2 5 4 2 4 2 2" xfId="18031" xr:uid="{00000000-0005-0000-0000-000038460000}"/>
    <cellStyle name="Normal 2 5 4 2 4 3" xfId="18032" xr:uid="{00000000-0005-0000-0000-000039460000}"/>
    <cellStyle name="Normal 2 5 4 2 5" xfId="18033" xr:uid="{00000000-0005-0000-0000-00003A460000}"/>
    <cellStyle name="Normal 2 5 4 2 5 2" xfId="18034" xr:uid="{00000000-0005-0000-0000-00003B460000}"/>
    <cellStyle name="Normal 2 5 4 2 6" xfId="18035" xr:uid="{00000000-0005-0000-0000-00003C460000}"/>
    <cellStyle name="Normal 2 5 4 2 6 2" xfId="18036" xr:uid="{00000000-0005-0000-0000-00003D460000}"/>
    <cellStyle name="Normal 2 5 4 2 7" xfId="18037" xr:uid="{00000000-0005-0000-0000-00003E460000}"/>
    <cellStyle name="Normal 2 5 4 3" xfId="18038" xr:uid="{00000000-0005-0000-0000-00003F460000}"/>
    <cellStyle name="Normal 2 5 4 3 2" xfId="18039" xr:uid="{00000000-0005-0000-0000-000040460000}"/>
    <cellStyle name="Normal 2 5 4 3 2 2" xfId="18040" xr:uid="{00000000-0005-0000-0000-000041460000}"/>
    <cellStyle name="Normal 2 5 4 3 2 2 2" xfId="18041" xr:uid="{00000000-0005-0000-0000-000042460000}"/>
    <cellStyle name="Normal 2 5 4 3 2 3" xfId="18042" xr:uid="{00000000-0005-0000-0000-000043460000}"/>
    <cellStyle name="Normal 2 5 4 3 3" xfId="18043" xr:uid="{00000000-0005-0000-0000-000044460000}"/>
    <cellStyle name="Normal 2 5 4 3 3 2" xfId="18044" xr:uid="{00000000-0005-0000-0000-000045460000}"/>
    <cellStyle name="Normal 2 5 4 3 3 2 2" xfId="18045" xr:uid="{00000000-0005-0000-0000-000046460000}"/>
    <cellStyle name="Normal 2 5 4 3 3 3" xfId="18046" xr:uid="{00000000-0005-0000-0000-000047460000}"/>
    <cellStyle name="Normal 2 5 4 3 4" xfId="18047" xr:uid="{00000000-0005-0000-0000-000048460000}"/>
    <cellStyle name="Normal 2 5 4 3 4 2" xfId="18048" xr:uid="{00000000-0005-0000-0000-000049460000}"/>
    <cellStyle name="Normal 2 5 4 3 4 2 2" xfId="18049" xr:uid="{00000000-0005-0000-0000-00004A460000}"/>
    <cellStyle name="Normal 2 5 4 3 4 3" xfId="18050" xr:uid="{00000000-0005-0000-0000-00004B460000}"/>
    <cellStyle name="Normal 2 5 4 3 5" xfId="18051" xr:uid="{00000000-0005-0000-0000-00004C460000}"/>
    <cellStyle name="Normal 2 5 4 3 5 2" xfId="18052" xr:uid="{00000000-0005-0000-0000-00004D460000}"/>
    <cellStyle name="Normal 2 5 4 3 6" xfId="18053" xr:uid="{00000000-0005-0000-0000-00004E460000}"/>
    <cellStyle name="Normal 2 5 4 3 6 2" xfId="18054" xr:uid="{00000000-0005-0000-0000-00004F460000}"/>
    <cellStyle name="Normal 2 5 4 3 7" xfId="18055" xr:uid="{00000000-0005-0000-0000-000050460000}"/>
    <cellStyle name="Normal 2 5 4 4" xfId="18056" xr:uid="{00000000-0005-0000-0000-000051460000}"/>
    <cellStyle name="Normal 2 5 4 4 2" xfId="18057" xr:uid="{00000000-0005-0000-0000-000052460000}"/>
    <cellStyle name="Normal 2 5 4 4 2 2" xfId="18058" xr:uid="{00000000-0005-0000-0000-000053460000}"/>
    <cellStyle name="Normal 2 5 4 4 3" xfId="18059" xr:uid="{00000000-0005-0000-0000-000054460000}"/>
    <cellStyle name="Normal 2 5 4 5" xfId="18060" xr:uid="{00000000-0005-0000-0000-000055460000}"/>
    <cellStyle name="Normal 2 5 4 5 2" xfId="18061" xr:uid="{00000000-0005-0000-0000-000056460000}"/>
    <cellStyle name="Normal 2 5 4 5 2 2" xfId="18062" xr:uid="{00000000-0005-0000-0000-000057460000}"/>
    <cellStyle name="Normal 2 5 4 5 3" xfId="18063" xr:uid="{00000000-0005-0000-0000-000058460000}"/>
    <cellStyle name="Normal 2 5 4 6" xfId="18064" xr:uid="{00000000-0005-0000-0000-000059460000}"/>
    <cellStyle name="Normal 2 5 4 6 2" xfId="18065" xr:uid="{00000000-0005-0000-0000-00005A460000}"/>
    <cellStyle name="Normal 2 5 4 6 2 2" xfId="18066" xr:uid="{00000000-0005-0000-0000-00005B460000}"/>
    <cellStyle name="Normal 2 5 4 6 3" xfId="18067" xr:uid="{00000000-0005-0000-0000-00005C460000}"/>
    <cellStyle name="Normal 2 5 4 7" xfId="18068" xr:uid="{00000000-0005-0000-0000-00005D460000}"/>
    <cellStyle name="Normal 2 5 4 7 2" xfId="18069" xr:uid="{00000000-0005-0000-0000-00005E460000}"/>
    <cellStyle name="Normal 2 5 4 8" xfId="18070" xr:uid="{00000000-0005-0000-0000-00005F460000}"/>
    <cellStyle name="Normal 2 5 4 8 2" xfId="18071" xr:uid="{00000000-0005-0000-0000-000060460000}"/>
    <cellStyle name="Normal 2 5 4 9" xfId="18072" xr:uid="{00000000-0005-0000-0000-000061460000}"/>
    <cellStyle name="Normal 2 5 5" xfId="18073" xr:uid="{00000000-0005-0000-0000-000062460000}"/>
    <cellStyle name="Normal 2 5 5 2" xfId="18074" xr:uid="{00000000-0005-0000-0000-000063460000}"/>
    <cellStyle name="Normal 2 5 5 2 2" xfId="18075" xr:uid="{00000000-0005-0000-0000-000064460000}"/>
    <cellStyle name="Normal 2 5 5 2 2 2" xfId="18076" xr:uid="{00000000-0005-0000-0000-000065460000}"/>
    <cellStyle name="Normal 2 5 5 2 2 2 2" xfId="18077" xr:uid="{00000000-0005-0000-0000-000066460000}"/>
    <cellStyle name="Normal 2 5 5 2 2 3" xfId="18078" xr:uid="{00000000-0005-0000-0000-000067460000}"/>
    <cellStyle name="Normal 2 5 5 2 3" xfId="18079" xr:uid="{00000000-0005-0000-0000-000068460000}"/>
    <cellStyle name="Normal 2 5 5 2 3 2" xfId="18080" xr:uid="{00000000-0005-0000-0000-000069460000}"/>
    <cellStyle name="Normal 2 5 5 2 3 2 2" xfId="18081" xr:uid="{00000000-0005-0000-0000-00006A460000}"/>
    <cellStyle name="Normal 2 5 5 2 3 3" xfId="18082" xr:uid="{00000000-0005-0000-0000-00006B460000}"/>
    <cellStyle name="Normal 2 5 5 2 4" xfId="18083" xr:uid="{00000000-0005-0000-0000-00006C460000}"/>
    <cellStyle name="Normal 2 5 5 2 4 2" xfId="18084" xr:uid="{00000000-0005-0000-0000-00006D460000}"/>
    <cellStyle name="Normal 2 5 5 2 4 2 2" xfId="18085" xr:uid="{00000000-0005-0000-0000-00006E460000}"/>
    <cellStyle name="Normal 2 5 5 2 4 3" xfId="18086" xr:uid="{00000000-0005-0000-0000-00006F460000}"/>
    <cellStyle name="Normal 2 5 5 2 5" xfId="18087" xr:uid="{00000000-0005-0000-0000-000070460000}"/>
    <cellStyle name="Normal 2 5 5 2 5 2" xfId="18088" xr:uid="{00000000-0005-0000-0000-000071460000}"/>
    <cellStyle name="Normal 2 5 5 2 6" xfId="18089" xr:uid="{00000000-0005-0000-0000-000072460000}"/>
    <cellStyle name="Normal 2 5 5 2 6 2" xfId="18090" xr:uid="{00000000-0005-0000-0000-000073460000}"/>
    <cellStyle name="Normal 2 5 5 2 7" xfId="18091" xr:uid="{00000000-0005-0000-0000-000074460000}"/>
    <cellStyle name="Normal 2 5 5 3" xfId="18092" xr:uid="{00000000-0005-0000-0000-000075460000}"/>
    <cellStyle name="Normal 2 5 5 3 2" xfId="18093" xr:uid="{00000000-0005-0000-0000-000076460000}"/>
    <cellStyle name="Normal 2 5 5 3 2 2" xfId="18094" xr:uid="{00000000-0005-0000-0000-000077460000}"/>
    <cellStyle name="Normal 2 5 5 3 3" xfId="18095" xr:uid="{00000000-0005-0000-0000-000078460000}"/>
    <cellStyle name="Normal 2 5 5 4" xfId="18096" xr:uid="{00000000-0005-0000-0000-000079460000}"/>
    <cellStyle name="Normal 2 5 5 4 2" xfId="18097" xr:uid="{00000000-0005-0000-0000-00007A460000}"/>
    <cellStyle name="Normal 2 5 5 4 2 2" xfId="18098" xr:uid="{00000000-0005-0000-0000-00007B460000}"/>
    <cellStyle name="Normal 2 5 5 4 3" xfId="18099" xr:uid="{00000000-0005-0000-0000-00007C460000}"/>
    <cellStyle name="Normal 2 5 5 5" xfId="18100" xr:uid="{00000000-0005-0000-0000-00007D460000}"/>
    <cellStyle name="Normal 2 5 5 5 2" xfId="18101" xr:uid="{00000000-0005-0000-0000-00007E460000}"/>
    <cellStyle name="Normal 2 5 5 5 2 2" xfId="18102" xr:uid="{00000000-0005-0000-0000-00007F460000}"/>
    <cellStyle name="Normal 2 5 5 5 3" xfId="18103" xr:uid="{00000000-0005-0000-0000-000080460000}"/>
    <cellStyle name="Normal 2 5 5 6" xfId="18104" xr:uid="{00000000-0005-0000-0000-000081460000}"/>
    <cellStyle name="Normal 2 5 5 6 2" xfId="18105" xr:uid="{00000000-0005-0000-0000-000082460000}"/>
    <cellStyle name="Normal 2 5 5 7" xfId="18106" xr:uid="{00000000-0005-0000-0000-000083460000}"/>
    <cellStyle name="Normal 2 5 5 7 2" xfId="18107" xr:uid="{00000000-0005-0000-0000-000084460000}"/>
    <cellStyle name="Normal 2 5 5 8" xfId="18108" xr:uid="{00000000-0005-0000-0000-000085460000}"/>
    <cellStyle name="Normal 2 5 6" xfId="18109" xr:uid="{00000000-0005-0000-0000-000086460000}"/>
    <cellStyle name="Normal 2 5 6 2" xfId="18110" xr:uid="{00000000-0005-0000-0000-000087460000}"/>
    <cellStyle name="Normal 2 5 6 2 2" xfId="18111" xr:uid="{00000000-0005-0000-0000-000088460000}"/>
    <cellStyle name="Normal 2 5 6 2 2 2" xfId="18112" xr:uid="{00000000-0005-0000-0000-000089460000}"/>
    <cellStyle name="Normal 2 5 6 2 3" xfId="18113" xr:uid="{00000000-0005-0000-0000-00008A460000}"/>
    <cellStyle name="Normal 2 5 6 3" xfId="18114" xr:uid="{00000000-0005-0000-0000-00008B460000}"/>
    <cellStyle name="Normal 2 5 6 3 2" xfId="18115" xr:uid="{00000000-0005-0000-0000-00008C460000}"/>
    <cellStyle name="Normal 2 5 6 3 2 2" xfId="18116" xr:uid="{00000000-0005-0000-0000-00008D460000}"/>
    <cellStyle name="Normal 2 5 6 3 3" xfId="18117" xr:uid="{00000000-0005-0000-0000-00008E460000}"/>
    <cellStyle name="Normal 2 5 6 4" xfId="18118" xr:uid="{00000000-0005-0000-0000-00008F460000}"/>
    <cellStyle name="Normal 2 5 6 4 2" xfId="18119" xr:uid="{00000000-0005-0000-0000-000090460000}"/>
    <cellStyle name="Normal 2 5 6 4 2 2" xfId="18120" xr:uid="{00000000-0005-0000-0000-000091460000}"/>
    <cellStyle name="Normal 2 5 6 4 3" xfId="18121" xr:uid="{00000000-0005-0000-0000-000092460000}"/>
    <cellStyle name="Normal 2 5 6 5" xfId="18122" xr:uid="{00000000-0005-0000-0000-000093460000}"/>
    <cellStyle name="Normal 2 5 6 5 2" xfId="18123" xr:uid="{00000000-0005-0000-0000-000094460000}"/>
    <cellStyle name="Normal 2 5 6 6" xfId="18124" xr:uid="{00000000-0005-0000-0000-000095460000}"/>
    <cellStyle name="Normal 2 5 6 6 2" xfId="18125" xr:uid="{00000000-0005-0000-0000-000096460000}"/>
    <cellStyle name="Normal 2 5 6 7" xfId="18126" xr:uid="{00000000-0005-0000-0000-000097460000}"/>
    <cellStyle name="Normal 2 5 7" xfId="18127" xr:uid="{00000000-0005-0000-0000-000098460000}"/>
    <cellStyle name="Normal 2 5 7 2" xfId="18128" xr:uid="{00000000-0005-0000-0000-000099460000}"/>
    <cellStyle name="Normal 2 5 7 2 2" xfId="18129" xr:uid="{00000000-0005-0000-0000-00009A460000}"/>
    <cellStyle name="Normal 2 5 7 2 2 2" xfId="18130" xr:uid="{00000000-0005-0000-0000-00009B460000}"/>
    <cellStyle name="Normal 2 5 7 2 3" xfId="18131" xr:uid="{00000000-0005-0000-0000-00009C460000}"/>
    <cellStyle name="Normal 2 5 7 3" xfId="18132" xr:uid="{00000000-0005-0000-0000-00009D460000}"/>
    <cellStyle name="Normal 2 5 7 3 2" xfId="18133" xr:uid="{00000000-0005-0000-0000-00009E460000}"/>
    <cellStyle name="Normal 2 5 7 3 2 2" xfId="18134" xr:uid="{00000000-0005-0000-0000-00009F460000}"/>
    <cellStyle name="Normal 2 5 7 3 3" xfId="18135" xr:uid="{00000000-0005-0000-0000-0000A0460000}"/>
    <cellStyle name="Normal 2 5 7 4" xfId="18136" xr:uid="{00000000-0005-0000-0000-0000A1460000}"/>
    <cellStyle name="Normal 2 5 7 4 2" xfId="18137" xr:uid="{00000000-0005-0000-0000-0000A2460000}"/>
    <cellStyle name="Normal 2 5 7 4 2 2" xfId="18138" xr:uid="{00000000-0005-0000-0000-0000A3460000}"/>
    <cellStyle name="Normal 2 5 7 4 3" xfId="18139" xr:uid="{00000000-0005-0000-0000-0000A4460000}"/>
    <cellStyle name="Normal 2 5 7 5" xfId="18140" xr:uid="{00000000-0005-0000-0000-0000A5460000}"/>
    <cellStyle name="Normal 2 5 7 5 2" xfId="18141" xr:uid="{00000000-0005-0000-0000-0000A6460000}"/>
    <cellStyle name="Normal 2 5 7 6" xfId="18142" xr:uid="{00000000-0005-0000-0000-0000A7460000}"/>
    <cellStyle name="Normal 2 5 7 6 2" xfId="18143" xr:uid="{00000000-0005-0000-0000-0000A8460000}"/>
    <cellStyle name="Normal 2 5 7 7" xfId="18144" xr:uid="{00000000-0005-0000-0000-0000A9460000}"/>
    <cellStyle name="Normal 2 5 8" xfId="18145" xr:uid="{00000000-0005-0000-0000-0000AA460000}"/>
    <cellStyle name="Normal 2 5 8 2" xfId="18146" xr:uid="{00000000-0005-0000-0000-0000AB460000}"/>
    <cellStyle name="Normal 2 5 8 2 2" xfId="18147" xr:uid="{00000000-0005-0000-0000-0000AC460000}"/>
    <cellStyle name="Normal 2 5 8 3" xfId="18148" xr:uid="{00000000-0005-0000-0000-0000AD460000}"/>
    <cellStyle name="Normal 2 5 9" xfId="18149" xr:uid="{00000000-0005-0000-0000-0000AE460000}"/>
    <cellStyle name="Normal 2 5 9 2" xfId="18150" xr:uid="{00000000-0005-0000-0000-0000AF460000}"/>
    <cellStyle name="Normal 2 5 9 2 2" xfId="18151" xr:uid="{00000000-0005-0000-0000-0000B0460000}"/>
    <cellStyle name="Normal 2 5 9 3" xfId="18152" xr:uid="{00000000-0005-0000-0000-0000B1460000}"/>
    <cellStyle name="Normal 2 5_Confidential Information" xfId="18153" xr:uid="{00000000-0005-0000-0000-0000B2460000}"/>
    <cellStyle name="Normal 2 6" xfId="493" xr:uid="{00000000-0005-0000-0000-0000B3460000}"/>
    <cellStyle name="Normal 2 6 10" xfId="18154" xr:uid="{00000000-0005-0000-0000-0000B4460000}"/>
    <cellStyle name="Normal 2 6 10 2" xfId="18155" xr:uid="{00000000-0005-0000-0000-0000B5460000}"/>
    <cellStyle name="Normal 2 6 10 2 2" xfId="18156" xr:uid="{00000000-0005-0000-0000-0000B6460000}"/>
    <cellStyle name="Normal 2 6 10 3" xfId="18157" xr:uid="{00000000-0005-0000-0000-0000B7460000}"/>
    <cellStyle name="Normal 2 6 11" xfId="18158" xr:uid="{00000000-0005-0000-0000-0000B8460000}"/>
    <cellStyle name="Normal 2 6 11 2" xfId="18159" xr:uid="{00000000-0005-0000-0000-0000B9460000}"/>
    <cellStyle name="Normal 2 6 12" xfId="18160" xr:uid="{00000000-0005-0000-0000-0000BA460000}"/>
    <cellStyle name="Normal 2 6 12 2" xfId="18161" xr:uid="{00000000-0005-0000-0000-0000BB460000}"/>
    <cellStyle name="Normal 2 6 13" xfId="18162" xr:uid="{00000000-0005-0000-0000-0000BC460000}"/>
    <cellStyle name="Normal 2 6 2" xfId="494" xr:uid="{00000000-0005-0000-0000-0000BD460000}"/>
    <cellStyle name="Normal 2 6 2 10" xfId="18163" xr:uid="{00000000-0005-0000-0000-0000BE460000}"/>
    <cellStyle name="Normal 2 6 2 10 2" xfId="18164" xr:uid="{00000000-0005-0000-0000-0000BF460000}"/>
    <cellStyle name="Normal 2 6 2 11" xfId="18165" xr:uid="{00000000-0005-0000-0000-0000C0460000}"/>
    <cellStyle name="Normal 2 6 2 2" xfId="18166" xr:uid="{00000000-0005-0000-0000-0000C1460000}"/>
    <cellStyle name="Normal 2 6 2 2 2" xfId="18167" xr:uid="{00000000-0005-0000-0000-0000C2460000}"/>
    <cellStyle name="Normal 2 6 2 2 2 2" xfId="18168" xr:uid="{00000000-0005-0000-0000-0000C3460000}"/>
    <cellStyle name="Normal 2 6 2 2 2 2 2" xfId="18169" xr:uid="{00000000-0005-0000-0000-0000C4460000}"/>
    <cellStyle name="Normal 2 6 2 2 2 2 2 2" xfId="18170" xr:uid="{00000000-0005-0000-0000-0000C5460000}"/>
    <cellStyle name="Normal 2 6 2 2 2 2 3" xfId="18171" xr:uid="{00000000-0005-0000-0000-0000C6460000}"/>
    <cellStyle name="Normal 2 6 2 2 2 3" xfId="18172" xr:uid="{00000000-0005-0000-0000-0000C7460000}"/>
    <cellStyle name="Normal 2 6 2 2 2 3 2" xfId="18173" xr:uid="{00000000-0005-0000-0000-0000C8460000}"/>
    <cellStyle name="Normal 2 6 2 2 2 3 2 2" xfId="18174" xr:uid="{00000000-0005-0000-0000-0000C9460000}"/>
    <cellStyle name="Normal 2 6 2 2 2 3 3" xfId="18175" xr:uid="{00000000-0005-0000-0000-0000CA460000}"/>
    <cellStyle name="Normal 2 6 2 2 2 4" xfId="18176" xr:uid="{00000000-0005-0000-0000-0000CB460000}"/>
    <cellStyle name="Normal 2 6 2 2 2 4 2" xfId="18177" xr:uid="{00000000-0005-0000-0000-0000CC460000}"/>
    <cellStyle name="Normal 2 6 2 2 2 4 2 2" xfId="18178" xr:uid="{00000000-0005-0000-0000-0000CD460000}"/>
    <cellStyle name="Normal 2 6 2 2 2 4 3" xfId="18179" xr:uid="{00000000-0005-0000-0000-0000CE460000}"/>
    <cellStyle name="Normal 2 6 2 2 2 5" xfId="18180" xr:uid="{00000000-0005-0000-0000-0000CF460000}"/>
    <cellStyle name="Normal 2 6 2 2 2 5 2" xfId="18181" xr:uid="{00000000-0005-0000-0000-0000D0460000}"/>
    <cellStyle name="Normal 2 6 2 2 2 6" xfId="18182" xr:uid="{00000000-0005-0000-0000-0000D1460000}"/>
    <cellStyle name="Normal 2 6 2 2 2 6 2" xfId="18183" xr:uid="{00000000-0005-0000-0000-0000D2460000}"/>
    <cellStyle name="Normal 2 6 2 2 2 7" xfId="18184" xr:uid="{00000000-0005-0000-0000-0000D3460000}"/>
    <cellStyle name="Normal 2 6 2 2 3" xfId="18185" xr:uid="{00000000-0005-0000-0000-0000D4460000}"/>
    <cellStyle name="Normal 2 6 2 2 3 2" xfId="18186" xr:uid="{00000000-0005-0000-0000-0000D5460000}"/>
    <cellStyle name="Normal 2 6 2 2 3 2 2" xfId="18187" xr:uid="{00000000-0005-0000-0000-0000D6460000}"/>
    <cellStyle name="Normal 2 6 2 2 3 2 2 2" xfId="18188" xr:uid="{00000000-0005-0000-0000-0000D7460000}"/>
    <cellStyle name="Normal 2 6 2 2 3 2 3" xfId="18189" xr:uid="{00000000-0005-0000-0000-0000D8460000}"/>
    <cellStyle name="Normal 2 6 2 2 3 3" xfId="18190" xr:uid="{00000000-0005-0000-0000-0000D9460000}"/>
    <cellStyle name="Normal 2 6 2 2 3 3 2" xfId="18191" xr:uid="{00000000-0005-0000-0000-0000DA460000}"/>
    <cellStyle name="Normal 2 6 2 2 3 3 2 2" xfId="18192" xr:uid="{00000000-0005-0000-0000-0000DB460000}"/>
    <cellStyle name="Normal 2 6 2 2 3 3 3" xfId="18193" xr:uid="{00000000-0005-0000-0000-0000DC460000}"/>
    <cellStyle name="Normal 2 6 2 2 3 4" xfId="18194" xr:uid="{00000000-0005-0000-0000-0000DD460000}"/>
    <cellStyle name="Normal 2 6 2 2 3 4 2" xfId="18195" xr:uid="{00000000-0005-0000-0000-0000DE460000}"/>
    <cellStyle name="Normal 2 6 2 2 3 4 2 2" xfId="18196" xr:uid="{00000000-0005-0000-0000-0000DF460000}"/>
    <cellStyle name="Normal 2 6 2 2 3 4 3" xfId="18197" xr:uid="{00000000-0005-0000-0000-0000E0460000}"/>
    <cellStyle name="Normal 2 6 2 2 3 5" xfId="18198" xr:uid="{00000000-0005-0000-0000-0000E1460000}"/>
    <cellStyle name="Normal 2 6 2 2 3 5 2" xfId="18199" xr:uid="{00000000-0005-0000-0000-0000E2460000}"/>
    <cellStyle name="Normal 2 6 2 2 3 6" xfId="18200" xr:uid="{00000000-0005-0000-0000-0000E3460000}"/>
    <cellStyle name="Normal 2 6 2 2 3 6 2" xfId="18201" xr:uid="{00000000-0005-0000-0000-0000E4460000}"/>
    <cellStyle name="Normal 2 6 2 2 3 7" xfId="18202" xr:uid="{00000000-0005-0000-0000-0000E5460000}"/>
    <cellStyle name="Normal 2 6 2 2 4" xfId="18203" xr:uid="{00000000-0005-0000-0000-0000E6460000}"/>
    <cellStyle name="Normal 2 6 2 2 4 2" xfId="18204" xr:uid="{00000000-0005-0000-0000-0000E7460000}"/>
    <cellStyle name="Normal 2 6 2 2 4 2 2" xfId="18205" xr:uid="{00000000-0005-0000-0000-0000E8460000}"/>
    <cellStyle name="Normal 2 6 2 2 4 3" xfId="18206" xr:uid="{00000000-0005-0000-0000-0000E9460000}"/>
    <cellStyle name="Normal 2 6 2 2 5" xfId="18207" xr:uid="{00000000-0005-0000-0000-0000EA460000}"/>
    <cellStyle name="Normal 2 6 2 2 5 2" xfId="18208" xr:uid="{00000000-0005-0000-0000-0000EB460000}"/>
    <cellStyle name="Normal 2 6 2 2 5 2 2" xfId="18209" xr:uid="{00000000-0005-0000-0000-0000EC460000}"/>
    <cellStyle name="Normal 2 6 2 2 5 3" xfId="18210" xr:uid="{00000000-0005-0000-0000-0000ED460000}"/>
    <cellStyle name="Normal 2 6 2 2 6" xfId="18211" xr:uid="{00000000-0005-0000-0000-0000EE460000}"/>
    <cellStyle name="Normal 2 6 2 2 6 2" xfId="18212" xr:uid="{00000000-0005-0000-0000-0000EF460000}"/>
    <cellStyle name="Normal 2 6 2 2 6 2 2" xfId="18213" xr:uid="{00000000-0005-0000-0000-0000F0460000}"/>
    <cellStyle name="Normal 2 6 2 2 6 3" xfId="18214" xr:uid="{00000000-0005-0000-0000-0000F1460000}"/>
    <cellStyle name="Normal 2 6 2 2 7" xfId="18215" xr:uid="{00000000-0005-0000-0000-0000F2460000}"/>
    <cellStyle name="Normal 2 6 2 2 7 2" xfId="18216" xr:uid="{00000000-0005-0000-0000-0000F3460000}"/>
    <cellStyle name="Normal 2 6 2 2 8" xfId="18217" xr:uid="{00000000-0005-0000-0000-0000F4460000}"/>
    <cellStyle name="Normal 2 6 2 2 8 2" xfId="18218" xr:uid="{00000000-0005-0000-0000-0000F5460000}"/>
    <cellStyle name="Normal 2 6 2 2 9" xfId="18219" xr:uid="{00000000-0005-0000-0000-0000F6460000}"/>
    <cellStyle name="Normal 2 6 2 3" xfId="18220" xr:uid="{00000000-0005-0000-0000-0000F7460000}"/>
    <cellStyle name="Normal 2 6 2 3 2" xfId="18221" xr:uid="{00000000-0005-0000-0000-0000F8460000}"/>
    <cellStyle name="Normal 2 6 2 3 2 2" xfId="18222" xr:uid="{00000000-0005-0000-0000-0000F9460000}"/>
    <cellStyle name="Normal 2 6 2 3 2 2 2" xfId="18223" xr:uid="{00000000-0005-0000-0000-0000FA460000}"/>
    <cellStyle name="Normal 2 6 2 3 2 2 2 2" xfId="18224" xr:uid="{00000000-0005-0000-0000-0000FB460000}"/>
    <cellStyle name="Normal 2 6 2 3 2 2 3" xfId="18225" xr:uid="{00000000-0005-0000-0000-0000FC460000}"/>
    <cellStyle name="Normal 2 6 2 3 2 3" xfId="18226" xr:uid="{00000000-0005-0000-0000-0000FD460000}"/>
    <cellStyle name="Normal 2 6 2 3 2 3 2" xfId="18227" xr:uid="{00000000-0005-0000-0000-0000FE460000}"/>
    <cellStyle name="Normal 2 6 2 3 2 3 2 2" xfId="18228" xr:uid="{00000000-0005-0000-0000-0000FF460000}"/>
    <cellStyle name="Normal 2 6 2 3 2 3 3" xfId="18229" xr:uid="{00000000-0005-0000-0000-000000470000}"/>
    <cellStyle name="Normal 2 6 2 3 2 4" xfId="18230" xr:uid="{00000000-0005-0000-0000-000001470000}"/>
    <cellStyle name="Normal 2 6 2 3 2 4 2" xfId="18231" xr:uid="{00000000-0005-0000-0000-000002470000}"/>
    <cellStyle name="Normal 2 6 2 3 2 4 2 2" xfId="18232" xr:uid="{00000000-0005-0000-0000-000003470000}"/>
    <cellStyle name="Normal 2 6 2 3 2 4 3" xfId="18233" xr:uid="{00000000-0005-0000-0000-000004470000}"/>
    <cellStyle name="Normal 2 6 2 3 2 5" xfId="18234" xr:uid="{00000000-0005-0000-0000-000005470000}"/>
    <cellStyle name="Normal 2 6 2 3 2 5 2" xfId="18235" xr:uid="{00000000-0005-0000-0000-000006470000}"/>
    <cellStyle name="Normal 2 6 2 3 2 6" xfId="18236" xr:uid="{00000000-0005-0000-0000-000007470000}"/>
    <cellStyle name="Normal 2 6 2 3 2 6 2" xfId="18237" xr:uid="{00000000-0005-0000-0000-000008470000}"/>
    <cellStyle name="Normal 2 6 2 3 2 7" xfId="18238" xr:uid="{00000000-0005-0000-0000-000009470000}"/>
    <cellStyle name="Normal 2 6 2 3 3" xfId="18239" xr:uid="{00000000-0005-0000-0000-00000A470000}"/>
    <cellStyle name="Normal 2 6 2 3 3 2" xfId="18240" xr:uid="{00000000-0005-0000-0000-00000B470000}"/>
    <cellStyle name="Normal 2 6 2 3 3 2 2" xfId="18241" xr:uid="{00000000-0005-0000-0000-00000C470000}"/>
    <cellStyle name="Normal 2 6 2 3 3 3" xfId="18242" xr:uid="{00000000-0005-0000-0000-00000D470000}"/>
    <cellStyle name="Normal 2 6 2 3 4" xfId="18243" xr:uid="{00000000-0005-0000-0000-00000E470000}"/>
    <cellStyle name="Normal 2 6 2 3 4 2" xfId="18244" xr:uid="{00000000-0005-0000-0000-00000F470000}"/>
    <cellStyle name="Normal 2 6 2 3 4 2 2" xfId="18245" xr:uid="{00000000-0005-0000-0000-000010470000}"/>
    <cellStyle name="Normal 2 6 2 3 4 3" xfId="18246" xr:uid="{00000000-0005-0000-0000-000011470000}"/>
    <cellStyle name="Normal 2 6 2 3 5" xfId="18247" xr:uid="{00000000-0005-0000-0000-000012470000}"/>
    <cellStyle name="Normal 2 6 2 3 5 2" xfId="18248" xr:uid="{00000000-0005-0000-0000-000013470000}"/>
    <cellStyle name="Normal 2 6 2 3 5 2 2" xfId="18249" xr:uid="{00000000-0005-0000-0000-000014470000}"/>
    <cellStyle name="Normal 2 6 2 3 5 3" xfId="18250" xr:uid="{00000000-0005-0000-0000-000015470000}"/>
    <cellStyle name="Normal 2 6 2 3 6" xfId="18251" xr:uid="{00000000-0005-0000-0000-000016470000}"/>
    <cellStyle name="Normal 2 6 2 3 6 2" xfId="18252" xr:uid="{00000000-0005-0000-0000-000017470000}"/>
    <cellStyle name="Normal 2 6 2 3 7" xfId="18253" xr:uid="{00000000-0005-0000-0000-000018470000}"/>
    <cellStyle name="Normal 2 6 2 3 7 2" xfId="18254" xr:uid="{00000000-0005-0000-0000-000019470000}"/>
    <cellStyle name="Normal 2 6 2 3 8" xfId="18255" xr:uid="{00000000-0005-0000-0000-00001A470000}"/>
    <cellStyle name="Normal 2 6 2 4" xfId="18256" xr:uid="{00000000-0005-0000-0000-00001B470000}"/>
    <cellStyle name="Normal 2 6 2 4 2" xfId="18257" xr:uid="{00000000-0005-0000-0000-00001C470000}"/>
    <cellStyle name="Normal 2 6 2 4 2 2" xfId="18258" xr:uid="{00000000-0005-0000-0000-00001D470000}"/>
    <cellStyle name="Normal 2 6 2 4 2 2 2" xfId="18259" xr:uid="{00000000-0005-0000-0000-00001E470000}"/>
    <cellStyle name="Normal 2 6 2 4 2 3" xfId="18260" xr:uid="{00000000-0005-0000-0000-00001F470000}"/>
    <cellStyle name="Normal 2 6 2 4 3" xfId="18261" xr:uid="{00000000-0005-0000-0000-000020470000}"/>
    <cellStyle name="Normal 2 6 2 4 3 2" xfId="18262" xr:uid="{00000000-0005-0000-0000-000021470000}"/>
    <cellStyle name="Normal 2 6 2 4 3 2 2" xfId="18263" xr:uid="{00000000-0005-0000-0000-000022470000}"/>
    <cellStyle name="Normal 2 6 2 4 3 3" xfId="18264" xr:uid="{00000000-0005-0000-0000-000023470000}"/>
    <cellStyle name="Normal 2 6 2 4 4" xfId="18265" xr:uid="{00000000-0005-0000-0000-000024470000}"/>
    <cellStyle name="Normal 2 6 2 4 4 2" xfId="18266" xr:uid="{00000000-0005-0000-0000-000025470000}"/>
    <cellStyle name="Normal 2 6 2 4 4 2 2" xfId="18267" xr:uid="{00000000-0005-0000-0000-000026470000}"/>
    <cellStyle name="Normal 2 6 2 4 4 3" xfId="18268" xr:uid="{00000000-0005-0000-0000-000027470000}"/>
    <cellStyle name="Normal 2 6 2 4 5" xfId="18269" xr:uid="{00000000-0005-0000-0000-000028470000}"/>
    <cellStyle name="Normal 2 6 2 4 5 2" xfId="18270" xr:uid="{00000000-0005-0000-0000-000029470000}"/>
    <cellStyle name="Normal 2 6 2 4 6" xfId="18271" xr:uid="{00000000-0005-0000-0000-00002A470000}"/>
    <cellStyle name="Normal 2 6 2 4 6 2" xfId="18272" xr:uid="{00000000-0005-0000-0000-00002B470000}"/>
    <cellStyle name="Normal 2 6 2 4 7" xfId="18273" xr:uid="{00000000-0005-0000-0000-00002C470000}"/>
    <cellStyle name="Normal 2 6 2 5" xfId="18274" xr:uid="{00000000-0005-0000-0000-00002D470000}"/>
    <cellStyle name="Normal 2 6 2 5 2" xfId="18275" xr:uid="{00000000-0005-0000-0000-00002E470000}"/>
    <cellStyle name="Normal 2 6 2 5 2 2" xfId="18276" xr:uid="{00000000-0005-0000-0000-00002F470000}"/>
    <cellStyle name="Normal 2 6 2 5 2 2 2" xfId="18277" xr:uid="{00000000-0005-0000-0000-000030470000}"/>
    <cellStyle name="Normal 2 6 2 5 2 3" xfId="18278" xr:uid="{00000000-0005-0000-0000-000031470000}"/>
    <cellStyle name="Normal 2 6 2 5 3" xfId="18279" xr:uid="{00000000-0005-0000-0000-000032470000}"/>
    <cellStyle name="Normal 2 6 2 5 3 2" xfId="18280" xr:uid="{00000000-0005-0000-0000-000033470000}"/>
    <cellStyle name="Normal 2 6 2 5 3 2 2" xfId="18281" xr:uid="{00000000-0005-0000-0000-000034470000}"/>
    <cellStyle name="Normal 2 6 2 5 3 3" xfId="18282" xr:uid="{00000000-0005-0000-0000-000035470000}"/>
    <cellStyle name="Normal 2 6 2 5 4" xfId="18283" xr:uid="{00000000-0005-0000-0000-000036470000}"/>
    <cellStyle name="Normal 2 6 2 5 4 2" xfId="18284" xr:uid="{00000000-0005-0000-0000-000037470000}"/>
    <cellStyle name="Normal 2 6 2 5 4 2 2" xfId="18285" xr:uid="{00000000-0005-0000-0000-000038470000}"/>
    <cellStyle name="Normal 2 6 2 5 4 3" xfId="18286" xr:uid="{00000000-0005-0000-0000-000039470000}"/>
    <cellStyle name="Normal 2 6 2 5 5" xfId="18287" xr:uid="{00000000-0005-0000-0000-00003A470000}"/>
    <cellStyle name="Normal 2 6 2 5 5 2" xfId="18288" xr:uid="{00000000-0005-0000-0000-00003B470000}"/>
    <cellStyle name="Normal 2 6 2 5 6" xfId="18289" xr:uid="{00000000-0005-0000-0000-00003C470000}"/>
    <cellStyle name="Normal 2 6 2 5 6 2" xfId="18290" xr:uid="{00000000-0005-0000-0000-00003D470000}"/>
    <cellStyle name="Normal 2 6 2 5 7" xfId="18291" xr:uid="{00000000-0005-0000-0000-00003E470000}"/>
    <cellStyle name="Normal 2 6 2 6" xfId="18292" xr:uid="{00000000-0005-0000-0000-00003F470000}"/>
    <cellStyle name="Normal 2 6 2 6 2" xfId="18293" xr:uid="{00000000-0005-0000-0000-000040470000}"/>
    <cellStyle name="Normal 2 6 2 6 2 2" xfId="18294" xr:uid="{00000000-0005-0000-0000-000041470000}"/>
    <cellStyle name="Normal 2 6 2 6 3" xfId="18295" xr:uid="{00000000-0005-0000-0000-000042470000}"/>
    <cellStyle name="Normal 2 6 2 7" xfId="18296" xr:uid="{00000000-0005-0000-0000-000043470000}"/>
    <cellStyle name="Normal 2 6 2 7 2" xfId="18297" xr:uid="{00000000-0005-0000-0000-000044470000}"/>
    <cellStyle name="Normal 2 6 2 7 2 2" xfId="18298" xr:uid="{00000000-0005-0000-0000-000045470000}"/>
    <cellStyle name="Normal 2 6 2 7 3" xfId="18299" xr:uid="{00000000-0005-0000-0000-000046470000}"/>
    <cellStyle name="Normal 2 6 2 8" xfId="18300" xr:uid="{00000000-0005-0000-0000-000047470000}"/>
    <cellStyle name="Normal 2 6 2 8 2" xfId="18301" xr:uid="{00000000-0005-0000-0000-000048470000}"/>
    <cellStyle name="Normal 2 6 2 8 2 2" xfId="18302" xr:uid="{00000000-0005-0000-0000-000049470000}"/>
    <cellStyle name="Normal 2 6 2 8 3" xfId="18303" xr:uid="{00000000-0005-0000-0000-00004A470000}"/>
    <cellStyle name="Normal 2 6 2 9" xfId="18304" xr:uid="{00000000-0005-0000-0000-00004B470000}"/>
    <cellStyle name="Normal 2 6 2 9 2" xfId="18305" xr:uid="{00000000-0005-0000-0000-00004C470000}"/>
    <cellStyle name="Normal 2 6 3" xfId="495" xr:uid="{00000000-0005-0000-0000-00004D470000}"/>
    <cellStyle name="Normal 2 6 3 10" xfId="18306" xr:uid="{00000000-0005-0000-0000-00004E470000}"/>
    <cellStyle name="Normal 2 6 3 10 2" xfId="18307" xr:uid="{00000000-0005-0000-0000-00004F470000}"/>
    <cellStyle name="Normal 2 6 3 11" xfId="18308" xr:uid="{00000000-0005-0000-0000-000050470000}"/>
    <cellStyle name="Normal 2 6 3 2" xfId="18309" xr:uid="{00000000-0005-0000-0000-000051470000}"/>
    <cellStyle name="Normal 2 6 3 2 2" xfId="18310" xr:uid="{00000000-0005-0000-0000-000052470000}"/>
    <cellStyle name="Normal 2 6 3 2 2 2" xfId="18311" xr:uid="{00000000-0005-0000-0000-000053470000}"/>
    <cellStyle name="Normal 2 6 3 2 2 2 2" xfId="18312" xr:uid="{00000000-0005-0000-0000-000054470000}"/>
    <cellStyle name="Normal 2 6 3 2 2 2 2 2" xfId="18313" xr:uid="{00000000-0005-0000-0000-000055470000}"/>
    <cellStyle name="Normal 2 6 3 2 2 2 3" xfId="18314" xr:uid="{00000000-0005-0000-0000-000056470000}"/>
    <cellStyle name="Normal 2 6 3 2 2 3" xfId="18315" xr:uid="{00000000-0005-0000-0000-000057470000}"/>
    <cellStyle name="Normal 2 6 3 2 2 3 2" xfId="18316" xr:uid="{00000000-0005-0000-0000-000058470000}"/>
    <cellStyle name="Normal 2 6 3 2 2 3 2 2" xfId="18317" xr:uid="{00000000-0005-0000-0000-000059470000}"/>
    <cellStyle name="Normal 2 6 3 2 2 3 3" xfId="18318" xr:uid="{00000000-0005-0000-0000-00005A470000}"/>
    <cellStyle name="Normal 2 6 3 2 2 4" xfId="18319" xr:uid="{00000000-0005-0000-0000-00005B470000}"/>
    <cellStyle name="Normal 2 6 3 2 2 4 2" xfId="18320" xr:uid="{00000000-0005-0000-0000-00005C470000}"/>
    <cellStyle name="Normal 2 6 3 2 2 4 2 2" xfId="18321" xr:uid="{00000000-0005-0000-0000-00005D470000}"/>
    <cellStyle name="Normal 2 6 3 2 2 4 3" xfId="18322" xr:uid="{00000000-0005-0000-0000-00005E470000}"/>
    <cellStyle name="Normal 2 6 3 2 2 5" xfId="18323" xr:uid="{00000000-0005-0000-0000-00005F470000}"/>
    <cellStyle name="Normal 2 6 3 2 2 5 2" xfId="18324" xr:uid="{00000000-0005-0000-0000-000060470000}"/>
    <cellStyle name="Normal 2 6 3 2 2 6" xfId="18325" xr:uid="{00000000-0005-0000-0000-000061470000}"/>
    <cellStyle name="Normal 2 6 3 2 2 6 2" xfId="18326" xr:uid="{00000000-0005-0000-0000-000062470000}"/>
    <cellStyle name="Normal 2 6 3 2 2 7" xfId="18327" xr:uid="{00000000-0005-0000-0000-000063470000}"/>
    <cellStyle name="Normal 2 6 3 2 3" xfId="18328" xr:uid="{00000000-0005-0000-0000-000064470000}"/>
    <cellStyle name="Normal 2 6 3 2 3 2" xfId="18329" xr:uid="{00000000-0005-0000-0000-000065470000}"/>
    <cellStyle name="Normal 2 6 3 2 3 2 2" xfId="18330" xr:uid="{00000000-0005-0000-0000-000066470000}"/>
    <cellStyle name="Normal 2 6 3 2 3 2 2 2" xfId="18331" xr:uid="{00000000-0005-0000-0000-000067470000}"/>
    <cellStyle name="Normal 2 6 3 2 3 2 3" xfId="18332" xr:uid="{00000000-0005-0000-0000-000068470000}"/>
    <cellStyle name="Normal 2 6 3 2 3 3" xfId="18333" xr:uid="{00000000-0005-0000-0000-000069470000}"/>
    <cellStyle name="Normal 2 6 3 2 3 3 2" xfId="18334" xr:uid="{00000000-0005-0000-0000-00006A470000}"/>
    <cellStyle name="Normal 2 6 3 2 3 3 2 2" xfId="18335" xr:uid="{00000000-0005-0000-0000-00006B470000}"/>
    <cellStyle name="Normal 2 6 3 2 3 3 3" xfId="18336" xr:uid="{00000000-0005-0000-0000-00006C470000}"/>
    <cellStyle name="Normal 2 6 3 2 3 4" xfId="18337" xr:uid="{00000000-0005-0000-0000-00006D470000}"/>
    <cellStyle name="Normal 2 6 3 2 3 4 2" xfId="18338" xr:uid="{00000000-0005-0000-0000-00006E470000}"/>
    <cellStyle name="Normal 2 6 3 2 3 4 2 2" xfId="18339" xr:uid="{00000000-0005-0000-0000-00006F470000}"/>
    <cellStyle name="Normal 2 6 3 2 3 4 3" xfId="18340" xr:uid="{00000000-0005-0000-0000-000070470000}"/>
    <cellStyle name="Normal 2 6 3 2 3 5" xfId="18341" xr:uid="{00000000-0005-0000-0000-000071470000}"/>
    <cellStyle name="Normal 2 6 3 2 3 5 2" xfId="18342" xr:uid="{00000000-0005-0000-0000-000072470000}"/>
    <cellStyle name="Normal 2 6 3 2 3 6" xfId="18343" xr:uid="{00000000-0005-0000-0000-000073470000}"/>
    <cellStyle name="Normal 2 6 3 2 3 6 2" xfId="18344" xr:uid="{00000000-0005-0000-0000-000074470000}"/>
    <cellStyle name="Normal 2 6 3 2 3 7" xfId="18345" xr:uid="{00000000-0005-0000-0000-000075470000}"/>
    <cellStyle name="Normal 2 6 3 2 4" xfId="18346" xr:uid="{00000000-0005-0000-0000-000076470000}"/>
    <cellStyle name="Normal 2 6 3 2 4 2" xfId="18347" xr:uid="{00000000-0005-0000-0000-000077470000}"/>
    <cellStyle name="Normal 2 6 3 2 4 2 2" xfId="18348" xr:uid="{00000000-0005-0000-0000-000078470000}"/>
    <cellStyle name="Normal 2 6 3 2 4 3" xfId="18349" xr:uid="{00000000-0005-0000-0000-000079470000}"/>
    <cellStyle name="Normal 2 6 3 2 5" xfId="18350" xr:uid="{00000000-0005-0000-0000-00007A470000}"/>
    <cellStyle name="Normal 2 6 3 2 5 2" xfId="18351" xr:uid="{00000000-0005-0000-0000-00007B470000}"/>
    <cellStyle name="Normal 2 6 3 2 5 2 2" xfId="18352" xr:uid="{00000000-0005-0000-0000-00007C470000}"/>
    <cellStyle name="Normal 2 6 3 2 5 3" xfId="18353" xr:uid="{00000000-0005-0000-0000-00007D470000}"/>
    <cellStyle name="Normal 2 6 3 2 6" xfId="18354" xr:uid="{00000000-0005-0000-0000-00007E470000}"/>
    <cellStyle name="Normal 2 6 3 2 6 2" xfId="18355" xr:uid="{00000000-0005-0000-0000-00007F470000}"/>
    <cellStyle name="Normal 2 6 3 2 6 2 2" xfId="18356" xr:uid="{00000000-0005-0000-0000-000080470000}"/>
    <cellStyle name="Normal 2 6 3 2 6 3" xfId="18357" xr:uid="{00000000-0005-0000-0000-000081470000}"/>
    <cellStyle name="Normal 2 6 3 2 7" xfId="18358" xr:uid="{00000000-0005-0000-0000-000082470000}"/>
    <cellStyle name="Normal 2 6 3 2 7 2" xfId="18359" xr:uid="{00000000-0005-0000-0000-000083470000}"/>
    <cellStyle name="Normal 2 6 3 2 8" xfId="18360" xr:uid="{00000000-0005-0000-0000-000084470000}"/>
    <cellStyle name="Normal 2 6 3 2 8 2" xfId="18361" xr:uid="{00000000-0005-0000-0000-000085470000}"/>
    <cellStyle name="Normal 2 6 3 2 9" xfId="18362" xr:uid="{00000000-0005-0000-0000-000086470000}"/>
    <cellStyle name="Normal 2 6 3 3" xfId="18363" xr:uid="{00000000-0005-0000-0000-000087470000}"/>
    <cellStyle name="Normal 2 6 3 3 2" xfId="18364" xr:uid="{00000000-0005-0000-0000-000088470000}"/>
    <cellStyle name="Normal 2 6 3 3 2 2" xfId="18365" xr:uid="{00000000-0005-0000-0000-000089470000}"/>
    <cellStyle name="Normal 2 6 3 3 2 2 2" xfId="18366" xr:uid="{00000000-0005-0000-0000-00008A470000}"/>
    <cellStyle name="Normal 2 6 3 3 2 2 2 2" xfId="18367" xr:uid="{00000000-0005-0000-0000-00008B470000}"/>
    <cellStyle name="Normal 2 6 3 3 2 2 3" xfId="18368" xr:uid="{00000000-0005-0000-0000-00008C470000}"/>
    <cellStyle name="Normal 2 6 3 3 2 3" xfId="18369" xr:uid="{00000000-0005-0000-0000-00008D470000}"/>
    <cellStyle name="Normal 2 6 3 3 2 3 2" xfId="18370" xr:uid="{00000000-0005-0000-0000-00008E470000}"/>
    <cellStyle name="Normal 2 6 3 3 2 3 2 2" xfId="18371" xr:uid="{00000000-0005-0000-0000-00008F470000}"/>
    <cellStyle name="Normal 2 6 3 3 2 3 3" xfId="18372" xr:uid="{00000000-0005-0000-0000-000090470000}"/>
    <cellStyle name="Normal 2 6 3 3 2 4" xfId="18373" xr:uid="{00000000-0005-0000-0000-000091470000}"/>
    <cellStyle name="Normal 2 6 3 3 2 4 2" xfId="18374" xr:uid="{00000000-0005-0000-0000-000092470000}"/>
    <cellStyle name="Normal 2 6 3 3 2 4 2 2" xfId="18375" xr:uid="{00000000-0005-0000-0000-000093470000}"/>
    <cellStyle name="Normal 2 6 3 3 2 4 3" xfId="18376" xr:uid="{00000000-0005-0000-0000-000094470000}"/>
    <cellStyle name="Normal 2 6 3 3 2 5" xfId="18377" xr:uid="{00000000-0005-0000-0000-000095470000}"/>
    <cellStyle name="Normal 2 6 3 3 2 5 2" xfId="18378" xr:uid="{00000000-0005-0000-0000-000096470000}"/>
    <cellStyle name="Normal 2 6 3 3 2 6" xfId="18379" xr:uid="{00000000-0005-0000-0000-000097470000}"/>
    <cellStyle name="Normal 2 6 3 3 2 6 2" xfId="18380" xr:uid="{00000000-0005-0000-0000-000098470000}"/>
    <cellStyle name="Normal 2 6 3 3 2 7" xfId="18381" xr:uid="{00000000-0005-0000-0000-000099470000}"/>
    <cellStyle name="Normal 2 6 3 3 3" xfId="18382" xr:uid="{00000000-0005-0000-0000-00009A470000}"/>
    <cellStyle name="Normal 2 6 3 3 3 2" xfId="18383" xr:uid="{00000000-0005-0000-0000-00009B470000}"/>
    <cellStyle name="Normal 2 6 3 3 3 2 2" xfId="18384" xr:uid="{00000000-0005-0000-0000-00009C470000}"/>
    <cellStyle name="Normal 2 6 3 3 3 3" xfId="18385" xr:uid="{00000000-0005-0000-0000-00009D470000}"/>
    <cellStyle name="Normal 2 6 3 3 4" xfId="18386" xr:uid="{00000000-0005-0000-0000-00009E470000}"/>
    <cellStyle name="Normal 2 6 3 3 4 2" xfId="18387" xr:uid="{00000000-0005-0000-0000-00009F470000}"/>
    <cellStyle name="Normal 2 6 3 3 4 2 2" xfId="18388" xr:uid="{00000000-0005-0000-0000-0000A0470000}"/>
    <cellStyle name="Normal 2 6 3 3 4 3" xfId="18389" xr:uid="{00000000-0005-0000-0000-0000A1470000}"/>
    <cellStyle name="Normal 2 6 3 3 5" xfId="18390" xr:uid="{00000000-0005-0000-0000-0000A2470000}"/>
    <cellStyle name="Normal 2 6 3 3 5 2" xfId="18391" xr:uid="{00000000-0005-0000-0000-0000A3470000}"/>
    <cellStyle name="Normal 2 6 3 3 5 2 2" xfId="18392" xr:uid="{00000000-0005-0000-0000-0000A4470000}"/>
    <cellStyle name="Normal 2 6 3 3 5 3" xfId="18393" xr:uid="{00000000-0005-0000-0000-0000A5470000}"/>
    <cellStyle name="Normal 2 6 3 3 6" xfId="18394" xr:uid="{00000000-0005-0000-0000-0000A6470000}"/>
    <cellStyle name="Normal 2 6 3 3 6 2" xfId="18395" xr:uid="{00000000-0005-0000-0000-0000A7470000}"/>
    <cellStyle name="Normal 2 6 3 3 7" xfId="18396" xr:uid="{00000000-0005-0000-0000-0000A8470000}"/>
    <cellStyle name="Normal 2 6 3 3 7 2" xfId="18397" xr:uid="{00000000-0005-0000-0000-0000A9470000}"/>
    <cellStyle name="Normal 2 6 3 3 8" xfId="18398" xr:uid="{00000000-0005-0000-0000-0000AA470000}"/>
    <cellStyle name="Normal 2 6 3 4" xfId="18399" xr:uid="{00000000-0005-0000-0000-0000AB470000}"/>
    <cellStyle name="Normal 2 6 3 4 2" xfId="18400" xr:uid="{00000000-0005-0000-0000-0000AC470000}"/>
    <cellStyle name="Normal 2 6 3 4 2 2" xfId="18401" xr:uid="{00000000-0005-0000-0000-0000AD470000}"/>
    <cellStyle name="Normal 2 6 3 4 2 2 2" xfId="18402" xr:uid="{00000000-0005-0000-0000-0000AE470000}"/>
    <cellStyle name="Normal 2 6 3 4 2 3" xfId="18403" xr:uid="{00000000-0005-0000-0000-0000AF470000}"/>
    <cellStyle name="Normal 2 6 3 4 3" xfId="18404" xr:uid="{00000000-0005-0000-0000-0000B0470000}"/>
    <cellStyle name="Normal 2 6 3 4 3 2" xfId="18405" xr:uid="{00000000-0005-0000-0000-0000B1470000}"/>
    <cellStyle name="Normal 2 6 3 4 3 2 2" xfId="18406" xr:uid="{00000000-0005-0000-0000-0000B2470000}"/>
    <cellStyle name="Normal 2 6 3 4 3 3" xfId="18407" xr:uid="{00000000-0005-0000-0000-0000B3470000}"/>
    <cellStyle name="Normal 2 6 3 4 4" xfId="18408" xr:uid="{00000000-0005-0000-0000-0000B4470000}"/>
    <cellStyle name="Normal 2 6 3 4 4 2" xfId="18409" xr:uid="{00000000-0005-0000-0000-0000B5470000}"/>
    <cellStyle name="Normal 2 6 3 4 4 2 2" xfId="18410" xr:uid="{00000000-0005-0000-0000-0000B6470000}"/>
    <cellStyle name="Normal 2 6 3 4 4 3" xfId="18411" xr:uid="{00000000-0005-0000-0000-0000B7470000}"/>
    <cellStyle name="Normal 2 6 3 4 5" xfId="18412" xr:uid="{00000000-0005-0000-0000-0000B8470000}"/>
    <cellStyle name="Normal 2 6 3 4 5 2" xfId="18413" xr:uid="{00000000-0005-0000-0000-0000B9470000}"/>
    <cellStyle name="Normal 2 6 3 4 6" xfId="18414" xr:uid="{00000000-0005-0000-0000-0000BA470000}"/>
    <cellStyle name="Normal 2 6 3 4 6 2" xfId="18415" xr:uid="{00000000-0005-0000-0000-0000BB470000}"/>
    <cellStyle name="Normal 2 6 3 4 7" xfId="18416" xr:uid="{00000000-0005-0000-0000-0000BC470000}"/>
    <cellStyle name="Normal 2 6 3 5" xfId="18417" xr:uid="{00000000-0005-0000-0000-0000BD470000}"/>
    <cellStyle name="Normal 2 6 3 5 2" xfId="18418" xr:uid="{00000000-0005-0000-0000-0000BE470000}"/>
    <cellStyle name="Normal 2 6 3 5 2 2" xfId="18419" xr:uid="{00000000-0005-0000-0000-0000BF470000}"/>
    <cellStyle name="Normal 2 6 3 5 2 2 2" xfId="18420" xr:uid="{00000000-0005-0000-0000-0000C0470000}"/>
    <cellStyle name="Normal 2 6 3 5 2 3" xfId="18421" xr:uid="{00000000-0005-0000-0000-0000C1470000}"/>
    <cellStyle name="Normal 2 6 3 5 3" xfId="18422" xr:uid="{00000000-0005-0000-0000-0000C2470000}"/>
    <cellStyle name="Normal 2 6 3 5 3 2" xfId="18423" xr:uid="{00000000-0005-0000-0000-0000C3470000}"/>
    <cellStyle name="Normal 2 6 3 5 3 2 2" xfId="18424" xr:uid="{00000000-0005-0000-0000-0000C4470000}"/>
    <cellStyle name="Normal 2 6 3 5 3 3" xfId="18425" xr:uid="{00000000-0005-0000-0000-0000C5470000}"/>
    <cellStyle name="Normal 2 6 3 5 4" xfId="18426" xr:uid="{00000000-0005-0000-0000-0000C6470000}"/>
    <cellStyle name="Normal 2 6 3 5 4 2" xfId="18427" xr:uid="{00000000-0005-0000-0000-0000C7470000}"/>
    <cellStyle name="Normal 2 6 3 5 4 2 2" xfId="18428" xr:uid="{00000000-0005-0000-0000-0000C8470000}"/>
    <cellStyle name="Normal 2 6 3 5 4 3" xfId="18429" xr:uid="{00000000-0005-0000-0000-0000C9470000}"/>
    <cellStyle name="Normal 2 6 3 5 5" xfId="18430" xr:uid="{00000000-0005-0000-0000-0000CA470000}"/>
    <cellStyle name="Normal 2 6 3 5 5 2" xfId="18431" xr:uid="{00000000-0005-0000-0000-0000CB470000}"/>
    <cellStyle name="Normal 2 6 3 5 6" xfId="18432" xr:uid="{00000000-0005-0000-0000-0000CC470000}"/>
    <cellStyle name="Normal 2 6 3 5 6 2" xfId="18433" xr:uid="{00000000-0005-0000-0000-0000CD470000}"/>
    <cellStyle name="Normal 2 6 3 5 7" xfId="18434" xr:uid="{00000000-0005-0000-0000-0000CE470000}"/>
    <cellStyle name="Normal 2 6 3 6" xfId="18435" xr:uid="{00000000-0005-0000-0000-0000CF470000}"/>
    <cellStyle name="Normal 2 6 3 6 2" xfId="18436" xr:uid="{00000000-0005-0000-0000-0000D0470000}"/>
    <cellStyle name="Normal 2 6 3 6 2 2" xfId="18437" xr:uid="{00000000-0005-0000-0000-0000D1470000}"/>
    <cellStyle name="Normal 2 6 3 6 3" xfId="18438" xr:uid="{00000000-0005-0000-0000-0000D2470000}"/>
    <cellStyle name="Normal 2 6 3 7" xfId="18439" xr:uid="{00000000-0005-0000-0000-0000D3470000}"/>
    <cellStyle name="Normal 2 6 3 7 2" xfId="18440" xr:uid="{00000000-0005-0000-0000-0000D4470000}"/>
    <cellStyle name="Normal 2 6 3 7 2 2" xfId="18441" xr:uid="{00000000-0005-0000-0000-0000D5470000}"/>
    <cellStyle name="Normal 2 6 3 7 3" xfId="18442" xr:uid="{00000000-0005-0000-0000-0000D6470000}"/>
    <cellStyle name="Normal 2 6 3 8" xfId="18443" xr:uid="{00000000-0005-0000-0000-0000D7470000}"/>
    <cellStyle name="Normal 2 6 3 8 2" xfId="18444" xr:uid="{00000000-0005-0000-0000-0000D8470000}"/>
    <cellStyle name="Normal 2 6 3 8 2 2" xfId="18445" xr:uid="{00000000-0005-0000-0000-0000D9470000}"/>
    <cellStyle name="Normal 2 6 3 8 3" xfId="18446" xr:uid="{00000000-0005-0000-0000-0000DA470000}"/>
    <cellStyle name="Normal 2 6 3 9" xfId="18447" xr:uid="{00000000-0005-0000-0000-0000DB470000}"/>
    <cellStyle name="Normal 2 6 3 9 2" xfId="18448" xr:uid="{00000000-0005-0000-0000-0000DC470000}"/>
    <cellStyle name="Normal 2 6 4" xfId="18449" xr:uid="{00000000-0005-0000-0000-0000DD470000}"/>
    <cellStyle name="Normal 2 6 4 2" xfId="18450" xr:uid="{00000000-0005-0000-0000-0000DE470000}"/>
    <cellStyle name="Normal 2 6 4 2 2" xfId="18451" xr:uid="{00000000-0005-0000-0000-0000DF470000}"/>
    <cellStyle name="Normal 2 6 4 2 2 2" xfId="18452" xr:uid="{00000000-0005-0000-0000-0000E0470000}"/>
    <cellStyle name="Normal 2 6 4 2 2 2 2" xfId="18453" xr:uid="{00000000-0005-0000-0000-0000E1470000}"/>
    <cellStyle name="Normal 2 6 4 2 2 3" xfId="18454" xr:uid="{00000000-0005-0000-0000-0000E2470000}"/>
    <cellStyle name="Normal 2 6 4 2 3" xfId="18455" xr:uid="{00000000-0005-0000-0000-0000E3470000}"/>
    <cellStyle name="Normal 2 6 4 2 3 2" xfId="18456" xr:uid="{00000000-0005-0000-0000-0000E4470000}"/>
    <cellStyle name="Normal 2 6 4 2 3 2 2" xfId="18457" xr:uid="{00000000-0005-0000-0000-0000E5470000}"/>
    <cellStyle name="Normal 2 6 4 2 3 3" xfId="18458" xr:uid="{00000000-0005-0000-0000-0000E6470000}"/>
    <cellStyle name="Normal 2 6 4 2 4" xfId="18459" xr:uid="{00000000-0005-0000-0000-0000E7470000}"/>
    <cellStyle name="Normal 2 6 4 2 4 2" xfId="18460" xr:uid="{00000000-0005-0000-0000-0000E8470000}"/>
    <cellStyle name="Normal 2 6 4 2 4 2 2" xfId="18461" xr:uid="{00000000-0005-0000-0000-0000E9470000}"/>
    <cellStyle name="Normal 2 6 4 2 4 3" xfId="18462" xr:uid="{00000000-0005-0000-0000-0000EA470000}"/>
    <cellStyle name="Normal 2 6 4 2 5" xfId="18463" xr:uid="{00000000-0005-0000-0000-0000EB470000}"/>
    <cellStyle name="Normal 2 6 4 2 5 2" xfId="18464" xr:uid="{00000000-0005-0000-0000-0000EC470000}"/>
    <cellStyle name="Normal 2 6 4 2 6" xfId="18465" xr:uid="{00000000-0005-0000-0000-0000ED470000}"/>
    <cellStyle name="Normal 2 6 4 2 6 2" xfId="18466" xr:uid="{00000000-0005-0000-0000-0000EE470000}"/>
    <cellStyle name="Normal 2 6 4 2 7" xfId="18467" xr:uid="{00000000-0005-0000-0000-0000EF470000}"/>
    <cellStyle name="Normal 2 6 4 3" xfId="18468" xr:uid="{00000000-0005-0000-0000-0000F0470000}"/>
    <cellStyle name="Normal 2 6 4 3 2" xfId="18469" xr:uid="{00000000-0005-0000-0000-0000F1470000}"/>
    <cellStyle name="Normal 2 6 4 3 2 2" xfId="18470" xr:uid="{00000000-0005-0000-0000-0000F2470000}"/>
    <cellStyle name="Normal 2 6 4 3 2 2 2" xfId="18471" xr:uid="{00000000-0005-0000-0000-0000F3470000}"/>
    <cellStyle name="Normal 2 6 4 3 2 3" xfId="18472" xr:uid="{00000000-0005-0000-0000-0000F4470000}"/>
    <cellStyle name="Normal 2 6 4 3 3" xfId="18473" xr:uid="{00000000-0005-0000-0000-0000F5470000}"/>
    <cellStyle name="Normal 2 6 4 3 3 2" xfId="18474" xr:uid="{00000000-0005-0000-0000-0000F6470000}"/>
    <cellStyle name="Normal 2 6 4 3 3 2 2" xfId="18475" xr:uid="{00000000-0005-0000-0000-0000F7470000}"/>
    <cellStyle name="Normal 2 6 4 3 3 3" xfId="18476" xr:uid="{00000000-0005-0000-0000-0000F8470000}"/>
    <cellStyle name="Normal 2 6 4 3 4" xfId="18477" xr:uid="{00000000-0005-0000-0000-0000F9470000}"/>
    <cellStyle name="Normal 2 6 4 3 4 2" xfId="18478" xr:uid="{00000000-0005-0000-0000-0000FA470000}"/>
    <cellStyle name="Normal 2 6 4 3 4 2 2" xfId="18479" xr:uid="{00000000-0005-0000-0000-0000FB470000}"/>
    <cellStyle name="Normal 2 6 4 3 4 3" xfId="18480" xr:uid="{00000000-0005-0000-0000-0000FC470000}"/>
    <cellStyle name="Normal 2 6 4 3 5" xfId="18481" xr:uid="{00000000-0005-0000-0000-0000FD470000}"/>
    <cellStyle name="Normal 2 6 4 3 5 2" xfId="18482" xr:uid="{00000000-0005-0000-0000-0000FE470000}"/>
    <cellStyle name="Normal 2 6 4 3 6" xfId="18483" xr:uid="{00000000-0005-0000-0000-0000FF470000}"/>
    <cellStyle name="Normal 2 6 4 3 6 2" xfId="18484" xr:uid="{00000000-0005-0000-0000-000000480000}"/>
    <cellStyle name="Normal 2 6 4 3 7" xfId="18485" xr:uid="{00000000-0005-0000-0000-000001480000}"/>
    <cellStyle name="Normal 2 6 4 4" xfId="18486" xr:uid="{00000000-0005-0000-0000-000002480000}"/>
    <cellStyle name="Normal 2 6 4 4 2" xfId="18487" xr:uid="{00000000-0005-0000-0000-000003480000}"/>
    <cellStyle name="Normal 2 6 4 4 2 2" xfId="18488" xr:uid="{00000000-0005-0000-0000-000004480000}"/>
    <cellStyle name="Normal 2 6 4 4 3" xfId="18489" xr:uid="{00000000-0005-0000-0000-000005480000}"/>
    <cellStyle name="Normal 2 6 4 5" xfId="18490" xr:uid="{00000000-0005-0000-0000-000006480000}"/>
    <cellStyle name="Normal 2 6 4 5 2" xfId="18491" xr:uid="{00000000-0005-0000-0000-000007480000}"/>
    <cellStyle name="Normal 2 6 4 5 2 2" xfId="18492" xr:uid="{00000000-0005-0000-0000-000008480000}"/>
    <cellStyle name="Normal 2 6 4 5 3" xfId="18493" xr:uid="{00000000-0005-0000-0000-000009480000}"/>
    <cellStyle name="Normal 2 6 4 6" xfId="18494" xr:uid="{00000000-0005-0000-0000-00000A480000}"/>
    <cellStyle name="Normal 2 6 4 6 2" xfId="18495" xr:uid="{00000000-0005-0000-0000-00000B480000}"/>
    <cellStyle name="Normal 2 6 4 6 2 2" xfId="18496" xr:uid="{00000000-0005-0000-0000-00000C480000}"/>
    <cellStyle name="Normal 2 6 4 6 3" xfId="18497" xr:uid="{00000000-0005-0000-0000-00000D480000}"/>
    <cellStyle name="Normal 2 6 4 7" xfId="18498" xr:uid="{00000000-0005-0000-0000-00000E480000}"/>
    <cellStyle name="Normal 2 6 4 7 2" xfId="18499" xr:uid="{00000000-0005-0000-0000-00000F480000}"/>
    <cellStyle name="Normal 2 6 4 8" xfId="18500" xr:uid="{00000000-0005-0000-0000-000010480000}"/>
    <cellStyle name="Normal 2 6 4 8 2" xfId="18501" xr:uid="{00000000-0005-0000-0000-000011480000}"/>
    <cellStyle name="Normal 2 6 4 9" xfId="18502" xr:uid="{00000000-0005-0000-0000-000012480000}"/>
    <cellStyle name="Normal 2 6 5" xfId="18503" xr:uid="{00000000-0005-0000-0000-000013480000}"/>
    <cellStyle name="Normal 2 6 5 2" xfId="18504" xr:uid="{00000000-0005-0000-0000-000014480000}"/>
    <cellStyle name="Normal 2 6 5 2 2" xfId="18505" xr:uid="{00000000-0005-0000-0000-000015480000}"/>
    <cellStyle name="Normal 2 6 5 2 2 2" xfId="18506" xr:uid="{00000000-0005-0000-0000-000016480000}"/>
    <cellStyle name="Normal 2 6 5 2 2 2 2" xfId="18507" xr:uid="{00000000-0005-0000-0000-000017480000}"/>
    <cellStyle name="Normal 2 6 5 2 2 3" xfId="18508" xr:uid="{00000000-0005-0000-0000-000018480000}"/>
    <cellStyle name="Normal 2 6 5 2 3" xfId="18509" xr:uid="{00000000-0005-0000-0000-000019480000}"/>
    <cellStyle name="Normal 2 6 5 2 3 2" xfId="18510" xr:uid="{00000000-0005-0000-0000-00001A480000}"/>
    <cellStyle name="Normal 2 6 5 2 3 2 2" xfId="18511" xr:uid="{00000000-0005-0000-0000-00001B480000}"/>
    <cellStyle name="Normal 2 6 5 2 3 3" xfId="18512" xr:uid="{00000000-0005-0000-0000-00001C480000}"/>
    <cellStyle name="Normal 2 6 5 2 4" xfId="18513" xr:uid="{00000000-0005-0000-0000-00001D480000}"/>
    <cellStyle name="Normal 2 6 5 2 4 2" xfId="18514" xr:uid="{00000000-0005-0000-0000-00001E480000}"/>
    <cellStyle name="Normal 2 6 5 2 4 2 2" xfId="18515" xr:uid="{00000000-0005-0000-0000-00001F480000}"/>
    <cellStyle name="Normal 2 6 5 2 4 3" xfId="18516" xr:uid="{00000000-0005-0000-0000-000020480000}"/>
    <cellStyle name="Normal 2 6 5 2 5" xfId="18517" xr:uid="{00000000-0005-0000-0000-000021480000}"/>
    <cellStyle name="Normal 2 6 5 2 5 2" xfId="18518" xr:uid="{00000000-0005-0000-0000-000022480000}"/>
    <cellStyle name="Normal 2 6 5 2 6" xfId="18519" xr:uid="{00000000-0005-0000-0000-000023480000}"/>
    <cellStyle name="Normal 2 6 5 2 6 2" xfId="18520" xr:uid="{00000000-0005-0000-0000-000024480000}"/>
    <cellStyle name="Normal 2 6 5 2 7" xfId="18521" xr:uid="{00000000-0005-0000-0000-000025480000}"/>
    <cellStyle name="Normal 2 6 5 3" xfId="18522" xr:uid="{00000000-0005-0000-0000-000026480000}"/>
    <cellStyle name="Normal 2 6 5 3 2" xfId="18523" xr:uid="{00000000-0005-0000-0000-000027480000}"/>
    <cellStyle name="Normal 2 6 5 3 2 2" xfId="18524" xr:uid="{00000000-0005-0000-0000-000028480000}"/>
    <cellStyle name="Normal 2 6 5 3 3" xfId="18525" xr:uid="{00000000-0005-0000-0000-000029480000}"/>
    <cellStyle name="Normal 2 6 5 4" xfId="18526" xr:uid="{00000000-0005-0000-0000-00002A480000}"/>
    <cellStyle name="Normal 2 6 5 4 2" xfId="18527" xr:uid="{00000000-0005-0000-0000-00002B480000}"/>
    <cellStyle name="Normal 2 6 5 4 2 2" xfId="18528" xr:uid="{00000000-0005-0000-0000-00002C480000}"/>
    <cellStyle name="Normal 2 6 5 4 3" xfId="18529" xr:uid="{00000000-0005-0000-0000-00002D480000}"/>
    <cellStyle name="Normal 2 6 5 5" xfId="18530" xr:uid="{00000000-0005-0000-0000-00002E480000}"/>
    <cellStyle name="Normal 2 6 5 5 2" xfId="18531" xr:uid="{00000000-0005-0000-0000-00002F480000}"/>
    <cellStyle name="Normal 2 6 5 5 2 2" xfId="18532" xr:uid="{00000000-0005-0000-0000-000030480000}"/>
    <cellStyle name="Normal 2 6 5 5 3" xfId="18533" xr:uid="{00000000-0005-0000-0000-000031480000}"/>
    <cellStyle name="Normal 2 6 5 6" xfId="18534" xr:uid="{00000000-0005-0000-0000-000032480000}"/>
    <cellStyle name="Normal 2 6 5 6 2" xfId="18535" xr:uid="{00000000-0005-0000-0000-000033480000}"/>
    <cellStyle name="Normal 2 6 5 7" xfId="18536" xr:uid="{00000000-0005-0000-0000-000034480000}"/>
    <cellStyle name="Normal 2 6 5 7 2" xfId="18537" xr:uid="{00000000-0005-0000-0000-000035480000}"/>
    <cellStyle name="Normal 2 6 5 8" xfId="18538" xr:uid="{00000000-0005-0000-0000-000036480000}"/>
    <cellStyle name="Normal 2 6 6" xfId="18539" xr:uid="{00000000-0005-0000-0000-000037480000}"/>
    <cellStyle name="Normal 2 6 6 2" xfId="18540" xr:uid="{00000000-0005-0000-0000-000038480000}"/>
    <cellStyle name="Normal 2 6 6 2 2" xfId="18541" xr:uid="{00000000-0005-0000-0000-000039480000}"/>
    <cellStyle name="Normal 2 6 6 2 2 2" xfId="18542" xr:uid="{00000000-0005-0000-0000-00003A480000}"/>
    <cellStyle name="Normal 2 6 6 2 3" xfId="18543" xr:uid="{00000000-0005-0000-0000-00003B480000}"/>
    <cellStyle name="Normal 2 6 6 3" xfId="18544" xr:uid="{00000000-0005-0000-0000-00003C480000}"/>
    <cellStyle name="Normal 2 6 6 3 2" xfId="18545" xr:uid="{00000000-0005-0000-0000-00003D480000}"/>
    <cellStyle name="Normal 2 6 6 3 2 2" xfId="18546" xr:uid="{00000000-0005-0000-0000-00003E480000}"/>
    <cellStyle name="Normal 2 6 6 3 3" xfId="18547" xr:uid="{00000000-0005-0000-0000-00003F480000}"/>
    <cellStyle name="Normal 2 6 6 4" xfId="18548" xr:uid="{00000000-0005-0000-0000-000040480000}"/>
    <cellStyle name="Normal 2 6 6 4 2" xfId="18549" xr:uid="{00000000-0005-0000-0000-000041480000}"/>
    <cellStyle name="Normal 2 6 6 4 2 2" xfId="18550" xr:uid="{00000000-0005-0000-0000-000042480000}"/>
    <cellStyle name="Normal 2 6 6 4 3" xfId="18551" xr:uid="{00000000-0005-0000-0000-000043480000}"/>
    <cellStyle name="Normal 2 6 6 5" xfId="18552" xr:uid="{00000000-0005-0000-0000-000044480000}"/>
    <cellStyle name="Normal 2 6 6 5 2" xfId="18553" xr:uid="{00000000-0005-0000-0000-000045480000}"/>
    <cellStyle name="Normal 2 6 6 6" xfId="18554" xr:uid="{00000000-0005-0000-0000-000046480000}"/>
    <cellStyle name="Normal 2 6 6 6 2" xfId="18555" xr:uid="{00000000-0005-0000-0000-000047480000}"/>
    <cellStyle name="Normal 2 6 6 7" xfId="18556" xr:uid="{00000000-0005-0000-0000-000048480000}"/>
    <cellStyle name="Normal 2 6 7" xfId="18557" xr:uid="{00000000-0005-0000-0000-000049480000}"/>
    <cellStyle name="Normal 2 6 7 2" xfId="18558" xr:uid="{00000000-0005-0000-0000-00004A480000}"/>
    <cellStyle name="Normal 2 6 7 2 2" xfId="18559" xr:uid="{00000000-0005-0000-0000-00004B480000}"/>
    <cellStyle name="Normal 2 6 7 2 2 2" xfId="18560" xr:uid="{00000000-0005-0000-0000-00004C480000}"/>
    <cellStyle name="Normal 2 6 7 2 3" xfId="18561" xr:uid="{00000000-0005-0000-0000-00004D480000}"/>
    <cellStyle name="Normal 2 6 7 3" xfId="18562" xr:uid="{00000000-0005-0000-0000-00004E480000}"/>
    <cellStyle name="Normal 2 6 7 3 2" xfId="18563" xr:uid="{00000000-0005-0000-0000-00004F480000}"/>
    <cellStyle name="Normal 2 6 7 3 2 2" xfId="18564" xr:uid="{00000000-0005-0000-0000-000050480000}"/>
    <cellStyle name="Normal 2 6 7 3 3" xfId="18565" xr:uid="{00000000-0005-0000-0000-000051480000}"/>
    <cellStyle name="Normal 2 6 7 4" xfId="18566" xr:uid="{00000000-0005-0000-0000-000052480000}"/>
    <cellStyle name="Normal 2 6 7 4 2" xfId="18567" xr:uid="{00000000-0005-0000-0000-000053480000}"/>
    <cellStyle name="Normal 2 6 7 4 2 2" xfId="18568" xr:uid="{00000000-0005-0000-0000-000054480000}"/>
    <cellStyle name="Normal 2 6 7 4 3" xfId="18569" xr:uid="{00000000-0005-0000-0000-000055480000}"/>
    <cellStyle name="Normal 2 6 7 5" xfId="18570" xr:uid="{00000000-0005-0000-0000-000056480000}"/>
    <cellStyle name="Normal 2 6 7 5 2" xfId="18571" xr:uid="{00000000-0005-0000-0000-000057480000}"/>
    <cellStyle name="Normal 2 6 7 6" xfId="18572" xr:uid="{00000000-0005-0000-0000-000058480000}"/>
    <cellStyle name="Normal 2 6 7 6 2" xfId="18573" xr:uid="{00000000-0005-0000-0000-000059480000}"/>
    <cellStyle name="Normal 2 6 7 7" xfId="18574" xr:uid="{00000000-0005-0000-0000-00005A480000}"/>
    <cellStyle name="Normal 2 6 8" xfId="18575" xr:uid="{00000000-0005-0000-0000-00005B480000}"/>
    <cellStyle name="Normal 2 6 8 2" xfId="18576" xr:uid="{00000000-0005-0000-0000-00005C480000}"/>
    <cellStyle name="Normal 2 6 8 2 2" xfId="18577" xr:uid="{00000000-0005-0000-0000-00005D480000}"/>
    <cellStyle name="Normal 2 6 8 3" xfId="18578" xr:uid="{00000000-0005-0000-0000-00005E480000}"/>
    <cellStyle name="Normal 2 6 9" xfId="18579" xr:uid="{00000000-0005-0000-0000-00005F480000}"/>
    <cellStyle name="Normal 2 6 9 2" xfId="18580" xr:uid="{00000000-0005-0000-0000-000060480000}"/>
    <cellStyle name="Normal 2 6 9 2 2" xfId="18581" xr:uid="{00000000-0005-0000-0000-000061480000}"/>
    <cellStyle name="Normal 2 6 9 3" xfId="18582" xr:uid="{00000000-0005-0000-0000-000062480000}"/>
    <cellStyle name="Normal 2 6_Confidential Information" xfId="18583" xr:uid="{00000000-0005-0000-0000-000063480000}"/>
    <cellStyle name="Normal 2 7" xfId="496" xr:uid="{00000000-0005-0000-0000-000064480000}"/>
    <cellStyle name="Normal 2 7 10" xfId="18584" xr:uid="{00000000-0005-0000-0000-000065480000}"/>
    <cellStyle name="Normal 2 7 11" xfId="18585" xr:uid="{00000000-0005-0000-0000-000066480000}"/>
    <cellStyle name="Normal 2 7 2" xfId="18586" xr:uid="{00000000-0005-0000-0000-000067480000}"/>
    <cellStyle name="Normal 2 7 2 2" xfId="18587" xr:uid="{00000000-0005-0000-0000-000068480000}"/>
    <cellStyle name="Normal 2 7 2 2 2" xfId="18588" xr:uid="{00000000-0005-0000-0000-000069480000}"/>
    <cellStyle name="Normal 2 7 2 2 2 2" xfId="18589" xr:uid="{00000000-0005-0000-0000-00006A480000}"/>
    <cellStyle name="Normal 2 7 2 2 3" xfId="18590" xr:uid="{00000000-0005-0000-0000-00006B480000}"/>
    <cellStyle name="Normal 2 7 2 3" xfId="18591" xr:uid="{00000000-0005-0000-0000-00006C480000}"/>
    <cellStyle name="Normal 2 7 2 3 2" xfId="18592" xr:uid="{00000000-0005-0000-0000-00006D480000}"/>
    <cellStyle name="Normal 2 7 2 3 2 2" xfId="18593" xr:uid="{00000000-0005-0000-0000-00006E480000}"/>
    <cellStyle name="Normal 2 7 2 3 3" xfId="18594" xr:uid="{00000000-0005-0000-0000-00006F480000}"/>
    <cellStyle name="Normal 2 7 2 4" xfId="18595" xr:uid="{00000000-0005-0000-0000-000070480000}"/>
    <cellStyle name="Normal 2 7 2 4 2" xfId="18596" xr:uid="{00000000-0005-0000-0000-000071480000}"/>
    <cellStyle name="Normal 2 7 2 4 2 2" xfId="18597" xr:uid="{00000000-0005-0000-0000-000072480000}"/>
    <cellStyle name="Normal 2 7 2 4 3" xfId="18598" xr:uid="{00000000-0005-0000-0000-000073480000}"/>
    <cellStyle name="Normal 2 7 2 5" xfId="18599" xr:uid="{00000000-0005-0000-0000-000074480000}"/>
    <cellStyle name="Normal 2 7 2 5 2" xfId="18600" xr:uid="{00000000-0005-0000-0000-000075480000}"/>
    <cellStyle name="Normal 2 7 2 6" xfId="18601" xr:uid="{00000000-0005-0000-0000-000076480000}"/>
    <cellStyle name="Normal 2 7 2 6 2" xfId="18602" xr:uid="{00000000-0005-0000-0000-000077480000}"/>
    <cellStyle name="Normal 2 7 2 7" xfId="18603" xr:uid="{00000000-0005-0000-0000-000078480000}"/>
    <cellStyle name="Normal 2 7 3" xfId="18604" xr:uid="{00000000-0005-0000-0000-000079480000}"/>
    <cellStyle name="Normal 2 7 3 2" xfId="18605" xr:uid="{00000000-0005-0000-0000-00007A480000}"/>
    <cellStyle name="Normal 2 7 3 2 2" xfId="18606" xr:uid="{00000000-0005-0000-0000-00007B480000}"/>
    <cellStyle name="Normal 2 7 3 2 2 2" xfId="18607" xr:uid="{00000000-0005-0000-0000-00007C480000}"/>
    <cellStyle name="Normal 2 7 3 2 3" xfId="18608" xr:uid="{00000000-0005-0000-0000-00007D480000}"/>
    <cellStyle name="Normal 2 7 3 3" xfId="18609" xr:uid="{00000000-0005-0000-0000-00007E480000}"/>
    <cellStyle name="Normal 2 7 3 3 2" xfId="18610" xr:uid="{00000000-0005-0000-0000-00007F480000}"/>
    <cellStyle name="Normal 2 7 3 3 2 2" xfId="18611" xr:uid="{00000000-0005-0000-0000-000080480000}"/>
    <cellStyle name="Normal 2 7 3 3 3" xfId="18612" xr:uid="{00000000-0005-0000-0000-000081480000}"/>
    <cellStyle name="Normal 2 7 3 4" xfId="18613" xr:uid="{00000000-0005-0000-0000-000082480000}"/>
    <cellStyle name="Normal 2 7 3 4 2" xfId="18614" xr:uid="{00000000-0005-0000-0000-000083480000}"/>
    <cellStyle name="Normal 2 7 3 4 2 2" xfId="18615" xr:uid="{00000000-0005-0000-0000-000084480000}"/>
    <cellStyle name="Normal 2 7 3 4 3" xfId="18616" xr:uid="{00000000-0005-0000-0000-000085480000}"/>
    <cellStyle name="Normal 2 7 3 5" xfId="18617" xr:uid="{00000000-0005-0000-0000-000086480000}"/>
    <cellStyle name="Normal 2 7 3 5 2" xfId="18618" xr:uid="{00000000-0005-0000-0000-000087480000}"/>
    <cellStyle name="Normal 2 7 3 6" xfId="18619" xr:uid="{00000000-0005-0000-0000-000088480000}"/>
    <cellStyle name="Normal 2 7 3 6 2" xfId="18620" xr:uid="{00000000-0005-0000-0000-000089480000}"/>
    <cellStyle name="Normal 2 7 3 7" xfId="18621" xr:uid="{00000000-0005-0000-0000-00008A480000}"/>
    <cellStyle name="Normal 2 7 4" xfId="18622" xr:uid="{00000000-0005-0000-0000-00008B480000}"/>
    <cellStyle name="Normal 2 7 4 2" xfId="18623" xr:uid="{00000000-0005-0000-0000-00008C480000}"/>
    <cellStyle name="Normal 2 7 4 2 2" xfId="18624" xr:uid="{00000000-0005-0000-0000-00008D480000}"/>
    <cellStyle name="Normal 2 7 4 3" xfId="18625" xr:uid="{00000000-0005-0000-0000-00008E480000}"/>
    <cellStyle name="Normal 2 7 5" xfId="18626" xr:uid="{00000000-0005-0000-0000-00008F480000}"/>
    <cellStyle name="Normal 2 7 5 2" xfId="18627" xr:uid="{00000000-0005-0000-0000-000090480000}"/>
    <cellStyle name="Normal 2 7 5 2 2" xfId="18628" xr:uid="{00000000-0005-0000-0000-000091480000}"/>
    <cellStyle name="Normal 2 7 5 3" xfId="18629" xr:uid="{00000000-0005-0000-0000-000092480000}"/>
    <cellStyle name="Normal 2 7 6" xfId="18630" xr:uid="{00000000-0005-0000-0000-000093480000}"/>
    <cellStyle name="Normal 2 7 6 2" xfId="18631" xr:uid="{00000000-0005-0000-0000-000094480000}"/>
    <cellStyle name="Normal 2 7 6 2 2" xfId="18632" xr:uid="{00000000-0005-0000-0000-000095480000}"/>
    <cellStyle name="Normal 2 7 6 3" xfId="18633" xr:uid="{00000000-0005-0000-0000-000096480000}"/>
    <cellStyle name="Normal 2 7 7" xfId="18634" xr:uid="{00000000-0005-0000-0000-000097480000}"/>
    <cellStyle name="Normal 2 7 7 2" xfId="18635" xr:uid="{00000000-0005-0000-0000-000098480000}"/>
    <cellStyle name="Normal 2 7 8" xfId="18636" xr:uid="{00000000-0005-0000-0000-000099480000}"/>
    <cellStyle name="Normal 2 7 8 2" xfId="18637" xr:uid="{00000000-0005-0000-0000-00009A480000}"/>
    <cellStyle name="Normal 2 7 9" xfId="18638" xr:uid="{00000000-0005-0000-0000-00009B480000}"/>
    <cellStyle name="Normal 2 8" xfId="18639" xr:uid="{00000000-0005-0000-0000-00009C480000}"/>
    <cellStyle name="Normal 2 8 2" xfId="18640" xr:uid="{00000000-0005-0000-0000-00009D480000}"/>
    <cellStyle name="Normal 2 8 2 2" xfId="18641" xr:uid="{00000000-0005-0000-0000-00009E480000}"/>
    <cellStyle name="Normal 2 8 2 2 2" xfId="18642" xr:uid="{00000000-0005-0000-0000-00009F480000}"/>
    <cellStyle name="Normal 2 8 2 2 2 2" xfId="18643" xr:uid="{00000000-0005-0000-0000-0000A0480000}"/>
    <cellStyle name="Normal 2 8 2 2 3" xfId="18644" xr:uid="{00000000-0005-0000-0000-0000A1480000}"/>
    <cellStyle name="Normal 2 8 2 3" xfId="18645" xr:uid="{00000000-0005-0000-0000-0000A2480000}"/>
    <cellStyle name="Normal 2 8 2 3 2" xfId="18646" xr:uid="{00000000-0005-0000-0000-0000A3480000}"/>
    <cellStyle name="Normal 2 8 2 3 2 2" xfId="18647" xr:uid="{00000000-0005-0000-0000-0000A4480000}"/>
    <cellStyle name="Normal 2 8 2 3 3" xfId="18648" xr:uid="{00000000-0005-0000-0000-0000A5480000}"/>
    <cellStyle name="Normal 2 8 2 4" xfId="18649" xr:uid="{00000000-0005-0000-0000-0000A6480000}"/>
    <cellStyle name="Normal 2 8 2 4 2" xfId="18650" xr:uid="{00000000-0005-0000-0000-0000A7480000}"/>
    <cellStyle name="Normal 2 8 2 4 2 2" xfId="18651" xr:uid="{00000000-0005-0000-0000-0000A8480000}"/>
    <cellStyle name="Normal 2 8 2 4 3" xfId="18652" xr:uid="{00000000-0005-0000-0000-0000A9480000}"/>
    <cellStyle name="Normal 2 8 2 5" xfId="18653" xr:uid="{00000000-0005-0000-0000-0000AA480000}"/>
    <cellStyle name="Normal 2 8 2 5 2" xfId="18654" xr:uid="{00000000-0005-0000-0000-0000AB480000}"/>
    <cellStyle name="Normal 2 8 2 6" xfId="18655" xr:uid="{00000000-0005-0000-0000-0000AC480000}"/>
    <cellStyle name="Normal 2 8 2 6 2" xfId="18656" xr:uid="{00000000-0005-0000-0000-0000AD480000}"/>
    <cellStyle name="Normal 2 8 2 7" xfId="18657" xr:uid="{00000000-0005-0000-0000-0000AE480000}"/>
    <cellStyle name="Normal 2 8 3" xfId="18658" xr:uid="{00000000-0005-0000-0000-0000AF480000}"/>
    <cellStyle name="Normal 2 8 3 2" xfId="18659" xr:uid="{00000000-0005-0000-0000-0000B0480000}"/>
    <cellStyle name="Normal 2 8 3 2 2" xfId="18660" xr:uid="{00000000-0005-0000-0000-0000B1480000}"/>
    <cellStyle name="Normal 2 8 3 2 2 2" xfId="18661" xr:uid="{00000000-0005-0000-0000-0000B2480000}"/>
    <cellStyle name="Normal 2 8 3 2 3" xfId="18662" xr:uid="{00000000-0005-0000-0000-0000B3480000}"/>
    <cellStyle name="Normal 2 8 3 3" xfId="18663" xr:uid="{00000000-0005-0000-0000-0000B4480000}"/>
    <cellStyle name="Normal 2 8 3 3 2" xfId="18664" xr:uid="{00000000-0005-0000-0000-0000B5480000}"/>
    <cellStyle name="Normal 2 8 3 3 2 2" xfId="18665" xr:uid="{00000000-0005-0000-0000-0000B6480000}"/>
    <cellStyle name="Normal 2 8 3 3 3" xfId="18666" xr:uid="{00000000-0005-0000-0000-0000B7480000}"/>
    <cellStyle name="Normal 2 8 3 4" xfId="18667" xr:uid="{00000000-0005-0000-0000-0000B8480000}"/>
    <cellStyle name="Normal 2 8 3 4 2" xfId="18668" xr:uid="{00000000-0005-0000-0000-0000B9480000}"/>
    <cellStyle name="Normal 2 8 3 4 2 2" xfId="18669" xr:uid="{00000000-0005-0000-0000-0000BA480000}"/>
    <cellStyle name="Normal 2 8 3 4 3" xfId="18670" xr:uid="{00000000-0005-0000-0000-0000BB480000}"/>
    <cellStyle name="Normal 2 8 3 5" xfId="18671" xr:uid="{00000000-0005-0000-0000-0000BC480000}"/>
    <cellStyle name="Normal 2 8 3 5 2" xfId="18672" xr:uid="{00000000-0005-0000-0000-0000BD480000}"/>
    <cellStyle name="Normal 2 8 3 6" xfId="18673" xr:uid="{00000000-0005-0000-0000-0000BE480000}"/>
    <cellStyle name="Normal 2 8 3 6 2" xfId="18674" xr:uid="{00000000-0005-0000-0000-0000BF480000}"/>
    <cellStyle name="Normal 2 8 3 7" xfId="18675" xr:uid="{00000000-0005-0000-0000-0000C0480000}"/>
    <cellStyle name="Normal 2 8 4" xfId="18676" xr:uid="{00000000-0005-0000-0000-0000C1480000}"/>
    <cellStyle name="Normal 2 8 4 2" xfId="18677" xr:uid="{00000000-0005-0000-0000-0000C2480000}"/>
    <cellStyle name="Normal 2 8 4 2 2" xfId="18678" xr:uid="{00000000-0005-0000-0000-0000C3480000}"/>
    <cellStyle name="Normal 2 8 4 3" xfId="18679" xr:uid="{00000000-0005-0000-0000-0000C4480000}"/>
    <cellStyle name="Normal 2 8 5" xfId="18680" xr:uid="{00000000-0005-0000-0000-0000C5480000}"/>
    <cellStyle name="Normal 2 8 5 2" xfId="18681" xr:uid="{00000000-0005-0000-0000-0000C6480000}"/>
    <cellStyle name="Normal 2 8 5 2 2" xfId="18682" xr:uid="{00000000-0005-0000-0000-0000C7480000}"/>
    <cellStyle name="Normal 2 8 5 3" xfId="18683" xr:uid="{00000000-0005-0000-0000-0000C8480000}"/>
    <cellStyle name="Normal 2 8 6" xfId="18684" xr:uid="{00000000-0005-0000-0000-0000C9480000}"/>
    <cellStyle name="Normal 2 8 6 2" xfId="18685" xr:uid="{00000000-0005-0000-0000-0000CA480000}"/>
    <cellStyle name="Normal 2 8 6 2 2" xfId="18686" xr:uid="{00000000-0005-0000-0000-0000CB480000}"/>
    <cellStyle name="Normal 2 8 6 3" xfId="18687" xr:uid="{00000000-0005-0000-0000-0000CC480000}"/>
    <cellStyle name="Normal 2 8 7" xfId="18688" xr:uid="{00000000-0005-0000-0000-0000CD480000}"/>
    <cellStyle name="Normal 2 8 7 2" xfId="18689" xr:uid="{00000000-0005-0000-0000-0000CE480000}"/>
    <cellStyle name="Normal 2 8 8" xfId="18690" xr:uid="{00000000-0005-0000-0000-0000CF480000}"/>
    <cellStyle name="Normal 2 8 8 2" xfId="18691" xr:uid="{00000000-0005-0000-0000-0000D0480000}"/>
    <cellStyle name="Normal 2 8 9" xfId="18692" xr:uid="{00000000-0005-0000-0000-0000D1480000}"/>
    <cellStyle name="Normal 2 9" xfId="18693" xr:uid="{00000000-0005-0000-0000-0000D2480000}"/>
    <cellStyle name="Normal 2 9 2" xfId="18694" xr:uid="{00000000-0005-0000-0000-0000D3480000}"/>
    <cellStyle name="Normal 2 9 2 2" xfId="18695" xr:uid="{00000000-0005-0000-0000-0000D4480000}"/>
    <cellStyle name="Normal 2 9 2 2 2" xfId="18696" xr:uid="{00000000-0005-0000-0000-0000D5480000}"/>
    <cellStyle name="Normal 2 9 2 2 2 2" xfId="18697" xr:uid="{00000000-0005-0000-0000-0000D6480000}"/>
    <cellStyle name="Normal 2 9 2 2 3" xfId="18698" xr:uid="{00000000-0005-0000-0000-0000D7480000}"/>
    <cellStyle name="Normal 2 9 2 3" xfId="18699" xr:uid="{00000000-0005-0000-0000-0000D8480000}"/>
    <cellStyle name="Normal 2 9 2 3 2" xfId="18700" xr:uid="{00000000-0005-0000-0000-0000D9480000}"/>
    <cellStyle name="Normal 2 9 2 3 2 2" xfId="18701" xr:uid="{00000000-0005-0000-0000-0000DA480000}"/>
    <cellStyle name="Normal 2 9 2 3 3" xfId="18702" xr:uid="{00000000-0005-0000-0000-0000DB480000}"/>
    <cellStyle name="Normal 2 9 2 4" xfId="18703" xr:uid="{00000000-0005-0000-0000-0000DC480000}"/>
    <cellStyle name="Normal 2 9 2 4 2" xfId="18704" xr:uid="{00000000-0005-0000-0000-0000DD480000}"/>
    <cellStyle name="Normal 2 9 2 4 2 2" xfId="18705" xr:uid="{00000000-0005-0000-0000-0000DE480000}"/>
    <cellStyle name="Normal 2 9 2 4 3" xfId="18706" xr:uid="{00000000-0005-0000-0000-0000DF480000}"/>
    <cellStyle name="Normal 2 9 2 5" xfId="18707" xr:uid="{00000000-0005-0000-0000-0000E0480000}"/>
    <cellStyle name="Normal 2 9 2 5 2" xfId="18708" xr:uid="{00000000-0005-0000-0000-0000E1480000}"/>
    <cellStyle name="Normal 2 9 2 6" xfId="18709" xr:uid="{00000000-0005-0000-0000-0000E2480000}"/>
    <cellStyle name="Normal 2 9 2 6 2" xfId="18710" xr:uid="{00000000-0005-0000-0000-0000E3480000}"/>
    <cellStyle name="Normal 2 9 2 7" xfId="18711" xr:uid="{00000000-0005-0000-0000-0000E4480000}"/>
    <cellStyle name="Normal 2 9 3" xfId="18712" xr:uid="{00000000-0005-0000-0000-0000E5480000}"/>
    <cellStyle name="Normal 2 9 3 2" xfId="18713" xr:uid="{00000000-0005-0000-0000-0000E6480000}"/>
    <cellStyle name="Normal 2 9 3 2 2" xfId="18714" xr:uid="{00000000-0005-0000-0000-0000E7480000}"/>
    <cellStyle name="Normal 2 9 3 3" xfId="18715" xr:uid="{00000000-0005-0000-0000-0000E8480000}"/>
    <cellStyle name="Normal 2 9 4" xfId="18716" xr:uid="{00000000-0005-0000-0000-0000E9480000}"/>
    <cellStyle name="Normal 2 9 4 2" xfId="18717" xr:uid="{00000000-0005-0000-0000-0000EA480000}"/>
    <cellStyle name="Normal 2 9 4 2 2" xfId="18718" xr:uid="{00000000-0005-0000-0000-0000EB480000}"/>
    <cellStyle name="Normal 2 9 4 3" xfId="18719" xr:uid="{00000000-0005-0000-0000-0000EC480000}"/>
    <cellStyle name="Normal 2 9 5" xfId="18720" xr:uid="{00000000-0005-0000-0000-0000ED480000}"/>
    <cellStyle name="Normal 2 9 5 2" xfId="18721" xr:uid="{00000000-0005-0000-0000-0000EE480000}"/>
    <cellStyle name="Normal 2 9 5 2 2" xfId="18722" xr:uid="{00000000-0005-0000-0000-0000EF480000}"/>
    <cellStyle name="Normal 2 9 5 3" xfId="18723" xr:uid="{00000000-0005-0000-0000-0000F0480000}"/>
    <cellStyle name="Normal 2 9 6" xfId="18724" xr:uid="{00000000-0005-0000-0000-0000F1480000}"/>
    <cellStyle name="Normal 2 9 6 2" xfId="18725" xr:uid="{00000000-0005-0000-0000-0000F2480000}"/>
    <cellStyle name="Normal 2 9 7" xfId="18726" xr:uid="{00000000-0005-0000-0000-0000F3480000}"/>
    <cellStyle name="Normal 2 9 7 2" xfId="18727" xr:uid="{00000000-0005-0000-0000-0000F4480000}"/>
    <cellStyle name="Normal 2 9 8" xfId="18728" xr:uid="{00000000-0005-0000-0000-0000F5480000}"/>
    <cellStyle name="Normal 2_Confidential Information" xfId="18729" xr:uid="{00000000-0005-0000-0000-0000F6480000}"/>
    <cellStyle name="Normal 20" xfId="497" xr:uid="{00000000-0005-0000-0000-0000F7480000}"/>
    <cellStyle name="Normal 20 10" xfId="18730" xr:uid="{00000000-0005-0000-0000-0000F8480000}"/>
    <cellStyle name="Normal 20 10 2" xfId="18731" xr:uid="{00000000-0005-0000-0000-0000F9480000}"/>
    <cellStyle name="Normal 20 10 2 2" xfId="18732" xr:uid="{00000000-0005-0000-0000-0000FA480000}"/>
    <cellStyle name="Normal 20 10 3" xfId="18733" xr:uid="{00000000-0005-0000-0000-0000FB480000}"/>
    <cellStyle name="Normal 20 11" xfId="18734" xr:uid="{00000000-0005-0000-0000-0000FC480000}"/>
    <cellStyle name="Normal 20 11 2" xfId="18735" xr:uid="{00000000-0005-0000-0000-0000FD480000}"/>
    <cellStyle name="Normal 20 11 2 2" xfId="18736" xr:uid="{00000000-0005-0000-0000-0000FE480000}"/>
    <cellStyle name="Normal 20 11 3" xfId="18737" xr:uid="{00000000-0005-0000-0000-0000FF480000}"/>
    <cellStyle name="Normal 20 12" xfId="18738" xr:uid="{00000000-0005-0000-0000-000000490000}"/>
    <cellStyle name="Normal 20 12 2" xfId="18739" xr:uid="{00000000-0005-0000-0000-000001490000}"/>
    <cellStyle name="Normal 20 12 2 2" xfId="18740" xr:uid="{00000000-0005-0000-0000-000002490000}"/>
    <cellStyle name="Normal 20 12 3" xfId="18741" xr:uid="{00000000-0005-0000-0000-000003490000}"/>
    <cellStyle name="Normal 20 13" xfId="18742" xr:uid="{00000000-0005-0000-0000-000004490000}"/>
    <cellStyle name="Normal 20 13 2" xfId="18743" xr:uid="{00000000-0005-0000-0000-000005490000}"/>
    <cellStyle name="Normal 20 14" xfId="18744" xr:uid="{00000000-0005-0000-0000-000006490000}"/>
    <cellStyle name="Normal 20 14 2" xfId="18745" xr:uid="{00000000-0005-0000-0000-000007490000}"/>
    <cellStyle name="Normal 20 15" xfId="18746" xr:uid="{00000000-0005-0000-0000-000008490000}"/>
    <cellStyle name="Normal 20 2" xfId="498" xr:uid="{00000000-0005-0000-0000-000009490000}"/>
    <cellStyle name="Normal 20 2 10" xfId="18747" xr:uid="{00000000-0005-0000-0000-00000A490000}"/>
    <cellStyle name="Normal 20 2 10 2" xfId="18748" xr:uid="{00000000-0005-0000-0000-00000B490000}"/>
    <cellStyle name="Normal 20 2 10 2 2" xfId="18749" xr:uid="{00000000-0005-0000-0000-00000C490000}"/>
    <cellStyle name="Normal 20 2 10 3" xfId="18750" xr:uid="{00000000-0005-0000-0000-00000D490000}"/>
    <cellStyle name="Normal 20 2 11" xfId="18751" xr:uid="{00000000-0005-0000-0000-00000E490000}"/>
    <cellStyle name="Normal 20 2 11 2" xfId="18752" xr:uid="{00000000-0005-0000-0000-00000F490000}"/>
    <cellStyle name="Normal 20 2 12" xfId="18753" xr:uid="{00000000-0005-0000-0000-000010490000}"/>
    <cellStyle name="Normal 20 2 12 2" xfId="18754" xr:uid="{00000000-0005-0000-0000-000011490000}"/>
    <cellStyle name="Normal 20 2 13" xfId="18755" xr:uid="{00000000-0005-0000-0000-000012490000}"/>
    <cellStyle name="Normal 20 2 2" xfId="499" xr:uid="{00000000-0005-0000-0000-000013490000}"/>
    <cellStyle name="Normal 20 2 2 10" xfId="18756" xr:uid="{00000000-0005-0000-0000-000014490000}"/>
    <cellStyle name="Normal 20 2 2 10 2" xfId="18757" xr:uid="{00000000-0005-0000-0000-000015490000}"/>
    <cellStyle name="Normal 20 2 2 11" xfId="18758" xr:uid="{00000000-0005-0000-0000-000016490000}"/>
    <cellStyle name="Normal 20 2 2 2" xfId="18759" xr:uid="{00000000-0005-0000-0000-000017490000}"/>
    <cellStyle name="Normal 20 2 2 2 2" xfId="18760" xr:uid="{00000000-0005-0000-0000-000018490000}"/>
    <cellStyle name="Normal 20 2 2 2 2 2" xfId="18761" xr:uid="{00000000-0005-0000-0000-000019490000}"/>
    <cellStyle name="Normal 20 2 2 2 2 2 2" xfId="18762" xr:uid="{00000000-0005-0000-0000-00001A490000}"/>
    <cellStyle name="Normal 20 2 2 2 2 2 2 2" xfId="18763" xr:uid="{00000000-0005-0000-0000-00001B490000}"/>
    <cellStyle name="Normal 20 2 2 2 2 2 3" xfId="18764" xr:uid="{00000000-0005-0000-0000-00001C490000}"/>
    <cellStyle name="Normal 20 2 2 2 2 3" xfId="18765" xr:uid="{00000000-0005-0000-0000-00001D490000}"/>
    <cellStyle name="Normal 20 2 2 2 2 3 2" xfId="18766" xr:uid="{00000000-0005-0000-0000-00001E490000}"/>
    <cellStyle name="Normal 20 2 2 2 2 3 2 2" xfId="18767" xr:uid="{00000000-0005-0000-0000-00001F490000}"/>
    <cellStyle name="Normal 20 2 2 2 2 3 3" xfId="18768" xr:uid="{00000000-0005-0000-0000-000020490000}"/>
    <cellStyle name="Normal 20 2 2 2 2 4" xfId="18769" xr:uid="{00000000-0005-0000-0000-000021490000}"/>
    <cellStyle name="Normal 20 2 2 2 2 4 2" xfId="18770" xr:uid="{00000000-0005-0000-0000-000022490000}"/>
    <cellStyle name="Normal 20 2 2 2 2 4 2 2" xfId="18771" xr:uid="{00000000-0005-0000-0000-000023490000}"/>
    <cellStyle name="Normal 20 2 2 2 2 4 3" xfId="18772" xr:uid="{00000000-0005-0000-0000-000024490000}"/>
    <cellStyle name="Normal 20 2 2 2 2 5" xfId="18773" xr:uid="{00000000-0005-0000-0000-000025490000}"/>
    <cellStyle name="Normal 20 2 2 2 2 5 2" xfId="18774" xr:uid="{00000000-0005-0000-0000-000026490000}"/>
    <cellStyle name="Normal 20 2 2 2 2 6" xfId="18775" xr:uid="{00000000-0005-0000-0000-000027490000}"/>
    <cellStyle name="Normal 20 2 2 2 2 6 2" xfId="18776" xr:uid="{00000000-0005-0000-0000-000028490000}"/>
    <cellStyle name="Normal 20 2 2 2 2 7" xfId="18777" xr:uid="{00000000-0005-0000-0000-000029490000}"/>
    <cellStyle name="Normal 20 2 2 2 3" xfId="18778" xr:uid="{00000000-0005-0000-0000-00002A490000}"/>
    <cellStyle name="Normal 20 2 2 2 3 2" xfId="18779" xr:uid="{00000000-0005-0000-0000-00002B490000}"/>
    <cellStyle name="Normal 20 2 2 2 3 2 2" xfId="18780" xr:uid="{00000000-0005-0000-0000-00002C490000}"/>
    <cellStyle name="Normal 20 2 2 2 3 2 2 2" xfId="18781" xr:uid="{00000000-0005-0000-0000-00002D490000}"/>
    <cellStyle name="Normal 20 2 2 2 3 2 3" xfId="18782" xr:uid="{00000000-0005-0000-0000-00002E490000}"/>
    <cellStyle name="Normal 20 2 2 2 3 3" xfId="18783" xr:uid="{00000000-0005-0000-0000-00002F490000}"/>
    <cellStyle name="Normal 20 2 2 2 3 3 2" xfId="18784" xr:uid="{00000000-0005-0000-0000-000030490000}"/>
    <cellStyle name="Normal 20 2 2 2 3 3 2 2" xfId="18785" xr:uid="{00000000-0005-0000-0000-000031490000}"/>
    <cellStyle name="Normal 20 2 2 2 3 3 3" xfId="18786" xr:uid="{00000000-0005-0000-0000-000032490000}"/>
    <cellStyle name="Normal 20 2 2 2 3 4" xfId="18787" xr:uid="{00000000-0005-0000-0000-000033490000}"/>
    <cellStyle name="Normal 20 2 2 2 3 4 2" xfId="18788" xr:uid="{00000000-0005-0000-0000-000034490000}"/>
    <cellStyle name="Normal 20 2 2 2 3 4 2 2" xfId="18789" xr:uid="{00000000-0005-0000-0000-000035490000}"/>
    <cellStyle name="Normal 20 2 2 2 3 4 3" xfId="18790" xr:uid="{00000000-0005-0000-0000-000036490000}"/>
    <cellStyle name="Normal 20 2 2 2 3 5" xfId="18791" xr:uid="{00000000-0005-0000-0000-000037490000}"/>
    <cellStyle name="Normal 20 2 2 2 3 5 2" xfId="18792" xr:uid="{00000000-0005-0000-0000-000038490000}"/>
    <cellStyle name="Normal 20 2 2 2 3 6" xfId="18793" xr:uid="{00000000-0005-0000-0000-000039490000}"/>
    <cellStyle name="Normal 20 2 2 2 3 6 2" xfId="18794" xr:uid="{00000000-0005-0000-0000-00003A490000}"/>
    <cellStyle name="Normal 20 2 2 2 3 7" xfId="18795" xr:uid="{00000000-0005-0000-0000-00003B490000}"/>
    <cellStyle name="Normal 20 2 2 2 4" xfId="18796" xr:uid="{00000000-0005-0000-0000-00003C490000}"/>
    <cellStyle name="Normal 20 2 2 2 4 2" xfId="18797" xr:uid="{00000000-0005-0000-0000-00003D490000}"/>
    <cellStyle name="Normal 20 2 2 2 4 2 2" xfId="18798" xr:uid="{00000000-0005-0000-0000-00003E490000}"/>
    <cellStyle name="Normal 20 2 2 2 4 3" xfId="18799" xr:uid="{00000000-0005-0000-0000-00003F490000}"/>
    <cellStyle name="Normal 20 2 2 2 5" xfId="18800" xr:uid="{00000000-0005-0000-0000-000040490000}"/>
    <cellStyle name="Normal 20 2 2 2 5 2" xfId="18801" xr:uid="{00000000-0005-0000-0000-000041490000}"/>
    <cellStyle name="Normal 20 2 2 2 5 2 2" xfId="18802" xr:uid="{00000000-0005-0000-0000-000042490000}"/>
    <cellStyle name="Normal 20 2 2 2 5 3" xfId="18803" xr:uid="{00000000-0005-0000-0000-000043490000}"/>
    <cellStyle name="Normal 20 2 2 2 6" xfId="18804" xr:uid="{00000000-0005-0000-0000-000044490000}"/>
    <cellStyle name="Normal 20 2 2 2 6 2" xfId="18805" xr:uid="{00000000-0005-0000-0000-000045490000}"/>
    <cellStyle name="Normal 20 2 2 2 6 2 2" xfId="18806" xr:uid="{00000000-0005-0000-0000-000046490000}"/>
    <cellStyle name="Normal 20 2 2 2 6 3" xfId="18807" xr:uid="{00000000-0005-0000-0000-000047490000}"/>
    <cellStyle name="Normal 20 2 2 2 7" xfId="18808" xr:uid="{00000000-0005-0000-0000-000048490000}"/>
    <cellStyle name="Normal 20 2 2 2 7 2" xfId="18809" xr:uid="{00000000-0005-0000-0000-000049490000}"/>
    <cellStyle name="Normal 20 2 2 2 8" xfId="18810" xr:uid="{00000000-0005-0000-0000-00004A490000}"/>
    <cellStyle name="Normal 20 2 2 2 8 2" xfId="18811" xr:uid="{00000000-0005-0000-0000-00004B490000}"/>
    <cellStyle name="Normal 20 2 2 2 9" xfId="18812" xr:uid="{00000000-0005-0000-0000-00004C490000}"/>
    <cellStyle name="Normal 20 2 2 3" xfId="18813" xr:uid="{00000000-0005-0000-0000-00004D490000}"/>
    <cellStyle name="Normal 20 2 2 3 2" xfId="18814" xr:uid="{00000000-0005-0000-0000-00004E490000}"/>
    <cellStyle name="Normal 20 2 2 3 2 2" xfId="18815" xr:uid="{00000000-0005-0000-0000-00004F490000}"/>
    <cellStyle name="Normal 20 2 2 3 2 2 2" xfId="18816" xr:uid="{00000000-0005-0000-0000-000050490000}"/>
    <cellStyle name="Normal 20 2 2 3 2 2 2 2" xfId="18817" xr:uid="{00000000-0005-0000-0000-000051490000}"/>
    <cellStyle name="Normal 20 2 2 3 2 2 3" xfId="18818" xr:uid="{00000000-0005-0000-0000-000052490000}"/>
    <cellStyle name="Normal 20 2 2 3 2 3" xfId="18819" xr:uid="{00000000-0005-0000-0000-000053490000}"/>
    <cellStyle name="Normal 20 2 2 3 2 3 2" xfId="18820" xr:uid="{00000000-0005-0000-0000-000054490000}"/>
    <cellStyle name="Normal 20 2 2 3 2 3 2 2" xfId="18821" xr:uid="{00000000-0005-0000-0000-000055490000}"/>
    <cellStyle name="Normal 20 2 2 3 2 3 3" xfId="18822" xr:uid="{00000000-0005-0000-0000-000056490000}"/>
    <cellStyle name="Normal 20 2 2 3 2 4" xfId="18823" xr:uid="{00000000-0005-0000-0000-000057490000}"/>
    <cellStyle name="Normal 20 2 2 3 2 4 2" xfId="18824" xr:uid="{00000000-0005-0000-0000-000058490000}"/>
    <cellStyle name="Normal 20 2 2 3 2 4 2 2" xfId="18825" xr:uid="{00000000-0005-0000-0000-000059490000}"/>
    <cellStyle name="Normal 20 2 2 3 2 4 3" xfId="18826" xr:uid="{00000000-0005-0000-0000-00005A490000}"/>
    <cellStyle name="Normal 20 2 2 3 2 5" xfId="18827" xr:uid="{00000000-0005-0000-0000-00005B490000}"/>
    <cellStyle name="Normal 20 2 2 3 2 5 2" xfId="18828" xr:uid="{00000000-0005-0000-0000-00005C490000}"/>
    <cellStyle name="Normal 20 2 2 3 2 6" xfId="18829" xr:uid="{00000000-0005-0000-0000-00005D490000}"/>
    <cellStyle name="Normal 20 2 2 3 2 6 2" xfId="18830" xr:uid="{00000000-0005-0000-0000-00005E490000}"/>
    <cellStyle name="Normal 20 2 2 3 2 7" xfId="18831" xr:uid="{00000000-0005-0000-0000-00005F490000}"/>
    <cellStyle name="Normal 20 2 2 3 3" xfId="18832" xr:uid="{00000000-0005-0000-0000-000060490000}"/>
    <cellStyle name="Normal 20 2 2 3 3 2" xfId="18833" xr:uid="{00000000-0005-0000-0000-000061490000}"/>
    <cellStyle name="Normal 20 2 2 3 3 2 2" xfId="18834" xr:uid="{00000000-0005-0000-0000-000062490000}"/>
    <cellStyle name="Normal 20 2 2 3 3 3" xfId="18835" xr:uid="{00000000-0005-0000-0000-000063490000}"/>
    <cellStyle name="Normal 20 2 2 3 4" xfId="18836" xr:uid="{00000000-0005-0000-0000-000064490000}"/>
    <cellStyle name="Normal 20 2 2 3 4 2" xfId="18837" xr:uid="{00000000-0005-0000-0000-000065490000}"/>
    <cellStyle name="Normal 20 2 2 3 4 2 2" xfId="18838" xr:uid="{00000000-0005-0000-0000-000066490000}"/>
    <cellStyle name="Normal 20 2 2 3 4 3" xfId="18839" xr:uid="{00000000-0005-0000-0000-000067490000}"/>
    <cellStyle name="Normal 20 2 2 3 5" xfId="18840" xr:uid="{00000000-0005-0000-0000-000068490000}"/>
    <cellStyle name="Normal 20 2 2 3 5 2" xfId="18841" xr:uid="{00000000-0005-0000-0000-000069490000}"/>
    <cellStyle name="Normal 20 2 2 3 5 2 2" xfId="18842" xr:uid="{00000000-0005-0000-0000-00006A490000}"/>
    <cellStyle name="Normal 20 2 2 3 5 3" xfId="18843" xr:uid="{00000000-0005-0000-0000-00006B490000}"/>
    <cellStyle name="Normal 20 2 2 3 6" xfId="18844" xr:uid="{00000000-0005-0000-0000-00006C490000}"/>
    <cellStyle name="Normal 20 2 2 3 6 2" xfId="18845" xr:uid="{00000000-0005-0000-0000-00006D490000}"/>
    <cellStyle name="Normal 20 2 2 3 7" xfId="18846" xr:uid="{00000000-0005-0000-0000-00006E490000}"/>
    <cellStyle name="Normal 20 2 2 3 7 2" xfId="18847" xr:uid="{00000000-0005-0000-0000-00006F490000}"/>
    <cellStyle name="Normal 20 2 2 3 8" xfId="18848" xr:uid="{00000000-0005-0000-0000-000070490000}"/>
    <cellStyle name="Normal 20 2 2 4" xfId="18849" xr:uid="{00000000-0005-0000-0000-000071490000}"/>
    <cellStyle name="Normal 20 2 2 4 2" xfId="18850" xr:uid="{00000000-0005-0000-0000-000072490000}"/>
    <cellStyle name="Normal 20 2 2 4 2 2" xfId="18851" xr:uid="{00000000-0005-0000-0000-000073490000}"/>
    <cellStyle name="Normal 20 2 2 4 2 2 2" xfId="18852" xr:uid="{00000000-0005-0000-0000-000074490000}"/>
    <cellStyle name="Normal 20 2 2 4 2 3" xfId="18853" xr:uid="{00000000-0005-0000-0000-000075490000}"/>
    <cellStyle name="Normal 20 2 2 4 3" xfId="18854" xr:uid="{00000000-0005-0000-0000-000076490000}"/>
    <cellStyle name="Normal 20 2 2 4 3 2" xfId="18855" xr:uid="{00000000-0005-0000-0000-000077490000}"/>
    <cellStyle name="Normal 20 2 2 4 3 2 2" xfId="18856" xr:uid="{00000000-0005-0000-0000-000078490000}"/>
    <cellStyle name="Normal 20 2 2 4 3 3" xfId="18857" xr:uid="{00000000-0005-0000-0000-000079490000}"/>
    <cellStyle name="Normal 20 2 2 4 4" xfId="18858" xr:uid="{00000000-0005-0000-0000-00007A490000}"/>
    <cellStyle name="Normal 20 2 2 4 4 2" xfId="18859" xr:uid="{00000000-0005-0000-0000-00007B490000}"/>
    <cellStyle name="Normal 20 2 2 4 4 2 2" xfId="18860" xr:uid="{00000000-0005-0000-0000-00007C490000}"/>
    <cellStyle name="Normal 20 2 2 4 4 3" xfId="18861" xr:uid="{00000000-0005-0000-0000-00007D490000}"/>
    <cellStyle name="Normal 20 2 2 4 5" xfId="18862" xr:uid="{00000000-0005-0000-0000-00007E490000}"/>
    <cellStyle name="Normal 20 2 2 4 5 2" xfId="18863" xr:uid="{00000000-0005-0000-0000-00007F490000}"/>
    <cellStyle name="Normal 20 2 2 4 6" xfId="18864" xr:uid="{00000000-0005-0000-0000-000080490000}"/>
    <cellStyle name="Normal 20 2 2 4 6 2" xfId="18865" xr:uid="{00000000-0005-0000-0000-000081490000}"/>
    <cellStyle name="Normal 20 2 2 4 7" xfId="18866" xr:uid="{00000000-0005-0000-0000-000082490000}"/>
    <cellStyle name="Normal 20 2 2 5" xfId="18867" xr:uid="{00000000-0005-0000-0000-000083490000}"/>
    <cellStyle name="Normal 20 2 2 5 2" xfId="18868" xr:uid="{00000000-0005-0000-0000-000084490000}"/>
    <cellStyle name="Normal 20 2 2 5 2 2" xfId="18869" xr:uid="{00000000-0005-0000-0000-000085490000}"/>
    <cellStyle name="Normal 20 2 2 5 2 2 2" xfId="18870" xr:uid="{00000000-0005-0000-0000-000086490000}"/>
    <cellStyle name="Normal 20 2 2 5 2 3" xfId="18871" xr:uid="{00000000-0005-0000-0000-000087490000}"/>
    <cellStyle name="Normal 20 2 2 5 3" xfId="18872" xr:uid="{00000000-0005-0000-0000-000088490000}"/>
    <cellStyle name="Normal 20 2 2 5 3 2" xfId="18873" xr:uid="{00000000-0005-0000-0000-000089490000}"/>
    <cellStyle name="Normal 20 2 2 5 3 2 2" xfId="18874" xr:uid="{00000000-0005-0000-0000-00008A490000}"/>
    <cellStyle name="Normal 20 2 2 5 3 3" xfId="18875" xr:uid="{00000000-0005-0000-0000-00008B490000}"/>
    <cellStyle name="Normal 20 2 2 5 4" xfId="18876" xr:uid="{00000000-0005-0000-0000-00008C490000}"/>
    <cellStyle name="Normal 20 2 2 5 4 2" xfId="18877" xr:uid="{00000000-0005-0000-0000-00008D490000}"/>
    <cellStyle name="Normal 20 2 2 5 4 2 2" xfId="18878" xr:uid="{00000000-0005-0000-0000-00008E490000}"/>
    <cellStyle name="Normal 20 2 2 5 4 3" xfId="18879" xr:uid="{00000000-0005-0000-0000-00008F490000}"/>
    <cellStyle name="Normal 20 2 2 5 5" xfId="18880" xr:uid="{00000000-0005-0000-0000-000090490000}"/>
    <cellStyle name="Normal 20 2 2 5 5 2" xfId="18881" xr:uid="{00000000-0005-0000-0000-000091490000}"/>
    <cellStyle name="Normal 20 2 2 5 6" xfId="18882" xr:uid="{00000000-0005-0000-0000-000092490000}"/>
    <cellStyle name="Normal 20 2 2 5 6 2" xfId="18883" xr:uid="{00000000-0005-0000-0000-000093490000}"/>
    <cellStyle name="Normal 20 2 2 5 7" xfId="18884" xr:uid="{00000000-0005-0000-0000-000094490000}"/>
    <cellStyle name="Normal 20 2 2 6" xfId="18885" xr:uid="{00000000-0005-0000-0000-000095490000}"/>
    <cellStyle name="Normal 20 2 2 6 2" xfId="18886" xr:uid="{00000000-0005-0000-0000-000096490000}"/>
    <cellStyle name="Normal 20 2 2 6 2 2" xfId="18887" xr:uid="{00000000-0005-0000-0000-000097490000}"/>
    <cellStyle name="Normal 20 2 2 6 3" xfId="18888" xr:uid="{00000000-0005-0000-0000-000098490000}"/>
    <cellStyle name="Normal 20 2 2 7" xfId="18889" xr:uid="{00000000-0005-0000-0000-000099490000}"/>
    <cellStyle name="Normal 20 2 2 7 2" xfId="18890" xr:uid="{00000000-0005-0000-0000-00009A490000}"/>
    <cellStyle name="Normal 20 2 2 7 2 2" xfId="18891" xr:uid="{00000000-0005-0000-0000-00009B490000}"/>
    <cellStyle name="Normal 20 2 2 7 3" xfId="18892" xr:uid="{00000000-0005-0000-0000-00009C490000}"/>
    <cellStyle name="Normal 20 2 2 8" xfId="18893" xr:uid="{00000000-0005-0000-0000-00009D490000}"/>
    <cellStyle name="Normal 20 2 2 8 2" xfId="18894" xr:uid="{00000000-0005-0000-0000-00009E490000}"/>
    <cellStyle name="Normal 20 2 2 8 2 2" xfId="18895" xr:uid="{00000000-0005-0000-0000-00009F490000}"/>
    <cellStyle name="Normal 20 2 2 8 3" xfId="18896" xr:uid="{00000000-0005-0000-0000-0000A0490000}"/>
    <cellStyle name="Normal 20 2 2 9" xfId="18897" xr:uid="{00000000-0005-0000-0000-0000A1490000}"/>
    <cellStyle name="Normal 20 2 2 9 2" xfId="18898" xr:uid="{00000000-0005-0000-0000-0000A2490000}"/>
    <cellStyle name="Normal 20 2 3" xfId="500" xr:uid="{00000000-0005-0000-0000-0000A3490000}"/>
    <cellStyle name="Normal 20 2 3 10" xfId="18899" xr:uid="{00000000-0005-0000-0000-0000A4490000}"/>
    <cellStyle name="Normal 20 2 3 10 2" xfId="18900" xr:uid="{00000000-0005-0000-0000-0000A5490000}"/>
    <cellStyle name="Normal 20 2 3 11" xfId="18901" xr:uid="{00000000-0005-0000-0000-0000A6490000}"/>
    <cellStyle name="Normal 20 2 3 2" xfId="18902" xr:uid="{00000000-0005-0000-0000-0000A7490000}"/>
    <cellStyle name="Normal 20 2 3 2 2" xfId="18903" xr:uid="{00000000-0005-0000-0000-0000A8490000}"/>
    <cellStyle name="Normal 20 2 3 2 2 2" xfId="18904" xr:uid="{00000000-0005-0000-0000-0000A9490000}"/>
    <cellStyle name="Normal 20 2 3 2 2 2 2" xfId="18905" xr:uid="{00000000-0005-0000-0000-0000AA490000}"/>
    <cellStyle name="Normal 20 2 3 2 2 2 2 2" xfId="18906" xr:uid="{00000000-0005-0000-0000-0000AB490000}"/>
    <cellStyle name="Normal 20 2 3 2 2 2 3" xfId="18907" xr:uid="{00000000-0005-0000-0000-0000AC490000}"/>
    <cellStyle name="Normal 20 2 3 2 2 3" xfId="18908" xr:uid="{00000000-0005-0000-0000-0000AD490000}"/>
    <cellStyle name="Normal 20 2 3 2 2 3 2" xfId="18909" xr:uid="{00000000-0005-0000-0000-0000AE490000}"/>
    <cellStyle name="Normal 20 2 3 2 2 3 2 2" xfId="18910" xr:uid="{00000000-0005-0000-0000-0000AF490000}"/>
    <cellStyle name="Normal 20 2 3 2 2 3 3" xfId="18911" xr:uid="{00000000-0005-0000-0000-0000B0490000}"/>
    <cellStyle name="Normal 20 2 3 2 2 4" xfId="18912" xr:uid="{00000000-0005-0000-0000-0000B1490000}"/>
    <cellStyle name="Normal 20 2 3 2 2 4 2" xfId="18913" xr:uid="{00000000-0005-0000-0000-0000B2490000}"/>
    <cellStyle name="Normal 20 2 3 2 2 4 2 2" xfId="18914" xr:uid="{00000000-0005-0000-0000-0000B3490000}"/>
    <cellStyle name="Normal 20 2 3 2 2 4 3" xfId="18915" xr:uid="{00000000-0005-0000-0000-0000B4490000}"/>
    <cellStyle name="Normal 20 2 3 2 2 5" xfId="18916" xr:uid="{00000000-0005-0000-0000-0000B5490000}"/>
    <cellStyle name="Normal 20 2 3 2 2 5 2" xfId="18917" xr:uid="{00000000-0005-0000-0000-0000B6490000}"/>
    <cellStyle name="Normal 20 2 3 2 2 6" xfId="18918" xr:uid="{00000000-0005-0000-0000-0000B7490000}"/>
    <cellStyle name="Normal 20 2 3 2 2 6 2" xfId="18919" xr:uid="{00000000-0005-0000-0000-0000B8490000}"/>
    <cellStyle name="Normal 20 2 3 2 2 7" xfId="18920" xr:uid="{00000000-0005-0000-0000-0000B9490000}"/>
    <cellStyle name="Normal 20 2 3 2 3" xfId="18921" xr:uid="{00000000-0005-0000-0000-0000BA490000}"/>
    <cellStyle name="Normal 20 2 3 2 3 2" xfId="18922" xr:uid="{00000000-0005-0000-0000-0000BB490000}"/>
    <cellStyle name="Normal 20 2 3 2 3 2 2" xfId="18923" xr:uid="{00000000-0005-0000-0000-0000BC490000}"/>
    <cellStyle name="Normal 20 2 3 2 3 2 2 2" xfId="18924" xr:uid="{00000000-0005-0000-0000-0000BD490000}"/>
    <cellStyle name="Normal 20 2 3 2 3 2 3" xfId="18925" xr:uid="{00000000-0005-0000-0000-0000BE490000}"/>
    <cellStyle name="Normal 20 2 3 2 3 3" xfId="18926" xr:uid="{00000000-0005-0000-0000-0000BF490000}"/>
    <cellStyle name="Normal 20 2 3 2 3 3 2" xfId="18927" xr:uid="{00000000-0005-0000-0000-0000C0490000}"/>
    <cellStyle name="Normal 20 2 3 2 3 3 2 2" xfId="18928" xr:uid="{00000000-0005-0000-0000-0000C1490000}"/>
    <cellStyle name="Normal 20 2 3 2 3 3 3" xfId="18929" xr:uid="{00000000-0005-0000-0000-0000C2490000}"/>
    <cellStyle name="Normal 20 2 3 2 3 4" xfId="18930" xr:uid="{00000000-0005-0000-0000-0000C3490000}"/>
    <cellStyle name="Normal 20 2 3 2 3 4 2" xfId="18931" xr:uid="{00000000-0005-0000-0000-0000C4490000}"/>
    <cellStyle name="Normal 20 2 3 2 3 4 2 2" xfId="18932" xr:uid="{00000000-0005-0000-0000-0000C5490000}"/>
    <cellStyle name="Normal 20 2 3 2 3 4 3" xfId="18933" xr:uid="{00000000-0005-0000-0000-0000C6490000}"/>
    <cellStyle name="Normal 20 2 3 2 3 5" xfId="18934" xr:uid="{00000000-0005-0000-0000-0000C7490000}"/>
    <cellStyle name="Normal 20 2 3 2 3 5 2" xfId="18935" xr:uid="{00000000-0005-0000-0000-0000C8490000}"/>
    <cellStyle name="Normal 20 2 3 2 3 6" xfId="18936" xr:uid="{00000000-0005-0000-0000-0000C9490000}"/>
    <cellStyle name="Normal 20 2 3 2 3 6 2" xfId="18937" xr:uid="{00000000-0005-0000-0000-0000CA490000}"/>
    <cellStyle name="Normal 20 2 3 2 3 7" xfId="18938" xr:uid="{00000000-0005-0000-0000-0000CB490000}"/>
    <cellStyle name="Normal 20 2 3 2 4" xfId="18939" xr:uid="{00000000-0005-0000-0000-0000CC490000}"/>
    <cellStyle name="Normal 20 2 3 2 4 2" xfId="18940" xr:uid="{00000000-0005-0000-0000-0000CD490000}"/>
    <cellStyle name="Normal 20 2 3 2 4 2 2" xfId="18941" xr:uid="{00000000-0005-0000-0000-0000CE490000}"/>
    <cellStyle name="Normal 20 2 3 2 4 3" xfId="18942" xr:uid="{00000000-0005-0000-0000-0000CF490000}"/>
    <cellStyle name="Normal 20 2 3 2 5" xfId="18943" xr:uid="{00000000-0005-0000-0000-0000D0490000}"/>
    <cellStyle name="Normal 20 2 3 2 5 2" xfId="18944" xr:uid="{00000000-0005-0000-0000-0000D1490000}"/>
    <cellStyle name="Normal 20 2 3 2 5 2 2" xfId="18945" xr:uid="{00000000-0005-0000-0000-0000D2490000}"/>
    <cellStyle name="Normal 20 2 3 2 5 3" xfId="18946" xr:uid="{00000000-0005-0000-0000-0000D3490000}"/>
    <cellStyle name="Normal 20 2 3 2 6" xfId="18947" xr:uid="{00000000-0005-0000-0000-0000D4490000}"/>
    <cellStyle name="Normal 20 2 3 2 6 2" xfId="18948" xr:uid="{00000000-0005-0000-0000-0000D5490000}"/>
    <cellStyle name="Normal 20 2 3 2 6 2 2" xfId="18949" xr:uid="{00000000-0005-0000-0000-0000D6490000}"/>
    <cellStyle name="Normal 20 2 3 2 6 3" xfId="18950" xr:uid="{00000000-0005-0000-0000-0000D7490000}"/>
    <cellStyle name="Normal 20 2 3 2 7" xfId="18951" xr:uid="{00000000-0005-0000-0000-0000D8490000}"/>
    <cellStyle name="Normal 20 2 3 2 7 2" xfId="18952" xr:uid="{00000000-0005-0000-0000-0000D9490000}"/>
    <cellStyle name="Normal 20 2 3 2 8" xfId="18953" xr:uid="{00000000-0005-0000-0000-0000DA490000}"/>
    <cellStyle name="Normal 20 2 3 2 8 2" xfId="18954" xr:uid="{00000000-0005-0000-0000-0000DB490000}"/>
    <cellStyle name="Normal 20 2 3 2 9" xfId="18955" xr:uid="{00000000-0005-0000-0000-0000DC490000}"/>
    <cellStyle name="Normal 20 2 3 3" xfId="18956" xr:uid="{00000000-0005-0000-0000-0000DD490000}"/>
    <cellStyle name="Normal 20 2 3 3 2" xfId="18957" xr:uid="{00000000-0005-0000-0000-0000DE490000}"/>
    <cellStyle name="Normal 20 2 3 3 2 2" xfId="18958" xr:uid="{00000000-0005-0000-0000-0000DF490000}"/>
    <cellStyle name="Normal 20 2 3 3 2 2 2" xfId="18959" xr:uid="{00000000-0005-0000-0000-0000E0490000}"/>
    <cellStyle name="Normal 20 2 3 3 2 2 2 2" xfId="18960" xr:uid="{00000000-0005-0000-0000-0000E1490000}"/>
    <cellStyle name="Normal 20 2 3 3 2 2 3" xfId="18961" xr:uid="{00000000-0005-0000-0000-0000E2490000}"/>
    <cellStyle name="Normal 20 2 3 3 2 3" xfId="18962" xr:uid="{00000000-0005-0000-0000-0000E3490000}"/>
    <cellStyle name="Normal 20 2 3 3 2 3 2" xfId="18963" xr:uid="{00000000-0005-0000-0000-0000E4490000}"/>
    <cellStyle name="Normal 20 2 3 3 2 3 2 2" xfId="18964" xr:uid="{00000000-0005-0000-0000-0000E5490000}"/>
    <cellStyle name="Normal 20 2 3 3 2 3 3" xfId="18965" xr:uid="{00000000-0005-0000-0000-0000E6490000}"/>
    <cellStyle name="Normal 20 2 3 3 2 4" xfId="18966" xr:uid="{00000000-0005-0000-0000-0000E7490000}"/>
    <cellStyle name="Normal 20 2 3 3 2 4 2" xfId="18967" xr:uid="{00000000-0005-0000-0000-0000E8490000}"/>
    <cellStyle name="Normal 20 2 3 3 2 4 2 2" xfId="18968" xr:uid="{00000000-0005-0000-0000-0000E9490000}"/>
    <cellStyle name="Normal 20 2 3 3 2 4 3" xfId="18969" xr:uid="{00000000-0005-0000-0000-0000EA490000}"/>
    <cellStyle name="Normal 20 2 3 3 2 5" xfId="18970" xr:uid="{00000000-0005-0000-0000-0000EB490000}"/>
    <cellStyle name="Normal 20 2 3 3 2 5 2" xfId="18971" xr:uid="{00000000-0005-0000-0000-0000EC490000}"/>
    <cellStyle name="Normal 20 2 3 3 2 6" xfId="18972" xr:uid="{00000000-0005-0000-0000-0000ED490000}"/>
    <cellStyle name="Normal 20 2 3 3 2 6 2" xfId="18973" xr:uid="{00000000-0005-0000-0000-0000EE490000}"/>
    <cellStyle name="Normal 20 2 3 3 2 7" xfId="18974" xr:uid="{00000000-0005-0000-0000-0000EF490000}"/>
    <cellStyle name="Normal 20 2 3 3 3" xfId="18975" xr:uid="{00000000-0005-0000-0000-0000F0490000}"/>
    <cellStyle name="Normal 20 2 3 3 3 2" xfId="18976" xr:uid="{00000000-0005-0000-0000-0000F1490000}"/>
    <cellStyle name="Normal 20 2 3 3 3 2 2" xfId="18977" xr:uid="{00000000-0005-0000-0000-0000F2490000}"/>
    <cellStyle name="Normal 20 2 3 3 3 3" xfId="18978" xr:uid="{00000000-0005-0000-0000-0000F3490000}"/>
    <cellStyle name="Normal 20 2 3 3 4" xfId="18979" xr:uid="{00000000-0005-0000-0000-0000F4490000}"/>
    <cellStyle name="Normal 20 2 3 3 4 2" xfId="18980" xr:uid="{00000000-0005-0000-0000-0000F5490000}"/>
    <cellStyle name="Normal 20 2 3 3 4 2 2" xfId="18981" xr:uid="{00000000-0005-0000-0000-0000F6490000}"/>
    <cellStyle name="Normal 20 2 3 3 4 3" xfId="18982" xr:uid="{00000000-0005-0000-0000-0000F7490000}"/>
    <cellStyle name="Normal 20 2 3 3 5" xfId="18983" xr:uid="{00000000-0005-0000-0000-0000F8490000}"/>
    <cellStyle name="Normal 20 2 3 3 5 2" xfId="18984" xr:uid="{00000000-0005-0000-0000-0000F9490000}"/>
    <cellStyle name="Normal 20 2 3 3 5 2 2" xfId="18985" xr:uid="{00000000-0005-0000-0000-0000FA490000}"/>
    <cellStyle name="Normal 20 2 3 3 5 3" xfId="18986" xr:uid="{00000000-0005-0000-0000-0000FB490000}"/>
    <cellStyle name="Normal 20 2 3 3 6" xfId="18987" xr:uid="{00000000-0005-0000-0000-0000FC490000}"/>
    <cellStyle name="Normal 20 2 3 3 6 2" xfId="18988" xr:uid="{00000000-0005-0000-0000-0000FD490000}"/>
    <cellStyle name="Normal 20 2 3 3 7" xfId="18989" xr:uid="{00000000-0005-0000-0000-0000FE490000}"/>
    <cellStyle name="Normal 20 2 3 3 7 2" xfId="18990" xr:uid="{00000000-0005-0000-0000-0000FF490000}"/>
    <cellStyle name="Normal 20 2 3 3 8" xfId="18991" xr:uid="{00000000-0005-0000-0000-0000004A0000}"/>
    <cellStyle name="Normal 20 2 3 4" xfId="18992" xr:uid="{00000000-0005-0000-0000-0000014A0000}"/>
    <cellStyle name="Normal 20 2 3 4 2" xfId="18993" xr:uid="{00000000-0005-0000-0000-0000024A0000}"/>
    <cellStyle name="Normal 20 2 3 4 2 2" xfId="18994" xr:uid="{00000000-0005-0000-0000-0000034A0000}"/>
    <cellStyle name="Normal 20 2 3 4 2 2 2" xfId="18995" xr:uid="{00000000-0005-0000-0000-0000044A0000}"/>
    <cellStyle name="Normal 20 2 3 4 2 3" xfId="18996" xr:uid="{00000000-0005-0000-0000-0000054A0000}"/>
    <cellStyle name="Normal 20 2 3 4 3" xfId="18997" xr:uid="{00000000-0005-0000-0000-0000064A0000}"/>
    <cellStyle name="Normal 20 2 3 4 3 2" xfId="18998" xr:uid="{00000000-0005-0000-0000-0000074A0000}"/>
    <cellStyle name="Normal 20 2 3 4 3 2 2" xfId="18999" xr:uid="{00000000-0005-0000-0000-0000084A0000}"/>
    <cellStyle name="Normal 20 2 3 4 3 3" xfId="19000" xr:uid="{00000000-0005-0000-0000-0000094A0000}"/>
    <cellStyle name="Normal 20 2 3 4 4" xfId="19001" xr:uid="{00000000-0005-0000-0000-00000A4A0000}"/>
    <cellStyle name="Normal 20 2 3 4 4 2" xfId="19002" xr:uid="{00000000-0005-0000-0000-00000B4A0000}"/>
    <cellStyle name="Normal 20 2 3 4 4 2 2" xfId="19003" xr:uid="{00000000-0005-0000-0000-00000C4A0000}"/>
    <cellStyle name="Normal 20 2 3 4 4 3" xfId="19004" xr:uid="{00000000-0005-0000-0000-00000D4A0000}"/>
    <cellStyle name="Normal 20 2 3 4 5" xfId="19005" xr:uid="{00000000-0005-0000-0000-00000E4A0000}"/>
    <cellStyle name="Normal 20 2 3 4 5 2" xfId="19006" xr:uid="{00000000-0005-0000-0000-00000F4A0000}"/>
    <cellStyle name="Normal 20 2 3 4 6" xfId="19007" xr:uid="{00000000-0005-0000-0000-0000104A0000}"/>
    <cellStyle name="Normal 20 2 3 4 6 2" xfId="19008" xr:uid="{00000000-0005-0000-0000-0000114A0000}"/>
    <cellStyle name="Normal 20 2 3 4 7" xfId="19009" xr:uid="{00000000-0005-0000-0000-0000124A0000}"/>
    <cellStyle name="Normal 20 2 3 5" xfId="19010" xr:uid="{00000000-0005-0000-0000-0000134A0000}"/>
    <cellStyle name="Normal 20 2 3 5 2" xfId="19011" xr:uid="{00000000-0005-0000-0000-0000144A0000}"/>
    <cellStyle name="Normal 20 2 3 5 2 2" xfId="19012" xr:uid="{00000000-0005-0000-0000-0000154A0000}"/>
    <cellStyle name="Normal 20 2 3 5 2 2 2" xfId="19013" xr:uid="{00000000-0005-0000-0000-0000164A0000}"/>
    <cellStyle name="Normal 20 2 3 5 2 3" xfId="19014" xr:uid="{00000000-0005-0000-0000-0000174A0000}"/>
    <cellStyle name="Normal 20 2 3 5 3" xfId="19015" xr:uid="{00000000-0005-0000-0000-0000184A0000}"/>
    <cellStyle name="Normal 20 2 3 5 3 2" xfId="19016" xr:uid="{00000000-0005-0000-0000-0000194A0000}"/>
    <cellStyle name="Normal 20 2 3 5 3 2 2" xfId="19017" xr:uid="{00000000-0005-0000-0000-00001A4A0000}"/>
    <cellStyle name="Normal 20 2 3 5 3 3" xfId="19018" xr:uid="{00000000-0005-0000-0000-00001B4A0000}"/>
    <cellStyle name="Normal 20 2 3 5 4" xfId="19019" xr:uid="{00000000-0005-0000-0000-00001C4A0000}"/>
    <cellStyle name="Normal 20 2 3 5 4 2" xfId="19020" xr:uid="{00000000-0005-0000-0000-00001D4A0000}"/>
    <cellStyle name="Normal 20 2 3 5 4 2 2" xfId="19021" xr:uid="{00000000-0005-0000-0000-00001E4A0000}"/>
    <cellStyle name="Normal 20 2 3 5 4 3" xfId="19022" xr:uid="{00000000-0005-0000-0000-00001F4A0000}"/>
    <cellStyle name="Normal 20 2 3 5 5" xfId="19023" xr:uid="{00000000-0005-0000-0000-0000204A0000}"/>
    <cellStyle name="Normal 20 2 3 5 5 2" xfId="19024" xr:uid="{00000000-0005-0000-0000-0000214A0000}"/>
    <cellStyle name="Normal 20 2 3 5 6" xfId="19025" xr:uid="{00000000-0005-0000-0000-0000224A0000}"/>
    <cellStyle name="Normal 20 2 3 5 6 2" xfId="19026" xr:uid="{00000000-0005-0000-0000-0000234A0000}"/>
    <cellStyle name="Normal 20 2 3 5 7" xfId="19027" xr:uid="{00000000-0005-0000-0000-0000244A0000}"/>
    <cellStyle name="Normal 20 2 3 6" xfId="19028" xr:uid="{00000000-0005-0000-0000-0000254A0000}"/>
    <cellStyle name="Normal 20 2 3 6 2" xfId="19029" xr:uid="{00000000-0005-0000-0000-0000264A0000}"/>
    <cellStyle name="Normal 20 2 3 6 2 2" xfId="19030" xr:uid="{00000000-0005-0000-0000-0000274A0000}"/>
    <cellStyle name="Normal 20 2 3 6 3" xfId="19031" xr:uid="{00000000-0005-0000-0000-0000284A0000}"/>
    <cellStyle name="Normal 20 2 3 7" xfId="19032" xr:uid="{00000000-0005-0000-0000-0000294A0000}"/>
    <cellStyle name="Normal 20 2 3 7 2" xfId="19033" xr:uid="{00000000-0005-0000-0000-00002A4A0000}"/>
    <cellStyle name="Normal 20 2 3 7 2 2" xfId="19034" xr:uid="{00000000-0005-0000-0000-00002B4A0000}"/>
    <cellStyle name="Normal 20 2 3 7 3" xfId="19035" xr:uid="{00000000-0005-0000-0000-00002C4A0000}"/>
    <cellStyle name="Normal 20 2 3 8" xfId="19036" xr:uid="{00000000-0005-0000-0000-00002D4A0000}"/>
    <cellStyle name="Normal 20 2 3 8 2" xfId="19037" xr:uid="{00000000-0005-0000-0000-00002E4A0000}"/>
    <cellStyle name="Normal 20 2 3 8 2 2" xfId="19038" xr:uid="{00000000-0005-0000-0000-00002F4A0000}"/>
    <cellStyle name="Normal 20 2 3 8 3" xfId="19039" xr:uid="{00000000-0005-0000-0000-0000304A0000}"/>
    <cellStyle name="Normal 20 2 3 9" xfId="19040" xr:uid="{00000000-0005-0000-0000-0000314A0000}"/>
    <cellStyle name="Normal 20 2 3 9 2" xfId="19041" xr:uid="{00000000-0005-0000-0000-0000324A0000}"/>
    <cellStyle name="Normal 20 2 4" xfId="19042" xr:uid="{00000000-0005-0000-0000-0000334A0000}"/>
    <cellStyle name="Normal 20 2 4 2" xfId="19043" xr:uid="{00000000-0005-0000-0000-0000344A0000}"/>
    <cellStyle name="Normal 20 2 4 2 2" xfId="19044" xr:uid="{00000000-0005-0000-0000-0000354A0000}"/>
    <cellStyle name="Normal 20 2 4 2 2 2" xfId="19045" xr:uid="{00000000-0005-0000-0000-0000364A0000}"/>
    <cellStyle name="Normal 20 2 4 2 2 2 2" xfId="19046" xr:uid="{00000000-0005-0000-0000-0000374A0000}"/>
    <cellStyle name="Normal 20 2 4 2 2 3" xfId="19047" xr:uid="{00000000-0005-0000-0000-0000384A0000}"/>
    <cellStyle name="Normal 20 2 4 2 3" xfId="19048" xr:uid="{00000000-0005-0000-0000-0000394A0000}"/>
    <cellStyle name="Normal 20 2 4 2 3 2" xfId="19049" xr:uid="{00000000-0005-0000-0000-00003A4A0000}"/>
    <cellStyle name="Normal 20 2 4 2 3 2 2" xfId="19050" xr:uid="{00000000-0005-0000-0000-00003B4A0000}"/>
    <cellStyle name="Normal 20 2 4 2 3 3" xfId="19051" xr:uid="{00000000-0005-0000-0000-00003C4A0000}"/>
    <cellStyle name="Normal 20 2 4 2 4" xfId="19052" xr:uid="{00000000-0005-0000-0000-00003D4A0000}"/>
    <cellStyle name="Normal 20 2 4 2 4 2" xfId="19053" xr:uid="{00000000-0005-0000-0000-00003E4A0000}"/>
    <cellStyle name="Normal 20 2 4 2 4 2 2" xfId="19054" xr:uid="{00000000-0005-0000-0000-00003F4A0000}"/>
    <cellStyle name="Normal 20 2 4 2 4 3" xfId="19055" xr:uid="{00000000-0005-0000-0000-0000404A0000}"/>
    <cellStyle name="Normal 20 2 4 2 5" xfId="19056" xr:uid="{00000000-0005-0000-0000-0000414A0000}"/>
    <cellStyle name="Normal 20 2 4 2 5 2" xfId="19057" xr:uid="{00000000-0005-0000-0000-0000424A0000}"/>
    <cellStyle name="Normal 20 2 4 2 6" xfId="19058" xr:uid="{00000000-0005-0000-0000-0000434A0000}"/>
    <cellStyle name="Normal 20 2 4 2 6 2" xfId="19059" xr:uid="{00000000-0005-0000-0000-0000444A0000}"/>
    <cellStyle name="Normal 20 2 4 2 7" xfId="19060" xr:uid="{00000000-0005-0000-0000-0000454A0000}"/>
    <cellStyle name="Normal 20 2 4 3" xfId="19061" xr:uid="{00000000-0005-0000-0000-0000464A0000}"/>
    <cellStyle name="Normal 20 2 4 3 2" xfId="19062" xr:uid="{00000000-0005-0000-0000-0000474A0000}"/>
    <cellStyle name="Normal 20 2 4 3 2 2" xfId="19063" xr:uid="{00000000-0005-0000-0000-0000484A0000}"/>
    <cellStyle name="Normal 20 2 4 3 2 2 2" xfId="19064" xr:uid="{00000000-0005-0000-0000-0000494A0000}"/>
    <cellStyle name="Normal 20 2 4 3 2 3" xfId="19065" xr:uid="{00000000-0005-0000-0000-00004A4A0000}"/>
    <cellStyle name="Normal 20 2 4 3 3" xfId="19066" xr:uid="{00000000-0005-0000-0000-00004B4A0000}"/>
    <cellStyle name="Normal 20 2 4 3 3 2" xfId="19067" xr:uid="{00000000-0005-0000-0000-00004C4A0000}"/>
    <cellStyle name="Normal 20 2 4 3 3 2 2" xfId="19068" xr:uid="{00000000-0005-0000-0000-00004D4A0000}"/>
    <cellStyle name="Normal 20 2 4 3 3 3" xfId="19069" xr:uid="{00000000-0005-0000-0000-00004E4A0000}"/>
    <cellStyle name="Normal 20 2 4 3 4" xfId="19070" xr:uid="{00000000-0005-0000-0000-00004F4A0000}"/>
    <cellStyle name="Normal 20 2 4 3 4 2" xfId="19071" xr:uid="{00000000-0005-0000-0000-0000504A0000}"/>
    <cellStyle name="Normal 20 2 4 3 4 2 2" xfId="19072" xr:uid="{00000000-0005-0000-0000-0000514A0000}"/>
    <cellStyle name="Normal 20 2 4 3 4 3" xfId="19073" xr:uid="{00000000-0005-0000-0000-0000524A0000}"/>
    <cellStyle name="Normal 20 2 4 3 5" xfId="19074" xr:uid="{00000000-0005-0000-0000-0000534A0000}"/>
    <cellStyle name="Normal 20 2 4 3 5 2" xfId="19075" xr:uid="{00000000-0005-0000-0000-0000544A0000}"/>
    <cellStyle name="Normal 20 2 4 3 6" xfId="19076" xr:uid="{00000000-0005-0000-0000-0000554A0000}"/>
    <cellStyle name="Normal 20 2 4 3 6 2" xfId="19077" xr:uid="{00000000-0005-0000-0000-0000564A0000}"/>
    <cellStyle name="Normal 20 2 4 3 7" xfId="19078" xr:uid="{00000000-0005-0000-0000-0000574A0000}"/>
    <cellStyle name="Normal 20 2 4 4" xfId="19079" xr:uid="{00000000-0005-0000-0000-0000584A0000}"/>
    <cellStyle name="Normal 20 2 4 4 2" xfId="19080" xr:uid="{00000000-0005-0000-0000-0000594A0000}"/>
    <cellStyle name="Normal 20 2 4 4 2 2" xfId="19081" xr:uid="{00000000-0005-0000-0000-00005A4A0000}"/>
    <cellStyle name="Normal 20 2 4 4 3" xfId="19082" xr:uid="{00000000-0005-0000-0000-00005B4A0000}"/>
    <cellStyle name="Normal 20 2 4 5" xfId="19083" xr:uid="{00000000-0005-0000-0000-00005C4A0000}"/>
    <cellStyle name="Normal 20 2 4 5 2" xfId="19084" xr:uid="{00000000-0005-0000-0000-00005D4A0000}"/>
    <cellStyle name="Normal 20 2 4 5 2 2" xfId="19085" xr:uid="{00000000-0005-0000-0000-00005E4A0000}"/>
    <cellStyle name="Normal 20 2 4 5 3" xfId="19086" xr:uid="{00000000-0005-0000-0000-00005F4A0000}"/>
    <cellStyle name="Normal 20 2 4 6" xfId="19087" xr:uid="{00000000-0005-0000-0000-0000604A0000}"/>
    <cellStyle name="Normal 20 2 4 6 2" xfId="19088" xr:uid="{00000000-0005-0000-0000-0000614A0000}"/>
    <cellStyle name="Normal 20 2 4 6 2 2" xfId="19089" xr:uid="{00000000-0005-0000-0000-0000624A0000}"/>
    <cellStyle name="Normal 20 2 4 6 3" xfId="19090" xr:uid="{00000000-0005-0000-0000-0000634A0000}"/>
    <cellStyle name="Normal 20 2 4 7" xfId="19091" xr:uid="{00000000-0005-0000-0000-0000644A0000}"/>
    <cellStyle name="Normal 20 2 4 7 2" xfId="19092" xr:uid="{00000000-0005-0000-0000-0000654A0000}"/>
    <cellStyle name="Normal 20 2 4 8" xfId="19093" xr:uid="{00000000-0005-0000-0000-0000664A0000}"/>
    <cellStyle name="Normal 20 2 4 8 2" xfId="19094" xr:uid="{00000000-0005-0000-0000-0000674A0000}"/>
    <cellStyle name="Normal 20 2 4 9" xfId="19095" xr:uid="{00000000-0005-0000-0000-0000684A0000}"/>
    <cellStyle name="Normal 20 2 5" xfId="19096" xr:uid="{00000000-0005-0000-0000-0000694A0000}"/>
    <cellStyle name="Normal 20 2 5 2" xfId="19097" xr:uid="{00000000-0005-0000-0000-00006A4A0000}"/>
    <cellStyle name="Normal 20 2 5 2 2" xfId="19098" xr:uid="{00000000-0005-0000-0000-00006B4A0000}"/>
    <cellStyle name="Normal 20 2 5 2 2 2" xfId="19099" xr:uid="{00000000-0005-0000-0000-00006C4A0000}"/>
    <cellStyle name="Normal 20 2 5 2 2 2 2" xfId="19100" xr:uid="{00000000-0005-0000-0000-00006D4A0000}"/>
    <cellStyle name="Normal 20 2 5 2 2 3" xfId="19101" xr:uid="{00000000-0005-0000-0000-00006E4A0000}"/>
    <cellStyle name="Normal 20 2 5 2 3" xfId="19102" xr:uid="{00000000-0005-0000-0000-00006F4A0000}"/>
    <cellStyle name="Normal 20 2 5 2 3 2" xfId="19103" xr:uid="{00000000-0005-0000-0000-0000704A0000}"/>
    <cellStyle name="Normal 20 2 5 2 3 2 2" xfId="19104" xr:uid="{00000000-0005-0000-0000-0000714A0000}"/>
    <cellStyle name="Normal 20 2 5 2 3 3" xfId="19105" xr:uid="{00000000-0005-0000-0000-0000724A0000}"/>
    <cellStyle name="Normal 20 2 5 2 4" xfId="19106" xr:uid="{00000000-0005-0000-0000-0000734A0000}"/>
    <cellStyle name="Normal 20 2 5 2 4 2" xfId="19107" xr:uid="{00000000-0005-0000-0000-0000744A0000}"/>
    <cellStyle name="Normal 20 2 5 2 4 2 2" xfId="19108" xr:uid="{00000000-0005-0000-0000-0000754A0000}"/>
    <cellStyle name="Normal 20 2 5 2 4 3" xfId="19109" xr:uid="{00000000-0005-0000-0000-0000764A0000}"/>
    <cellStyle name="Normal 20 2 5 2 5" xfId="19110" xr:uid="{00000000-0005-0000-0000-0000774A0000}"/>
    <cellStyle name="Normal 20 2 5 2 5 2" xfId="19111" xr:uid="{00000000-0005-0000-0000-0000784A0000}"/>
    <cellStyle name="Normal 20 2 5 2 6" xfId="19112" xr:uid="{00000000-0005-0000-0000-0000794A0000}"/>
    <cellStyle name="Normal 20 2 5 2 6 2" xfId="19113" xr:uid="{00000000-0005-0000-0000-00007A4A0000}"/>
    <cellStyle name="Normal 20 2 5 2 7" xfId="19114" xr:uid="{00000000-0005-0000-0000-00007B4A0000}"/>
    <cellStyle name="Normal 20 2 5 3" xfId="19115" xr:uid="{00000000-0005-0000-0000-00007C4A0000}"/>
    <cellStyle name="Normal 20 2 5 3 2" xfId="19116" xr:uid="{00000000-0005-0000-0000-00007D4A0000}"/>
    <cellStyle name="Normal 20 2 5 3 2 2" xfId="19117" xr:uid="{00000000-0005-0000-0000-00007E4A0000}"/>
    <cellStyle name="Normal 20 2 5 3 3" xfId="19118" xr:uid="{00000000-0005-0000-0000-00007F4A0000}"/>
    <cellStyle name="Normal 20 2 5 4" xfId="19119" xr:uid="{00000000-0005-0000-0000-0000804A0000}"/>
    <cellStyle name="Normal 20 2 5 4 2" xfId="19120" xr:uid="{00000000-0005-0000-0000-0000814A0000}"/>
    <cellStyle name="Normal 20 2 5 4 2 2" xfId="19121" xr:uid="{00000000-0005-0000-0000-0000824A0000}"/>
    <cellStyle name="Normal 20 2 5 4 3" xfId="19122" xr:uid="{00000000-0005-0000-0000-0000834A0000}"/>
    <cellStyle name="Normal 20 2 5 5" xfId="19123" xr:uid="{00000000-0005-0000-0000-0000844A0000}"/>
    <cellStyle name="Normal 20 2 5 5 2" xfId="19124" xr:uid="{00000000-0005-0000-0000-0000854A0000}"/>
    <cellStyle name="Normal 20 2 5 5 2 2" xfId="19125" xr:uid="{00000000-0005-0000-0000-0000864A0000}"/>
    <cellStyle name="Normal 20 2 5 5 3" xfId="19126" xr:uid="{00000000-0005-0000-0000-0000874A0000}"/>
    <cellStyle name="Normal 20 2 5 6" xfId="19127" xr:uid="{00000000-0005-0000-0000-0000884A0000}"/>
    <cellStyle name="Normal 20 2 5 6 2" xfId="19128" xr:uid="{00000000-0005-0000-0000-0000894A0000}"/>
    <cellStyle name="Normal 20 2 5 7" xfId="19129" xr:uid="{00000000-0005-0000-0000-00008A4A0000}"/>
    <cellStyle name="Normal 20 2 5 7 2" xfId="19130" xr:uid="{00000000-0005-0000-0000-00008B4A0000}"/>
    <cellStyle name="Normal 20 2 5 8" xfId="19131" xr:uid="{00000000-0005-0000-0000-00008C4A0000}"/>
    <cellStyle name="Normal 20 2 6" xfId="19132" xr:uid="{00000000-0005-0000-0000-00008D4A0000}"/>
    <cellStyle name="Normal 20 2 6 2" xfId="19133" xr:uid="{00000000-0005-0000-0000-00008E4A0000}"/>
    <cellStyle name="Normal 20 2 6 2 2" xfId="19134" xr:uid="{00000000-0005-0000-0000-00008F4A0000}"/>
    <cellStyle name="Normal 20 2 6 2 2 2" xfId="19135" xr:uid="{00000000-0005-0000-0000-0000904A0000}"/>
    <cellStyle name="Normal 20 2 6 2 3" xfId="19136" xr:uid="{00000000-0005-0000-0000-0000914A0000}"/>
    <cellStyle name="Normal 20 2 6 3" xfId="19137" xr:uid="{00000000-0005-0000-0000-0000924A0000}"/>
    <cellStyle name="Normal 20 2 6 3 2" xfId="19138" xr:uid="{00000000-0005-0000-0000-0000934A0000}"/>
    <cellStyle name="Normal 20 2 6 3 2 2" xfId="19139" xr:uid="{00000000-0005-0000-0000-0000944A0000}"/>
    <cellStyle name="Normal 20 2 6 3 3" xfId="19140" xr:uid="{00000000-0005-0000-0000-0000954A0000}"/>
    <cellStyle name="Normal 20 2 6 4" xfId="19141" xr:uid="{00000000-0005-0000-0000-0000964A0000}"/>
    <cellStyle name="Normal 20 2 6 4 2" xfId="19142" xr:uid="{00000000-0005-0000-0000-0000974A0000}"/>
    <cellStyle name="Normal 20 2 6 4 2 2" xfId="19143" xr:uid="{00000000-0005-0000-0000-0000984A0000}"/>
    <cellStyle name="Normal 20 2 6 4 3" xfId="19144" xr:uid="{00000000-0005-0000-0000-0000994A0000}"/>
    <cellStyle name="Normal 20 2 6 5" xfId="19145" xr:uid="{00000000-0005-0000-0000-00009A4A0000}"/>
    <cellStyle name="Normal 20 2 6 5 2" xfId="19146" xr:uid="{00000000-0005-0000-0000-00009B4A0000}"/>
    <cellStyle name="Normal 20 2 6 6" xfId="19147" xr:uid="{00000000-0005-0000-0000-00009C4A0000}"/>
    <cellStyle name="Normal 20 2 6 6 2" xfId="19148" xr:uid="{00000000-0005-0000-0000-00009D4A0000}"/>
    <cellStyle name="Normal 20 2 6 7" xfId="19149" xr:uid="{00000000-0005-0000-0000-00009E4A0000}"/>
    <cellStyle name="Normal 20 2 7" xfId="19150" xr:uid="{00000000-0005-0000-0000-00009F4A0000}"/>
    <cellStyle name="Normal 20 2 7 2" xfId="19151" xr:uid="{00000000-0005-0000-0000-0000A04A0000}"/>
    <cellStyle name="Normal 20 2 7 2 2" xfId="19152" xr:uid="{00000000-0005-0000-0000-0000A14A0000}"/>
    <cellStyle name="Normal 20 2 7 2 2 2" xfId="19153" xr:uid="{00000000-0005-0000-0000-0000A24A0000}"/>
    <cellStyle name="Normal 20 2 7 2 3" xfId="19154" xr:uid="{00000000-0005-0000-0000-0000A34A0000}"/>
    <cellStyle name="Normal 20 2 7 3" xfId="19155" xr:uid="{00000000-0005-0000-0000-0000A44A0000}"/>
    <cellStyle name="Normal 20 2 7 3 2" xfId="19156" xr:uid="{00000000-0005-0000-0000-0000A54A0000}"/>
    <cellStyle name="Normal 20 2 7 3 2 2" xfId="19157" xr:uid="{00000000-0005-0000-0000-0000A64A0000}"/>
    <cellStyle name="Normal 20 2 7 3 3" xfId="19158" xr:uid="{00000000-0005-0000-0000-0000A74A0000}"/>
    <cellStyle name="Normal 20 2 7 4" xfId="19159" xr:uid="{00000000-0005-0000-0000-0000A84A0000}"/>
    <cellStyle name="Normal 20 2 7 4 2" xfId="19160" xr:uid="{00000000-0005-0000-0000-0000A94A0000}"/>
    <cellStyle name="Normal 20 2 7 4 2 2" xfId="19161" xr:uid="{00000000-0005-0000-0000-0000AA4A0000}"/>
    <cellStyle name="Normal 20 2 7 4 3" xfId="19162" xr:uid="{00000000-0005-0000-0000-0000AB4A0000}"/>
    <cellStyle name="Normal 20 2 7 5" xfId="19163" xr:uid="{00000000-0005-0000-0000-0000AC4A0000}"/>
    <cellStyle name="Normal 20 2 7 5 2" xfId="19164" xr:uid="{00000000-0005-0000-0000-0000AD4A0000}"/>
    <cellStyle name="Normal 20 2 7 6" xfId="19165" xr:uid="{00000000-0005-0000-0000-0000AE4A0000}"/>
    <cellStyle name="Normal 20 2 7 6 2" xfId="19166" xr:uid="{00000000-0005-0000-0000-0000AF4A0000}"/>
    <cellStyle name="Normal 20 2 7 7" xfId="19167" xr:uid="{00000000-0005-0000-0000-0000B04A0000}"/>
    <cellStyle name="Normal 20 2 8" xfId="19168" xr:uid="{00000000-0005-0000-0000-0000B14A0000}"/>
    <cellStyle name="Normal 20 2 8 2" xfId="19169" xr:uid="{00000000-0005-0000-0000-0000B24A0000}"/>
    <cellStyle name="Normal 20 2 8 2 2" xfId="19170" xr:uid="{00000000-0005-0000-0000-0000B34A0000}"/>
    <cellStyle name="Normal 20 2 8 3" xfId="19171" xr:uid="{00000000-0005-0000-0000-0000B44A0000}"/>
    <cellStyle name="Normal 20 2 9" xfId="19172" xr:uid="{00000000-0005-0000-0000-0000B54A0000}"/>
    <cellStyle name="Normal 20 2 9 2" xfId="19173" xr:uid="{00000000-0005-0000-0000-0000B64A0000}"/>
    <cellStyle name="Normal 20 2 9 2 2" xfId="19174" xr:uid="{00000000-0005-0000-0000-0000B74A0000}"/>
    <cellStyle name="Normal 20 2 9 3" xfId="19175" xr:uid="{00000000-0005-0000-0000-0000B84A0000}"/>
    <cellStyle name="Normal 20 2_Confidential Information" xfId="19176" xr:uid="{00000000-0005-0000-0000-0000B94A0000}"/>
    <cellStyle name="Normal 20 3" xfId="501" xr:uid="{00000000-0005-0000-0000-0000BA4A0000}"/>
    <cellStyle name="Normal 20 3 10" xfId="19177" xr:uid="{00000000-0005-0000-0000-0000BB4A0000}"/>
    <cellStyle name="Normal 20 3 10 2" xfId="19178" xr:uid="{00000000-0005-0000-0000-0000BC4A0000}"/>
    <cellStyle name="Normal 20 3 10 2 2" xfId="19179" xr:uid="{00000000-0005-0000-0000-0000BD4A0000}"/>
    <cellStyle name="Normal 20 3 10 3" xfId="19180" xr:uid="{00000000-0005-0000-0000-0000BE4A0000}"/>
    <cellStyle name="Normal 20 3 11" xfId="19181" xr:uid="{00000000-0005-0000-0000-0000BF4A0000}"/>
    <cellStyle name="Normal 20 3 11 2" xfId="19182" xr:uid="{00000000-0005-0000-0000-0000C04A0000}"/>
    <cellStyle name="Normal 20 3 12" xfId="19183" xr:uid="{00000000-0005-0000-0000-0000C14A0000}"/>
    <cellStyle name="Normal 20 3 12 2" xfId="19184" xr:uid="{00000000-0005-0000-0000-0000C24A0000}"/>
    <cellStyle name="Normal 20 3 13" xfId="19185" xr:uid="{00000000-0005-0000-0000-0000C34A0000}"/>
    <cellStyle name="Normal 20 3 2" xfId="502" xr:uid="{00000000-0005-0000-0000-0000C44A0000}"/>
    <cellStyle name="Normal 20 3 2 10" xfId="19186" xr:uid="{00000000-0005-0000-0000-0000C54A0000}"/>
    <cellStyle name="Normal 20 3 2 10 2" xfId="19187" xr:uid="{00000000-0005-0000-0000-0000C64A0000}"/>
    <cellStyle name="Normal 20 3 2 11" xfId="19188" xr:uid="{00000000-0005-0000-0000-0000C74A0000}"/>
    <cellStyle name="Normal 20 3 2 2" xfId="19189" xr:uid="{00000000-0005-0000-0000-0000C84A0000}"/>
    <cellStyle name="Normal 20 3 2 2 2" xfId="19190" xr:uid="{00000000-0005-0000-0000-0000C94A0000}"/>
    <cellStyle name="Normal 20 3 2 2 2 2" xfId="19191" xr:uid="{00000000-0005-0000-0000-0000CA4A0000}"/>
    <cellStyle name="Normal 20 3 2 2 2 2 2" xfId="19192" xr:uid="{00000000-0005-0000-0000-0000CB4A0000}"/>
    <cellStyle name="Normal 20 3 2 2 2 2 2 2" xfId="19193" xr:uid="{00000000-0005-0000-0000-0000CC4A0000}"/>
    <cellStyle name="Normal 20 3 2 2 2 2 3" xfId="19194" xr:uid="{00000000-0005-0000-0000-0000CD4A0000}"/>
    <cellStyle name="Normal 20 3 2 2 2 3" xfId="19195" xr:uid="{00000000-0005-0000-0000-0000CE4A0000}"/>
    <cellStyle name="Normal 20 3 2 2 2 3 2" xfId="19196" xr:uid="{00000000-0005-0000-0000-0000CF4A0000}"/>
    <cellStyle name="Normal 20 3 2 2 2 3 2 2" xfId="19197" xr:uid="{00000000-0005-0000-0000-0000D04A0000}"/>
    <cellStyle name="Normal 20 3 2 2 2 3 3" xfId="19198" xr:uid="{00000000-0005-0000-0000-0000D14A0000}"/>
    <cellStyle name="Normal 20 3 2 2 2 4" xfId="19199" xr:uid="{00000000-0005-0000-0000-0000D24A0000}"/>
    <cellStyle name="Normal 20 3 2 2 2 4 2" xfId="19200" xr:uid="{00000000-0005-0000-0000-0000D34A0000}"/>
    <cellStyle name="Normal 20 3 2 2 2 4 2 2" xfId="19201" xr:uid="{00000000-0005-0000-0000-0000D44A0000}"/>
    <cellStyle name="Normal 20 3 2 2 2 4 3" xfId="19202" xr:uid="{00000000-0005-0000-0000-0000D54A0000}"/>
    <cellStyle name="Normal 20 3 2 2 2 5" xfId="19203" xr:uid="{00000000-0005-0000-0000-0000D64A0000}"/>
    <cellStyle name="Normal 20 3 2 2 2 5 2" xfId="19204" xr:uid="{00000000-0005-0000-0000-0000D74A0000}"/>
    <cellStyle name="Normal 20 3 2 2 2 6" xfId="19205" xr:uid="{00000000-0005-0000-0000-0000D84A0000}"/>
    <cellStyle name="Normal 20 3 2 2 2 6 2" xfId="19206" xr:uid="{00000000-0005-0000-0000-0000D94A0000}"/>
    <cellStyle name="Normal 20 3 2 2 2 7" xfId="19207" xr:uid="{00000000-0005-0000-0000-0000DA4A0000}"/>
    <cellStyle name="Normal 20 3 2 2 3" xfId="19208" xr:uid="{00000000-0005-0000-0000-0000DB4A0000}"/>
    <cellStyle name="Normal 20 3 2 2 3 2" xfId="19209" xr:uid="{00000000-0005-0000-0000-0000DC4A0000}"/>
    <cellStyle name="Normal 20 3 2 2 3 2 2" xfId="19210" xr:uid="{00000000-0005-0000-0000-0000DD4A0000}"/>
    <cellStyle name="Normal 20 3 2 2 3 2 2 2" xfId="19211" xr:uid="{00000000-0005-0000-0000-0000DE4A0000}"/>
    <cellStyle name="Normal 20 3 2 2 3 2 3" xfId="19212" xr:uid="{00000000-0005-0000-0000-0000DF4A0000}"/>
    <cellStyle name="Normal 20 3 2 2 3 3" xfId="19213" xr:uid="{00000000-0005-0000-0000-0000E04A0000}"/>
    <cellStyle name="Normal 20 3 2 2 3 3 2" xfId="19214" xr:uid="{00000000-0005-0000-0000-0000E14A0000}"/>
    <cellStyle name="Normal 20 3 2 2 3 3 2 2" xfId="19215" xr:uid="{00000000-0005-0000-0000-0000E24A0000}"/>
    <cellStyle name="Normal 20 3 2 2 3 3 3" xfId="19216" xr:uid="{00000000-0005-0000-0000-0000E34A0000}"/>
    <cellStyle name="Normal 20 3 2 2 3 4" xfId="19217" xr:uid="{00000000-0005-0000-0000-0000E44A0000}"/>
    <cellStyle name="Normal 20 3 2 2 3 4 2" xfId="19218" xr:uid="{00000000-0005-0000-0000-0000E54A0000}"/>
    <cellStyle name="Normal 20 3 2 2 3 4 2 2" xfId="19219" xr:uid="{00000000-0005-0000-0000-0000E64A0000}"/>
    <cellStyle name="Normal 20 3 2 2 3 4 3" xfId="19220" xr:uid="{00000000-0005-0000-0000-0000E74A0000}"/>
    <cellStyle name="Normal 20 3 2 2 3 5" xfId="19221" xr:uid="{00000000-0005-0000-0000-0000E84A0000}"/>
    <cellStyle name="Normal 20 3 2 2 3 5 2" xfId="19222" xr:uid="{00000000-0005-0000-0000-0000E94A0000}"/>
    <cellStyle name="Normal 20 3 2 2 3 6" xfId="19223" xr:uid="{00000000-0005-0000-0000-0000EA4A0000}"/>
    <cellStyle name="Normal 20 3 2 2 3 6 2" xfId="19224" xr:uid="{00000000-0005-0000-0000-0000EB4A0000}"/>
    <cellStyle name="Normal 20 3 2 2 3 7" xfId="19225" xr:uid="{00000000-0005-0000-0000-0000EC4A0000}"/>
    <cellStyle name="Normal 20 3 2 2 4" xfId="19226" xr:uid="{00000000-0005-0000-0000-0000ED4A0000}"/>
    <cellStyle name="Normal 20 3 2 2 4 2" xfId="19227" xr:uid="{00000000-0005-0000-0000-0000EE4A0000}"/>
    <cellStyle name="Normal 20 3 2 2 4 2 2" xfId="19228" xr:uid="{00000000-0005-0000-0000-0000EF4A0000}"/>
    <cellStyle name="Normal 20 3 2 2 4 3" xfId="19229" xr:uid="{00000000-0005-0000-0000-0000F04A0000}"/>
    <cellStyle name="Normal 20 3 2 2 5" xfId="19230" xr:uid="{00000000-0005-0000-0000-0000F14A0000}"/>
    <cellStyle name="Normal 20 3 2 2 5 2" xfId="19231" xr:uid="{00000000-0005-0000-0000-0000F24A0000}"/>
    <cellStyle name="Normal 20 3 2 2 5 2 2" xfId="19232" xr:uid="{00000000-0005-0000-0000-0000F34A0000}"/>
    <cellStyle name="Normal 20 3 2 2 5 3" xfId="19233" xr:uid="{00000000-0005-0000-0000-0000F44A0000}"/>
    <cellStyle name="Normal 20 3 2 2 6" xfId="19234" xr:uid="{00000000-0005-0000-0000-0000F54A0000}"/>
    <cellStyle name="Normal 20 3 2 2 6 2" xfId="19235" xr:uid="{00000000-0005-0000-0000-0000F64A0000}"/>
    <cellStyle name="Normal 20 3 2 2 6 2 2" xfId="19236" xr:uid="{00000000-0005-0000-0000-0000F74A0000}"/>
    <cellStyle name="Normal 20 3 2 2 6 3" xfId="19237" xr:uid="{00000000-0005-0000-0000-0000F84A0000}"/>
    <cellStyle name="Normal 20 3 2 2 7" xfId="19238" xr:uid="{00000000-0005-0000-0000-0000F94A0000}"/>
    <cellStyle name="Normal 20 3 2 2 7 2" xfId="19239" xr:uid="{00000000-0005-0000-0000-0000FA4A0000}"/>
    <cellStyle name="Normal 20 3 2 2 8" xfId="19240" xr:uid="{00000000-0005-0000-0000-0000FB4A0000}"/>
    <cellStyle name="Normal 20 3 2 2 8 2" xfId="19241" xr:uid="{00000000-0005-0000-0000-0000FC4A0000}"/>
    <cellStyle name="Normal 20 3 2 2 9" xfId="19242" xr:uid="{00000000-0005-0000-0000-0000FD4A0000}"/>
    <cellStyle name="Normal 20 3 2 3" xfId="19243" xr:uid="{00000000-0005-0000-0000-0000FE4A0000}"/>
    <cellStyle name="Normal 20 3 2 3 2" xfId="19244" xr:uid="{00000000-0005-0000-0000-0000FF4A0000}"/>
    <cellStyle name="Normal 20 3 2 3 2 2" xfId="19245" xr:uid="{00000000-0005-0000-0000-0000004B0000}"/>
    <cellStyle name="Normal 20 3 2 3 2 2 2" xfId="19246" xr:uid="{00000000-0005-0000-0000-0000014B0000}"/>
    <cellStyle name="Normal 20 3 2 3 2 2 2 2" xfId="19247" xr:uid="{00000000-0005-0000-0000-0000024B0000}"/>
    <cellStyle name="Normal 20 3 2 3 2 2 3" xfId="19248" xr:uid="{00000000-0005-0000-0000-0000034B0000}"/>
    <cellStyle name="Normal 20 3 2 3 2 3" xfId="19249" xr:uid="{00000000-0005-0000-0000-0000044B0000}"/>
    <cellStyle name="Normal 20 3 2 3 2 3 2" xfId="19250" xr:uid="{00000000-0005-0000-0000-0000054B0000}"/>
    <cellStyle name="Normal 20 3 2 3 2 3 2 2" xfId="19251" xr:uid="{00000000-0005-0000-0000-0000064B0000}"/>
    <cellStyle name="Normal 20 3 2 3 2 3 3" xfId="19252" xr:uid="{00000000-0005-0000-0000-0000074B0000}"/>
    <cellStyle name="Normal 20 3 2 3 2 4" xfId="19253" xr:uid="{00000000-0005-0000-0000-0000084B0000}"/>
    <cellStyle name="Normal 20 3 2 3 2 4 2" xfId="19254" xr:uid="{00000000-0005-0000-0000-0000094B0000}"/>
    <cellStyle name="Normal 20 3 2 3 2 4 2 2" xfId="19255" xr:uid="{00000000-0005-0000-0000-00000A4B0000}"/>
    <cellStyle name="Normal 20 3 2 3 2 4 3" xfId="19256" xr:uid="{00000000-0005-0000-0000-00000B4B0000}"/>
    <cellStyle name="Normal 20 3 2 3 2 5" xfId="19257" xr:uid="{00000000-0005-0000-0000-00000C4B0000}"/>
    <cellStyle name="Normal 20 3 2 3 2 5 2" xfId="19258" xr:uid="{00000000-0005-0000-0000-00000D4B0000}"/>
    <cellStyle name="Normal 20 3 2 3 2 6" xfId="19259" xr:uid="{00000000-0005-0000-0000-00000E4B0000}"/>
    <cellStyle name="Normal 20 3 2 3 2 6 2" xfId="19260" xr:uid="{00000000-0005-0000-0000-00000F4B0000}"/>
    <cellStyle name="Normal 20 3 2 3 2 7" xfId="19261" xr:uid="{00000000-0005-0000-0000-0000104B0000}"/>
    <cellStyle name="Normal 20 3 2 3 3" xfId="19262" xr:uid="{00000000-0005-0000-0000-0000114B0000}"/>
    <cellStyle name="Normal 20 3 2 3 3 2" xfId="19263" xr:uid="{00000000-0005-0000-0000-0000124B0000}"/>
    <cellStyle name="Normal 20 3 2 3 3 2 2" xfId="19264" xr:uid="{00000000-0005-0000-0000-0000134B0000}"/>
    <cellStyle name="Normal 20 3 2 3 3 3" xfId="19265" xr:uid="{00000000-0005-0000-0000-0000144B0000}"/>
    <cellStyle name="Normal 20 3 2 3 4" xfId="19266" xr:uid="{00000000-0005-0000-0000-0000154B0000}"/>
    <cellStyle name="Normal 20 3 2 3 4 2" xfId="19267" xr:uid="{00000000-0005-0000-0000-0000164B0000}"/>
    <cellStyle name="Normal 20 3 2 3 4 2 2" xfId="19268" xr:uid="{00000000-0005-0000-0000-0000174B0000}"/>
    <cellStyle name="Normal 20 3 2 3 4 3" xfId="19269" xr:uid="{00000000-0005-0000-0000-0000184B0000}"/>
    <cellStyle name="Normal 20 3 2 3 5" xfId="19270" xr:uid="{00000000-0005-0000-0000-0000194B0000}"/>
    <cellStyle name="Normal 20 3 2 3 5 2" xfId="19271" xr:uid="{00000000-0005-0000-0000-00001A4B0000}"/>
    <cellStyle name="Normal 20 3 2 3 5 2 2" xfId="19272" xr:uid="{00000000-0005-0000-0000-00001B4B0000}"/>
    <cellStyle name="Normal 20 3 2 3 5 3" xfId="19273" xr:uid="{00000000-0005-0000-0000-00001C4B0000}"/>
    <cellStyle name="Normal 20 3 2 3 6" xfId="19274" xr:uid="{00000000-0005-0000-0000-00001D4B0000}"/>
    <cellStyle name="Normal 20 3 2 3 6 2" xfId="19275" xr:uid="{00000000-0005-0000-0000-00001E4B0000}"/>
    <cellStyle name="Normal 20 3 2 3 7" xfId="19276" xr:uid="{00000000-0005-0000-0000-00001F4B0000}"/>
    <cellStyle name="Normal 20 3 2 3 7 2" xfId="19277" xr:uid="{00000000-0005-0000-0000-0000204B0000}"/>
    <cellStyle name="Normal 20 3 2 3 8" xfId="19278" xr:uid="{00000000-0005-0000-0000-0000214B0000}"/>
    <cellStyle name="Normal 20 3 2 4" xfId="19279" xr:uid="{00000000-0005-0000-0000-0000224B0000}"/>
    <cellStyle name="Normal 20 3 2 4 2" xfId="19280" xr:uid="{00000000-0005-0000-0000-0000234B0000}"/>
    <cellStyle name="Normal 20 3 2 4 2 2" xfId="19281" xr:uid="{00000000-0005-0000-0000-0000244B0000}"/>
    <cellStyle name="Normal 20 3 2 4 2 2 2" xfId="19282" xr:uid="{00000000-0005-0000-0000-0000254B0000}"/>
    <cellStyle name="Normal 20 3 2 4 2 3" xfId="19283" xr:uid="{00000000-0005-0000-0000-0000264B0000}"/>
    <cellStyle name="Normal 20 3 2 4 3" xfId="19284" xr:uid="{00000000-0005-0000-0000-0000274B0000}"/>
    <cellStyle name="Normal 20 3 2 4 3 2" xfId="19285" xr:uid="{00000000-0005-0000-0000-0000284B0000}"/>
    <cellStyle name="Normal 20 3 2 4 3 2 2" xfId="19286" xr:uid="{00000000-0005-0000-0000-0000294B0000}"/>
    <cellStyle name="Normal 20 3 2 4 3 3" xfId="19287" xr:uid="{00000000-0005-0000-0000-00002A4B0000}"/>
    <cellStyle name="Normal 20 3 2 4 4" xfId="19288" xr:uid="{00000000-0005-0000-0000-00002B4B0000}"/>
    <cellStyle name="Normal 20 3 2 4 4 2" xfId="19289" xr:uid="{00000000-0005-0000-0000-00002C4B0000}"/>
    <cellStyle name="Normal 20 3 2 4 4 2 2" xfId="19290" xr:uid="{00000000-0005-0000-0000-00002D4B0000}"/>
    <cellStyle name="Normal 20 3 2 4 4 3" xfId="19291" xr:uid="{00000000-0005-0000-0000-00002E4B0000}"/>
    <cellStyle name="Normal 20 3 2 4 5" xfId="19292" xr:uid="{00000000-0005-0000-0000-00002F4B0000}"/>
    <cellStyle name="Normal 20 3 2 4 5 2" xfId="19293" xr:uid="{00000000-0005-0000-0000-0000304B0000}"/>
    <cellStyle name="Normal 20 3 2 4 6" xfId="19294" xr:uid="{00000000-0005-0000-0000-0000314B0000}"/>
    <cellStyle name="Normal 20 3 2 4 6 2" xfId="19295" xr:uid="{00000000-0005-0000-0000-0000324B0000}"/>
    <cellStyle name="Normal 20 3 2 4 7" xfId="19296" xr:uid="{00000000-0005-0000-0000-0000334B0000}"/>
    <cellStyle name="Normal 20 3 2 5" xfId="19297" xr:uid="{00000000-0005-0000-0000-0000344B0000}"/>
    <cellStyle name="Normal 20 3 2 5 2" xfId="19298" xr:uid="{00000000-0005-0000-0000-0000354B0000}"/>
    <cellStyle name="Normal 20 3 2 5 2 2" xfId="19299" xr:uid="{00000000-0005-0000-0000-0000364B0000}"/>
    <cellStyle name="Normal 20 3 2 5 2 2 2" xfId="19300" xr:uid="{00000000-0005-0000-0000-0000374B0000}"/>
    <cellStyle name="Normal 20 3 2 5 2 3" xfId="19301" xr:uid="{00000000-0005-0000-0000-0000384B0000}"/>
    <cellStyle name="Normal 20 3 2 5 3" xfId="19302" xr:uid="{00000000-0005-0000-0000-0000394B0000}"/>
    <cellStyle name="Normal 20 3 2 5 3 2" xfId="19303" xr:uid="{00000000-0005-0000-0000-00003A4B0000}"/>
    <cellStyle name="Normal 20 3 2 5 3 2 2" xfId="19304" xr:uid="{00000000-0005-0000-0000-00003B4B0000}"/>
    <cellStyle name="Normal 20 3 2 5 3 3" xfId="19305" xr:uid="{00000000-0005-0000-0000-00003C4B0000}"/>
    <cellStyle name="Normal 20 3 2 5 4" xfId="19306" xr:uid="{00000000-0005-0000-0000-00003D4B0000}"/>
    <cellStyle name="Normal 20 3 2 5 4 2" xfId="19307" xr:uid="{00000000-0005-0000-0000-00003E4B0000}"/>
    <cellStyle name="Normal 20 3 2 5 4 2 2" xfId="19308" xr:uid="{00000000-0005-0000-0000-00003F4B0000}"/>
    <cellStyle name="Normal 20 3 2 5 4 3" xfId="19309" xr:uid="{00000000-0005-0000-0000-0000404B0000}"/>
    <cellStyle name="Normal 20 3 2 5 5" xfId="19310" xr:uid="{00000000-0005-0000-0000-0000414B0000}"/>
    <cellStyle name="Normal 20 3 2 5 5 2" xfId="19311" xr:uid="{00000000-0005-0000-0000-0000424B0000}"/>
    <cellStyle name="Normal 20 3 2 5 6" xfId="19312" xr:uid="{00000000-0005-0000-0000-0000434B0000}"/>
    <cellStyle name="Normal 20 3 2 5 6 2" xfId="19313" xr:uid="{00000000-0005-0000-0000-0000444B0000}"/>
    <cellStyle name="Normal 20 3 2 5 7" xfId="19314" xr:uid="{00000000-0005-0000-0000-0000454B0000}"/>
    <cellStyle name="Normal 20 3 2 6" xfId="19315" xr:uid="{00000000-0005-0000-0000-0000464B0000}"/>
    <cellStyle name="Normal 20 3 2 6 2" xfId="19316" xr:uid="{00000000-0005-0000-0000-0000474B0000}"/>
    <cellStyle name="Normal 20 3 2 6 2 2" xfId="19317" xr:uid="{00000000-0005-0000-0000-0000484B0000}"/>
    <cellStyle name="Normal 20 3 2 6 3" xfId="19318" xr:uid="{00000000-0005-0000-0000-0000494B0000}"/>
    <cellStyle name="Normal 20 3 2 7" xfId="19319" xr:uid="{00000000-0005-0000-0000-00004A4B0000}"/>
    <cellStyle name="Normal 20 3 2 7 2" xfId="19320" xr:uid="{00000000-0005-0000-0000-00004B4B0000}"/>
    <cellStyle name="Normal 20 3 2 7 2 2" xfId="19321" xr:uid="{00000000-0005-0000-0000-00004C4B0000}"/>
    <cellStyle name="Normal 20 3 2 7 3" xfId="19322" xr:uid="{00000000-0005-0000-0000-00004D4B0000}"/>
    <cellStyle name="Normal 20 3 2 8" xfId="19323" xr:uid="{00000000-0005-0000-0000-00004E4B0000}"/>
    <cellStyle name="Normal 20 3 2 8 2" xfId="19324" xr:uid="{00000000-0005-0000-0000-00004F4B0000}"/>
    <cellStyle name="Normal 20 3 2 8 2 2" xfId="19325" xr:uid="{00000000-0005-0000-0000-0000504B0000}"/>
    <cellStyle name="Normal 20 3 2 8 3" xfId="19326" xr:uid="{00000000-0005-0000-0000-0000514B0000}"/>
    <cellStyle name="Normal 20 3 2 9" xfId="19327" xr:uid="{00000000-0005-0000-0000-0000524B0000}"/>
    <cellStyle name="Normal 20 3 2 9 2" xfId="19328" xr:uid="{00000000-0005-0000-0000-0000534B0000}"/>
    <cellStyle name="Normal 20 3 3" xfId="503" xr:uid="{00000000-0005-0000-0000-0000544B0000}"/>
    <cellStyle name="Normal 20 3 3 10" xfId="19329" xr:uid="{00000000-0005-0000-0000-0000554B0000}"/>
    <cellStyle name="Normal 20 3 3 10 2" xfId="19330" xr:uid="{00000000-0005-0000-0000-0000564B0000}"/>
    <cellStyle name="Normal 20 3 3 11" xfId="19331" xr:uid="{00000000-0005-0000-0000-0000574B0000}"/>
    <cellStyle name="Normal 20 3 3 2" xfId="19332" xr:uid="{00000000-0005-0000-0000-0000584B0000}"/>
    <cellStyle name="Normal 20 3 3 2 2" xfId="19333" xr:uid="{00000000-0005-0000-0000-0000594B0000}"/>
    <cellStyle name="Normal 20 3 3 2 2 2" xfId="19334" xr:uid="{00000000-0005-0000-0000-00005A4B0000}"/>
    <cellStyle name="Normal 20 3 3 2 2 2 2" xfId="19335" xr:uid="{00000000-0005-0000-0000-00005B4B0000}"/>
    <cellStyle name="Normal 20 3 3 2 2 2 2 2" xfId="19336" xr:uid="{00000000-0005-0000-0000-00005C4B0000}"/>
    <cellStyle name="Normal 20 3 3 2 2 2 3" xfId="19337" xr:uid="{00000000-0005-0000-0000-00005D4B0000}"/>
    <cellStyle name="Normal 20 3 3 2 2 3" xfId="19338" xr:uid="{00000000-0005-0000-0000-00005E4B0000}"/>
    <cellStyle name="Normal 20 3 3 2 2 3 2" xfId="19339" xr:uid="{00000000-0005-0000-0000-00005F4B0000}"/>
    <cellStyle name="Normal 20 3 3 2 2 3 2 2" xfId="19340" xr:uid="{00000000-0005-0000-0000-0000604B0000}"/>
    <cellStyle name="Normal 20 3 3 2 2 3 3" xfId="19341" xr:uid="{00000000-0005-0000-0000-0000614B0000}"/>
    <cellStyle name="Normal 20 3 3 2 2 4" xfId="19342" xr:uid="{00000000-0005-0000-0000-0000624B0000}"/>
    <cellStyle name="Normal 20 3 3 2 2 4 2" xfId="19343" xr:uid="{00000000-0005-0000-0000-0000634B0000}"/>
    <cellStyle name="Normal 20 3 3 2 2 4 2 2" xfId="19344" xr:uid="{00000000-0005-0000-0000-0000644B0000}"/>
    <cellStyle name="Normal 20 3 3 2 2 4 3" xfId="19345" xr:uid="{00000000-0005-0000-0000-0000654B0000}"/>
    <cellStyle name="Normal 20 3 3 2 2 5" xfId="19346" xr:uid="{00000000-0005-0000-0000-0000664B0000}"/>
    <cellStyle name="Normal 20 3 3 2 2 5 2" xfId="19347" xr:uid="{00000000-0005-0000-0000-0000674B0000}"/>
    <cellStyle name="Normal 20 3 3 2 2 6" xfId="19348" xr:uid="{00000000-0005-0000-0000-0000684B0000}"/>
    <cellStyle name="Normal 20 3 3 2 2 6 2" xfId="19349" xr:uid="{00000000-0005-0000-0000-0000694B0000}"/>
    <cellStyle name="Normal 20 3 3 2 2 7" xfId="19350" xr:uid="{00000000-0005-0000-0000-00006A4B0000}"/>
    <cellStyle name="Normal 20 3 3 2 3" xfId="19351" xr:uid="{00000000-0005-0000-0000-00006B4B0000}"/>
    <cellStyle name="Normal 20 3 3 2 3 2" xfId="19352" xr:uid="{00000000-0005-0000-0000-00006C4B0000}"/>
    <cellStyle name="Normal 20 3 3 2 3 2 2" xfId="19353" xr:uid="{00000000-0005-0000-0000-00006D4B0000}"/>
    <cellStyle name="Normal 20 3 3 2 3 2 2 2" xfId="19354" xr:uid="{00000000-0005-0000-0000-00006E4B0000}"/>
    <cellStyle name="Normal 20 3 3 2 3 2 3" xfId="19355" xr:uid="{00000000-0005-0000-0000-00006F4B0000}"/>
    <cellStyle name="Normal 20 3 3 2 3 3" xfId="19356" xr:uid="{00000000-0005-0000-0000-0000704B0000}"/>
    <cellStyle name="Normal 20 3 3 2 3 3 2" xfId="19357" xr:uid="{00000000-0005-0000-0000-0000714B0000}"/>
    <cellStyle name="Normal 20 3 3 2 3 3 2 2" xfId="19358" xr:uid="{00000000-0005-0000-0000-0000724B0000}"/>
    <cellStyle name="Normal 20 3 3 2 3 3 3" xfId="19359" xr:uid="{00000000-0005-0000-0000-0000734B0000}"/>
    <cellStyle name="Normal 20 3 3 2 3 4" xfId="19360" xr:uid="{00000000-0005-0000-0000-0000744B0000}"/>
    <cellStyle name="Normal 20 3 3 2 3 4 2" xfId="19361" xr:uid="{00000000-0005-0000-0000-0000754B0000}"/>
    <cellStyle name="Normal 20 3 3 2 3 4 2 2" xfId="19362" xr:uid="{00000000-0005-0000-0000-0000764B0000}"/>
    <cellStyle name="Normal 20 3 3 2 3 4 3" xfId="19363" xr:uid="{00000000-0005-0000-0000-0000774B0000}"/>
    <cellStyle name="Normal 20 3 3 2 3 5" xfId="19364" xr:uid="{00000000-0005-0000-0000-0000784B0000}"/>
    <cellStyle name="Normal 20 3 3 2 3 5 2" xfId="19365" xr:uid="{00000000-0005-0000-0000-0000794B0000}"/>
    <cellStyle name="Normal 20 3 3 2 3 6" xfId="19366" xr:uid="{00000000-0005-0000-0000-00007A4B0000}"/>
    <cellStyle name="Normal 20 3 3 2 3 6 2" xfId="19367" xr:uid="{00000000-0005-0000-0000-00007B4B0000}"/>
    <cellStyle name="Normal 20 3 3 2 3 7" xfId="19368" xr:uid="{00000000-0005-0000-0000-00007C4B0000}"/>
    <cellStyle name="Normal 20 3 3 2 4" xfId="19369" xr:uid="{00000000-0005-0000-0000-00007D4B0000}"/>
    <cellStyle name="Normal 20 3 3 2 4 2" xfId="19370" xr:uid="{00000000-0005-0000-0000-00007E4B0000}"/>
    <cellStyle name="Normal 20 3 3 2 4 2 2" xfId="19371" xr:uid="{00000000-0005-0000-0000-00007F4B0000}"/>
    <cellStyle name="Normal 20 3 3 2 4 3" xfId="19372" xr:uid="{00000000-0005-0000-0000-0000804B0000}"/>
    <cellStyle name="Normal 20 3 3 2 5" xfId="19373" xr:uid="{00000000-0005-0000-0000-0000814B0000}"/>
    <cellStyle name="Normal 20 3 3 2 5 2" xfId="19374" xr:uid="{00000000-0005-0000-0000-0000824B0000}"/>
    <cellStyle name="Normal 20 3 3 2 5 2 2" xfId="19375" xr:uid="{00000000-0005-0000-0000-0000834B0000}"/>
    <cellStyle name="Normal 20 3 3 2 5 3" xfId="19376" xr:uid="{00000000-0005-0000-0000-0000844B0000}"/>
    <cellStyle name="Normal 20 3 3 2 6" xfId="19377" xr:uid="{00000000-0005-0000-0000-0000854B0000}"/>
    <cellStyle name="Normal 20 3 3 2 6 2" xfId="19378" xr:uid="{00000000-0005-0000-0000-0000864B0000}"/>
    <cellStyle name="Normal 20 3 3 2 6 2 2" xfId="19379" xr:uid="{00000000-0005-0000-0000-0000874B0000}"/>
    <cellStyle name="Normal 20 3 3 2 6 3" xfId="19380" xr:uid="{00000000-0005-0000-0000-0000884B0000}"/>
    <cellStyle name="Normal 20 3 3 2 7" xfId="19381" xr:uid="{00000000-0005-0000-0000-0000894B0000}"/>
    <cellStyle name="Normal 20 3 3 2 7 2" xfId="19382" xr:uid="{00000000-0005-0000-0000-00008A4B0000}"/>
    <cellStyle name="Normal 20 3 3 2 8" xfId="19383" xr:uid="{00000000-0005-0000-0000-00008B4B0000}"/>
    <cellStyle name="Normal 20 3 3 2 8 2" xfId="19384" xr:uid="{00000000-0005-0000-0000-00008C4B0000}"/>
    <cellStyle name="Normal 20 3 3 2 9" xfId="19385" xr:uid="{00000000-0005-0000-0000-00008D4B0000}"/>
    <cellStyle name="Normal 20 3 3 3" xfId="19386" xr:uid="{00000000-0005-0000-0000-00008E4B0000}"/>
    <cellStyle name="Normal 20 3 3 3 2" xfId="19387" xr:uid="{00000000-0005-0000-0000-00008F4B0000}"/>
    <cellStyle name="Normal 20 3 3 3 2 2" xfId="19388" xr:uid="{00000000-0005-0000-0000-0000904B0000}"/>
    <cellStyle name="Normal 20 3 3 3 2 2 2" xfId="19389" xr:uid="{00000000-0005-0000-0000-0000914B0000}"/>
    <cellStyle name="Normal 20 3 3 3 2 2 2 2" xfId="19390" xr:uid="{00000000-0005-0000-0000-0000924B0000}"/>
    <cellStyle name="Normal 20 3 3 3 2 2 3" xfId="19391" xr:uid="{00000000-0005-0000-0000-0000934B0000}"/>
    <cellStyle name="Normal 20 3 3 3 2 3" xfId="19392" xr:uid="{00000000-0005-0000-0000-0000944B0000}"/>
    <cellStyle name="Normal 20 3 3 3 2 3 2" xfId="19393" xr:uid="{00000000-0005-0000-0000-0000954B0000}"/>
    <cellStyle name="Normal 20 3 3 3 2 3 2 2" xfId="19394" xr:uid="{00000000-0005-0000-0000-0000964B0000}"/>
    <cellStyle name="Normal 20 3 3 3 2 3 3" xfId="19395" xr:uid="{00000000-0005-0000-0000-0000974B0000}"/>
    <cellStyle name="Normal 20 3 3 3 2 4" xfId="19396" xr:uid="{00000000-0005-0000-0000-0000984B0000}"/>
    <cellStyle name="Normal 20 3 3 3 2 4 2" xfId="19397" xr:uid="{00000000-0005-0000-0000-0000994B0000}"/>
    <cellStyle name="Normal 20 3 3 3 2 4 2 2" xfId="19398" xr:uid="{00000000-0005-0000-0000-00009A4B0000}"/>
    <cellStyle name="Normal 20 3 3 3 2 4 3" xfId="19399" xr:uid="{00000000-0005-0000-0000-00009B4B0000}"/>
    <cellStyle name="Normal 20 3 3 3 2 5" xfId="19400" xr:uid="{00000000-0005-0000-0000-00009C4B0000}"/>
    <cellStyle name="Normal 20 3 3 3 2 5 2" xfId="19401" xr:uid="{00000000-0005-0000-0000-00009D4B0000}"/>
    <cellStyle name="Normal 20 3 3 3 2 6" xfId="19402" xr:uid="{00000000-0005-0000-0000-00009E4B0000}"/>
    <cellStyle name="Normal 20 3 3 3 2 6 2" xfId="19403" xr:uid="{00000000-0005-0000-0000-00009F4B0000}"/>
    <cellStyle name="Normal 20 3 3 3 2 7" xfId="19404" xr:uid="{00000000-0005-0000-0000-0000A04B0000}"/>
    <cellStyle name="Normal 20 3 3 3 3" xfId="19405" xr:uid="{00000000-0005-0000-0000-0000A14B0000}"/>
    <cellStyle name="Normal 20 3 3 3 3 2" xfId="19406" xr:uid="{00000000-0005-0000-0000-0000A24B0000}"/>
    <cellStyle name="Normal 20 3 3 3 3 2 2" xfId="19407" xr:uid="{00000000-0005-0000-0000-0000A34B0000}"/>
    <cellStyle name="Normal 20 3 3 3 3 3" xfId="19408" xr:uid="{00000000-0005-0000-0000-0000A44B0000}"/>
    <cellStyle name="Normal 20 3 3 3 4" xfId="19409" xr:uid="{00000000-0005-0000-0000-0000A54B0000}"/>
    <cellStyle name="Normal 20 3 3 3 4 2" xfId="19410" xr:uid="{00000000-0005-0000-0000-0000A64B0000}"/>
    <cellStyle name="Normal 20 3 3 3 4 2 2" xfId="19411" xr:uid="{00000000-0005-0000-0000-0000A74B0000}"/>
    <cellStyle name="Normal 20 3 3 3 4 3" xfId="19412" xr:uid="{00000000-0005-0000-0000-0000A84B0000}"/>
    <cellStyle name="Normal 20 3 3 3 5" xfId="19413" xr:uid="{00000000-0005-0000-0000-0000A94B0000}"/>
    <cellStyle name="Normal 20 3 3 3 5 2" xfId="19414" xr:uid="{00000000-0005-0000-0000-0000AA4B0000}"/>
    <cellStyle name="Normal 20 3 3 3 5 2 2" xfId="19415" xr:uid="{00000000-0005-0000-0000-0000AB4B0000}"/>
    <cellStyle name="Normal 20 3 3 3 5 3" xfId="19416" xr:uid="{00000000-0005-0000-0000-0000AC4B0000}"/>
    <cellStyle name="Normal 20 3 3 3 6" xfId="19417" xr:uid="{00000000-0005-0000-0000-0000AD4B0000}"/>
    <cellStyle name="Normal 20 3 3 3 6 2" xfId="19418" xr:uid="{00000000-0005-0000-0000-0000AE4B0000}"/>
    <cellStyle name="Normal 20 3 3 3 7" xfId="19419" xr:uid="{00000000-0005-0000-0000-0000AF4B0000}"/>
    <cellStyle name="Normal 20 3 3 3 7 2" xfId="19420" xr:uid="{00000000-0005-0000-0000-0000B04B0000}"/>
    <cellStyle name="Normal 20 3 3 3 8" xfId="19421" xr:uid="{00000000-0005-0000-0000-0000B14B0000}"/>
    <cellStyle name="Normal 20 3 3 4" xfId="19422" xr:uid="{00000000-0005-0000-0000-0000B24B0000}"/>
    <cellStyle name="Normal 20 3 3 4 2" xfId="19423" xr:uid="{00000000-0005-0000-0000-0000B34B0000}"/>
    <cellStyle name="Normal 20 3 3 4 2 2" xfId="19424" xr:uid="{00000000-0005-0000-0000-0000B44B0000}"/>
    <cellStyle name="Normal 20 3 3 4 2 2 2" xfId="19425" xr:uid="{00000000-0005-0000-0000-0000B54B0000}"/>
    <cellStyle name="Normal 20 3 3 4 2 3" xfId="19426" xr:uid="{00000000-0005-0000-0000-0000B64B0000}"/>
    <cellStyle name="Normal 20 3 3 4 3" xfId="19427" xr:uid="{00000000-0005-0000-0000-0000B74B0000}"/>
    <cellStyle name="Normal 20 3 3 4 3 2" xfId="19428" xr:uid="{00000000-0005-0000-0000-0000B84B0000}"/>
    <cellStyle name="Normal 20 3 3 4 3 2 2" xfId="19429" xr:uid="{00000000-0005-0000-0000-0000B94B0000}"/>
    <cellStyle name="Normal 20 3 3 4 3 3" xfId="19430" xr:uid="{00000000-0005-0000-0000-0000BA4B0000}"/>
    <cellStyle name="Normal 20 3 3 4 4" xfId="19431" xr:uid="{00000000-0005-0000-0000-0000BB4B0000}"/>
    <cellStyle name="Normal 20 3 3 4 4 2" xfId="19432" xr:uid="{00000000-0005-0000-0000-0000BC4B0000}"/>
    <cellStyle name="Normal 20 3 3 4 4 2 2" xfId="19433" xr:uid="{00000000-0005-0000-0000-0000BD4B0000}"/>
    <cellStyle name="Normal 20 3 3 4 4 3" xfId="19434" xr:uid="{00000000-0005-0000-0000-0000BE4B0000}"/>
    <cellStyle name="Normal 20 3 3 4 5" xfId="19435" xr:uid="{00000000-0005-0000-0000-0000BF4B0000}"/>
    <cellStyle name="Normal 20 3 3 4 5 2" xfId="19436" xr:uid="{00000000-0005-0000-0000-0000C04B0000}"/>
    <cellStyle name="Normal 20 3 3 4 6" xfId="19437" xr:uid="{00000000-0005-0000-0000-0000C14B0000}"/>
    <cellStyle name="Normal 20 3 3 4 6 2" xfId="19438" xr:uid="{00000000-0005-0000-0000-0000C24B0000}"/>
    <cellStyle name="Normal 20 3 3 4 7" xfId="19439" xr:uid="{00000000-0005-0000-0000-0000C34B0000}"/>
    <cellStyle name="Normal 20 3 3 5" xfId="19440" xr:uid="{00000000-0005-0000-0000-0000C44B0000}"/>
    <cellStyle name="Normal 20 3 3 5 2" xfId="19441" xr:uid="{00000000-0005-0000-0000-0000C54B0000}"/>
    <cellStyle name="Normal 20 3 3 5 2 2" xfId="19442" xr:uid="{00000000-0005-0000-0000-0000C64B0000}"/>
    <cellStyle name="Normal 20 3 3 5 2 2 2" xfId="19443" xr:uid="{00000000-0005-0000-0000-0000C74B0000}"/>
    <cellStyle name="Normal 20 3 3 5 2 3" xfId="19444" xr:uid="{00000000-0005-0000-0000-0000C84B0000}"/>
    <cellStyle name="Normal 20 3 3 5 3" xfId="19445" xr:uid="{00000000-0005-0000-0000-0000C94B0000}"/>
    <cellStyle name="Normal 20 3 3 5 3 2" xfId="19446" xr:uid="{00000000-0005-0000-0000-0000CA4B0000}"/>
    <cellStyle name="Normal 20 3 3 5 3 2 2" xfId="19447" xr:uid="{00000000-0005-0000-0000-0000CB4B0000}"/>
    <cellStyle name="Normal 20 3 3 5 3 3" xfId="19448" xr:uid="{00000000-0005-0000-0000-0000CC4B0000}"/>
    <cellStyle name="Normal 20 3 3 5 4" xfId="19449" xr:uid="{00000000-0005-0000-0000-0000CD4B0000}"/>
    <cellStyle name="Normal 20 3 3 5 4 2" xfId="19450" xr:uid="{00000000-0005-0000-0000-0000CE4B0000}"/>
    <cellStyle name="Normal 20 3 3 5 4 2 2" xfId="19451" xr:uid="{00000000-0005-0000-0000-0000CF4B0000}"/>
    <cellStyle name="Normal 20 3 3 5 4 3" xfId="19452" xr:uid="{00000000-0005-0000-0000-0000D04B0000}"/>
    <cellStyle name="Normal 20 3 3 5 5" xfId="19453" xr:uid="{00000000-0005-0000-0000-0000D14B0000}"/>
    <cellStyle name="Normal 20 3 3 5 5 2" xfId="19454" xr:uid="{00000000-0005-0000-0000-0000D24B0000}"/>
    <cellStyle name="Normal 20 3 3 5 6" xfId="19455" xr:uid="{00000000-0005-0000-0000-0000D34B0000}"/>
    <cellStyle name="Normal 20 3 3 5 6 2" xfId="19456" xr:uid="{00000000-0005-0000-0000-0000D44B0000}"/>
    <cellStyle name="Normal 20 3 3 5 7" xfId="19457" xr:uid="{00000000-0005-0000-0000-0000D54B0000}"/>
    <cellStyle name="Normal 20 3 3 6" xfId="19458" xr:uid="{00000000-0005-0000-0000-0000D64B0000}"/>
    <cellStyle name="Normal 20 3 3 6 2" xfId="19459" xr:uid="{00000000-0005-0000-0000-0000D74B0000}"/>
    <cellStyle name="Normal 20 3 3 6 2 2" xfId="19460" xr:uid="{00000000-0005-0000-0000-0000D84B0000}"/>
    <cellStyle name="Normal 20 3 3 6 3" xfId="19461" xr:uid="{00000000-0005-0000-0000-0000D94B0000}"/>
    <cellStyle name="Normal 20 3 3 7" xfId="19462" xr:uid="{00000000-0005-0000-0000-0000DA4B0000}"/>
    <cellStyle name="Normal 20 3 3 7 2" xfId="19463" xr:uid="{00000000-0005-0000-0000-0000DB4B0000}"/>
    <cellStyle name="Normal 20 3 3 7 2 2" xfId="19464" xr:uid="{00000000-0005-0000-0000-0000DC4B0000}"/>
    <cellStyle name="Normal 20 3 3 7 3" xfId="19465" xr:uid="{00000000-0005-0000-0000-0000DD4B0000}"/>
    <cellStyle name="Normal 20 3 3 8" xfId="19466" xr:uid="{00000000-0005-0000-0000-0000DE4B0000}"/>
    <cellStyle name="Normal 20 3 3 8 2" xfId="19467" xr:uid="{00000000-0005-0000-0000-0000DF4B0000}"/>
    <cellStyle name="Normal 20 3 3 8 2 2" xfId="19468" xr:uid="{00000000-0005-0000-0000-0000E04B0000}"/>
    <cellStyle name="Normal 20 3 3 8 3" xfId="19469" xr:uid="{00000000-0005-0000-0000-0000E14B0000}"/>
    <cellStyle name="Normal 20 3 3 9" xfId="19470" xr:uid="{00000000-0005-0000-0000-0000E24B0000}"/>
    <cellStyle name="Normal 20 3 3 9 2" xfId="19471" xr:uid="{00000000-0005-0000-0000-0000E34B0000}"/>
    <cellStyle name="Normal 20 3 4" xfId="19472" xr:uid="{00000000-0005-0000-0000-0000E44B0000}"/>
    <cellStyle name="Normal 20 3 4 2" xfId="19473" xr:uid="{00000000-0005-0000-0000-0000E54B0000}"/>
    <cellStyle name="Normal 20 3 4 2 2" xfId="19474" xr:uid="{00000000-0005-0000-0000-0000E64B0000}"/>
    <cellStyle name="Normal 20 3 4 2 2 2" xfId="19475" xr:uid="{00000000-0005-0000-0000-0000E74B0000}"/>
    <cellStyle name="Normal 20 3 4 2 2 2 2" xfId="19476" xr:uid="{00000000-0005-0000-0000-0000E84B0000}"/>
    <cellStyle name="Normal 20 3 4 2 2 3" xfId="19477" xr:uid="{00000000-0005-0000-0000-0000E94B0000}"/>
    <cellStyle name="Normal 20 3 4 2 3" xfId="19478" xr:uid="{00000000-0005-0000-0000-0000EA4B0000}"/>
    <cellStyle name="Normal 20 3 4 2 3 2" xfId="19479" xr:uid="{00000000-0005-0000-0000-0000EB4B0000}"/>
    <cellStyle name="Normal 20 3 4 2 3 2 2" xfId="19480" xr:uid="{00000000-0005-0000-0000-0000EC4B0000}"/>
    <cellStyle name="Normal 20 3 4 2 3 3" xfId="19481" xr:uid="{00000000-0005-0000-0000-0000ED4B0000}"/>
    <cellStyle name="Normal 20 3 4 2 4" xfId="19482" xr:uid="{00000000-0005-0000-0000-0000EE4B0000}"/>
    <cellStyle name="Normal 20 3 4 2 4 2" xfId="19483" xr:uid="{00000000-0005-0000-0000-0000EF4B0000}"/>
    <cellStyle name="Normal 20 3 4 2 4 2 2" xfId="19484" xr:uid="{00000000-0005-0000-0000-0000F04B0000}"/>
    <cellStyle name="Normal 20 3 4 2 4 3" xfId="19485" xr:uid="{00000000-0005-0000-0000-0000F14B0000}"/>
    <cellStyle name="Normal 20 3 4 2 5" xfId="19486" xr:uid="{00000000-0005-0000-0000-0000F24B0000}"/>
    <cellStyle name="Normal 20 3 4 2 5 2" xfId="19487" xr:uid="{00000000-0005-0000-0000-0000F34B0000}"/>
    <cellStyle name="Normal 20 3 4 2 6" xfId="19488" xr:uid="{00000000-0005-0000-0000-0000F44B0000}"/>
    <cellStyle name="Normal 20 3 4 2 6 2" xfId="19489" xr:uid="{00000000-0005-0000-0000-0000F54B0000}"/>
    <cellStyle name="Normal 20 3 4 2 7" xfId="19490" xr:uid="{00000000-0005-0000-0000-0000F64B0000}"/>
    <cellStyle name="Normal 20 3 4 3" xfId="19491" xr:uid="{00000000-0005-0000-0000-0000F74B0000}"/>
    <cellStyle name="Normal 20 3 4 3 2" xfId="19492" xr:uid="{00000000-0005-0000-0000-0000F84B0000}"/>
    <cellStyle name="Normal 20 3 4 3 2 2" xfId="19493" xr:uid="{00000000-0005-0000-0000-0000F94B0000}"/>
    <cellStyle name="Normal 20 3 4 3 2 2 2" xfId="19494" xr:uid="{00000000-0005-0000-0000-0000FA4B0000}"/>
    <cellStyle name="Normal 20 3 4 3 2 3" xfId="19495" xr:uid="{00000000-0005-0000-0000-0000FB4B0000}"/>
    <cellStyle name="Normal 20 3 4 3 3" xfId="19496" xr:uid="{00000000-0005-0000-0000-0000FC4B0000}"/>
    <cellStyle name="Normal 20 3 4 3 3 2" xfId="19497" xr:uid="{00000000-0005-0000-0000-0000FD4B0000}"/>
    <cellStyle name="Normal 20 3 4 3 3 2 2" xfId="19498" xr:uid="{00000000-0005-0000-0000-0000FE4B0000}"/>
    <cellStyle name="Normal 20 3 4 3 3 3" xfId="19499" xr:uid="{00000000-0005-0000-0000-0000FF4B0000}"/>
    <cellStyle name="Normal 20 3 4 3 4" xfId="19500" xr:uid="{00000000-0005-0000-0000-0000004C0000}"/>
    <cellStyle name="Normal 20 3 4 3 4 2" xfId="19501" xr:uid="{00000000-0005-0000-0000-0000014C0000}"/>
    <cellStyle name="Normal 20 3 4 3 4 2 2" xfId="19502" xr:uid="{00000000-0005-0000-0000-0000024C0000}"/>
    <cellStyle name="Normal 20 3 4 3 4 3" xfId="19503" xr:uid="{00000000-0005-0000-0000-0000034C0000}"/>
    <cellStyle name="Normal 20 3 4 3 5" xfId="19504" xr:uid="{00000000-0005-0000-0000-0000044C0000}"/>
    <cellStyle name="Normal 20 3 4 3 5 2" xfId="19505" xr:uid="{00000000-0005-0000-0000-0000054C0000}"/>
    <cellStyle name="Normal 20 3 4 3 6" xfId="19506" xr:uid="{00000000-0005-0000-0000-0000064C0000}"/>
    <cellStyle name="Normal 20 3 4 3 6 2" xfId="19507" xr:uid="{00000000-0005-0000-0000-0000074C0000}"/>
    <cellStyle name="Normal 20 3 4 3 7" xfId="19508" xr:uid="{00000000-0005-0000-0000-0000084C0000}"/>
    <cellStyle name="Normal 20 3 4 4" xfId="19509" xr:uid="{00000000-0005-0000-0000-0000094C0000}"/>
    <cellStyle name="Normal 20 3 4 4 2" xfId="19510" xr:uid="{00000000-0005-0000-0000-00000A4C0000}"/>
    <cellStyle name="Normal 20 3 4 4 2 2" xfId="19511" xr:uid="{00000000-0005-0000-0000-00000B4C0000}"/>
    <cellStyle name="Normal 20 3 4 4 3" xfId="19512" xr:uid="{00000000-0005-0000-0000-00000C4C0000}"/>
    <cellStyle name="Normal 20 3 4 5" xfId="19513" xr:uid="{00000000-0005-0000-0000-00000D4C0000}"/>
    <cellStyle name="Normal 20 3 4 5 2" xfId="19514" xr:uid="{00000000-0005-0000-0000-00000E4C0000}"/>
    <cellStyle name="Normal 20 3 4 5 2 2" xfId="19515" xr:uid="{00000000-0005-0000-0000-00000F4C0000}"/>
    <cellStyle name="Normal 20 3 4 5 3" xfId="19516" xr:uid="{00000000-0005-0000-0000-0000104C0000}"/>
    <cellStyle name="Normal 20 3 4 6" xfId="19517" xr:uid="{00000000-0005-0000-0000-0000114C0000}"/>
    <cellStyle name="Normal 20 3 4 6 2" xfId="19518" xr:uid="{00000000-0005-0000-0000-0000124C0000}"/>
    <cellStyle name="Normal 20 3 4 6 2 2" xfId="19519" xr:uid="{00000000-0005-0000-0000-0000134C0000}"/>
    <cellStyle name="Normal 20 3 4 6 3" xfId="19520" xr:uid="{00000000-0005-0000-0000-0000144C0000}"/>
    <cellStyle name="Normal 20 3 4 7" xfId="19521" xr:uid="{00000000-0005-0000-0000-0000154C0000}"/>
    <cellStyle name="Normal 20 3 4 7 2" xfId="19522" xr:uid="{00000000-0005-0000-0000-0000164C0000}"/>
    <cellStyle name="Normal 20 3 4 8" xfId="19523" xr:uid="{00000000-0005-0000-0000-0000174C0000}"/>
    <cellStyle name="Normal 20 3 4 8 2" xfId="19524" xr:uid="{00000000-0005-0000-0000-0000184C0000}"/>
    <cellStyle name="Normal 20 3 4 9" xfId="19525" xr:uid="{00000000-0005-0000-0000-0000194C0000}"/>
    <cellStyle name="Normal 20 3 5" xfId="19526" xr:uid="{00000000-0005-0000-0000-00001A4C0000}"/>
    <cellStyle name="Normal 20 3 5 2" xfId="19527" xr:uid="{00000000-0005-0000-0000-00001B4C0000}"/>
    <cellStyle name="Normal 20 3 5 2 2" xfId="19528" xr:uid="{00000000-0005-0000-0000-00001C4C0000}"/>
    <cellStyle name="Normal 20 3 5 2 2 2" xfId="19529" xr:uid="{00000000-0005-0000-0000-00001D4C0000}"/>
    <cellStyle name="Normal 20 3 5 2 2 2 2" xfId="19530" xr:uid="{00000000-0005-0000-0000-00001E4C0000}"/>
    <cellStyle name="Normal 20 3 5 2 2 3" xfId="19531" xr:uid="{00000000-0005-0000-0000-00001F4C0000}"/>
    <cellStyle name="Normal 20 3 5 2 3" xfId="19532" xr:uid="{00000000-0005-0000-0000-0000204C0000}"/>
    <cellStyle name="Normal 20 3 5 2 3 2" xfId="19533" xr:uid="{00000000-0005-0000-0000-0000214C0000}"/>
    <cellStyle name="Normal 20 3 5 2 3 2 2" xfId="19534" xr:uid="{00000000-0005-0000-0000-0000224C0000}"/>
    <cellStyle name="Normal 20 3 5 2 3 3" xfId="19535" xr:uid="{00000000-0005-0000-0000-0000234C0000}"/>
    <cellStyle name="Normal 20 3 5 2 4" xfId="19536" xr:uid="{00000000-0005-0000-0000-0000244C0000}"/>
    <cellStyle name="Normal 20 3 5 2 4 2" xfId="19537" xr:uid="{00000000-0005-0000-0000-0000254C0000}"/>
    <cellStyle name="Normal 20 3 5 2 4 2 2" xfId="19538" xr:uid="{00000000-0005-0000-0000-0000264C0000}"/>
    <cellStyle name="Normal 20 3 5 2 4 3" xfId="19539" xr:uid="{00000000-0005-0000-0000-0000274C0000}"/>
    <cellStyle name="Normal 20 3 5 2 5" xfId="19540" xr:uid="{00000000-0005-0000-0000-0000284C0000}"/>
    <cellStyle name="Normal 20 3 5 2 5 2" xfId="19541" xr:uid="{00000000-0005-0000-0000-0000294C0000}"/>
    <cellStyle name="Normal 20 3 5 2 6" xfId="19542" xr:uid="{00000000-0005-0000-0000-00002A4C0000}"/>
    <cellStyle name="Normal 20 3 5 2 6 2" xfId="19543" xr:uid="{00000000-0005-0000-0000-00002B4C0000}"/>
    <cellStyle name="Normal 20 3 5 2 7" xfId="19544" xr:uid="{00000000-0005-0000-0000-00002C4C0000}"/>
    <cellStyle name="Normal 20 3 5 3" xfId="19545" xr:uid="{00000000-0005-0000-0000-00002D4C0000}"/>
    <cellStyle name="Normal 20 3 5 3 2" xfId="19546" xr:uid="{00000000-0005-0000-0000-00002E4C0000}"/>
    <cellStyle name="Normal 20 3 5 3 2 2" xfId="19547" xr:uid="{00000000-0005-0000-0000-00002F4C0000}"/>
    <cellStyle name="Normal 20 3 5 3 3" xfId="19548" xr:uid="{00000000-0005-0000-0000-0000304C0000}"/>
    <cellStyle name="Normal 20 3 5 4" xfId="19549" xr:uid="{00000000-0005-0000-0000-0000314C0000}"/>
    <cellStyle name="Normal 20 3 5 4 2" xfId="19550" xr:uid="{00000000-0005-0000-0000-0000324C0000}"/>
    <cellStyle name="Normal 20 3 5 4 2 2" xfId="19551" xr:uid="{00000000-0005-0000-0000-0000334C0000}"/>
    <cellStyle name="Normal 20 3 5 4 3" xfId="19552" xr:uid="{00000000-0005-0000-0000-0000344C0000}"/>
    <cellStyle name="Normal 20 3 5 5" xfId="19553" xr:uid="{00000000-0005-0000-0000-0000354C0000}"/>
    <cellStyle name="Normal 20 3 5 5 2" xfId="19554" xr:uid="{00000000-0005-0000-0000-0000364C0000}"/>
    <cellStyle name="Normal 20 3 5 5 2 2" xfId="19555" xr:uid="{00000000-0005-0000-0000-0000374C0000}"/>
    <cellStyle name="Normal 20 3 5 5 3" xfId="19556" xr:uid="{00000000-0005-0000-0000-0000384C0000}"/>
    <cellStyle name="Normal 20 3 5 6" xfId="19557" xr:uid="{00000000-0005-0000-0000-0000394C0000}"/>
    <cellStyle name="Normal 20 3 5 6 2" xfId="19558" xr:uid="{00000000-0005-0000-0000-00003A4C0000}"/>
    <cellStyle name="Normal 20 3 5 7" xfId="19559" xr:uid="{00000000-0005-0000-0000-00003B4C0000}"/>
    <cellStyle name="Normal 20 3 5 7 2" xfId="19560" xr:uid="{00000000-0005-0000-0000-00003C4C0000}"/>
    <cellStyle name="Normal 20 3 5 8" xfId="19561" xr:uid="{00000000-0005-0000-0000-00003D4C0000}"/>
    <cellStyle name="Normal 20 3 6" xfId="19562" xr:uid="{00000000-0005-0000-0000-00003E4C0000}"/>
    <cellStyle name="Normal 20 3 6 2" xfId="19563" xr:uid="{00000000-0005-0000-0000-00003F4C0000}"/>
    <cellStyle name="Normal 20 3 6 2 2" xfId="19564" xr:uid="{00000000-0005-0000-0000-0000404C0000}"/>
    <cellStyle name="Normal 20 3 6 2 2 2" xfId="19565" xr:uid="{00000000-0005-0000-0000-0000414C0000}"/>
    <cellStyle name="Normal 20 3 6 2 3" xfId="19566" xr:uid="{00000000-0005-0000-0000-0000424C0000}"/>
    <cellStyle name="Normal 20 3 6 3" xfId="19567" xr:uid="{00000000-0005-0000-0000-0000434C0000}"/>
    <cellStyle name="Normal 20 3 6 3 2" xfId="19568" xr:uid="{00000000-0005-0000-0000-0000444C0000}"/>
    <cellStyle name="Normal 20 3 6 3 2 2" xfId="19569" xr:uid="{00000000-0005-0000-0000-0000454C0000}"/>
    <cellStyle name="Normal 20 3 6 3 3" xfId="19570" xr:uid="{00000000-0005-0000-0000-0000464C0000}"/>
    <cellStyle name="Normal 20 3 6 4" xfId="19571" xr:uid="{00000000-0005-0000-0000-0000474C0000}"/>
    <cellStyle name="Normal 20 3 6 4 2" xfId="19572" xr:uid="{00000000-0005-0000-0000-0000484C0000}"/>
    <cellStyle name="Normal 20 3 6 4 2 2" xfId="19573" xr:uid="{00000000-0005-0000-0000-0000494C0000}"/>
    <cellStyle name="Normal 20 3 6 4 3" xfId="19574" xr:uid="{00000000-0005-0000-0000-00004A4C0000}"/>
    <cellStyle name="Normal 20 3 6 5" xfId="19575" xr:uid="{00000000-0005-0000-0000-00004B4C0000}"/>
    <cellStyle name="Normal 20 3 6 5 2" xfId="19576" xr:uid="{00000000-0005-0000-0000-00004C4C0000}"/>
    <cellStyle name="Normal 20 3 6 6" xfId="19577" xr:uid="{00000000-0005-0000-0000-00004D4C0000}"/>
    <cellStyle name="Normal 20 3 6 6 2" xfId="19578" xr:uid="{00000000-0005-0000-0000-00004E4C0000}"/>
    <cellStyle name="Normal 20 3 6 7" xfId="19579" xr:uid="{00000000-0005-0000-0000-00004F4C0000}"/>
    <cellStyle name="Normal 20 3 7" xfId="19580" xr:uid="{00000000-0005-0000-0000-0000504C0000}"/>
    <cellStyle name="Normal 20 3 7 2" xfId="19581" xr:uid="{00000000-0005-0000-0000-0000514C0000}"/>
    <cellStyle name="Normal 20 3 7 2 2" xfId="19582" xr:uid="{00000000-0005-0000-0000-0000524C0000}"/>
    <cellStyle name="Normal 20 3 7 2 2 2" xfId="19583" xr:uid="{00000000-0005-0000-0000-0000534C0000}"/>
    <cellStyle name="Normal 20 3 7 2 3" xfId="19584" xr:uid="{00000000-0005-0000-0000-0000544C0000}"/>
    <cellStyle name="Normal 20 3 7 3" xfId="19585" xr:uid="{00000000-0005-0000-0000-0000554C0000}"/>
    <cellStyle name="Normal 20 3 7 3 2" xfId="19586" xr:uid="{00000000-0005-0000-0000-0000564C0000}"/>
    <cellStyle name="Normal 20 3 7 3 2 2" xfId="19587" xr:uid="{00000000-0005-0000-0000-0000574C0000}"/>
    <cellStyle name="Normal 20 3 7 3 3" xfId="19588" xr:uid="{00000000-0005-0000-0000-0000584C0000}"/>
    <cellStyle name="Normal 20 3 7 4" xfId="19589" xr:uid="{00000000-0005-0000-0000-0000594C0000}"/>
    <cellStyle name="Normal 20 3 7 4 2" xfId="19590" xr:uid="{00000000-0005-0000-0000-00005A4C0000}"/>
    <cellStyle name="Normal 20 3 7 4 2 2" xfId="19591" xr:uid="{00000000-0005-0000-0000-00005B4C0000}"/>
    <cellStyle name="Normal 20 3 7 4 3" xfId="19592" xr:uid="{00000000-0005-0000-0000-00005C4C0000}"/>
    <cellStyle name="Normal 20 3 7 5" xfId="19593" xr:uid="{00000000-0005-0000-0000-00005D4C0000}"/>
    <cellStyle name="Normal 20 3 7 5 2" xfId="19594" xr:uid="{00000000-0005-0000-0000-00005E4C0000}"/>
    <cellStyle name="Normal 20 3 7 6" xfId="19595" xr:uid="{00000000-0005-0000-0000-00005F4C0000}"/>
    <cellStyle name="Normal 20 3 7 6 2" xfId="19596" xr:uid="{00000000-0005-0000-0000-0000604C0000}"/>
    <cellStyle name="Normal 20 3 7 7" xfId="19597" xr:uid="{00000000-0005-0000-0000-0000614C0000}"/>
    <cellStyle name="Normal 20 3 8" xfId="19598" xr:uid="{00000000-0005-0000-0000-0000624C0000}"/>
    <cellStyle name="Normal 20 3 8 2" xfId="19599" xr:uid="{00000000-0005-0000-0000-0000634C0000}"/>
    <cellStyle name="Normal 20 3 8 2 2" xfId="19600" xr:uid="{00000000-0005-0000-0000-0000644C0000}"/>
    <cellStyle name="Normal 20 3 8 3" xfId="19601" xr:uid="{00000000-0005-0000-0000-0000654C0000}"/>
    <cellStyle name="Normal 20 3 9" xfId="19602" xr:uid="{00000000-0005-0000-0000-0000664C0000}"/>
    <cellStyle name="Normal 20 3 9 2" xfId="19603" xr:uid="{00000000-0005-0000-0000-0000674C0000}"/>
    <cellStyle name="Normal 20 3 9 2 2" xfId="19604" xr:uid="{00000000-0005-0000-0000-0000684C0000}"/>
    <cellStyle name="Normal 20 3 9 3" xfId="19605" xr:uid="{00000000-0005-0000-0000-0000694C0000}"/>
    <cellStyle name="Normal 20 3_Confidential Information" xfId="19606" xr:uid="{00000000-0005-0000-0000-00006A4C0000}"/>
    <cellStyle name="Normal 20 4" xfId="504" xr:uid="{00000000-0005-0000-0000-00006B4C0000}"/>
    <cellStyle name="Normal 20 4 10" xfId="19607" xr:uid="{00000000-0005-0000-0000-00006C4C0000}"/>
    <cellStyle name="Normal 20 4 10 2" xfId="19608" xr:uid="{00000000-0005-0000-0000-00006D4C0000}"/>
    <cellStyle name="Normal 20 4 11" xfId="19609" xr:uid="{00000000-0005-0000-0000-00006E4C0000}"/>
    <cellStyle name="Normal 20 4 2" xfId="19610" xr:uid="{00000000-0005-0000-0000-00006F4C0000}"/>
    <cellStyle name="Normal 20 4 2 2" xfId="19611" xr:uid="{00000000-0005-0000-0000-0000704C0000}"/>
    <cellStyle name="Normal 20 4 2 2 2" xfId="19612" xr:uid="{00000000-0005-0000-0000-0000714C0000}"/>
    <cellStyle name="Normal 20 4 2 2 2 2" xfId="19613" xr:uid="{00000000-0005-0000-0000-0000724C0000}"/>
    <cellStyle name="Normal 20 4 2 2 2 2 2" xfId="19614" xr:uid="{00000000-0005-0000-0000-0000734C0000}"/>
    <cellStyle name="Normal 20 4 2 2 2 3" xfId="19615" xr:uid="{00000000-0005-0000-0000-0000744C0000}"/>
    <cellStyle name="Normal 20 4 2 2 3" xfId="19616" xr:uid="{00000000-0005-0000-0000-0000754C0000}"/>
    <cellStyle name="Normal 20 4 2 2 3 2" xfId="19617" xr:uid="{00000000-0005-0000-0000-0000764C0000}"/>
    <cellStyle name="Normal 20 4 2 2 3 2 2" xfId="19618" xr:uid="{00000000-0005-0000-0000-0000774C0000}"/>
    <cellStyle name="Normal 20 4 2 2 3 3" xfId="19619" xr:uid="{00000000-0005-0000-0000-0000784C0000}"/>
    <cellStyle name="Normal 20 4 2 2 4" xfId="19620" xr:uid="{00000000-0005-0000-0000-0000794C0000}"/>
    <cellStyle name="Normal 20 4 2 2 4 2" xfId="19621" xr:uid="{00000000-0005-0000-0000-00007A4C0000}"/>
    <cellStyle name="Normal 20 4 2 2 4 2 2" xfId="19622" xr:uid="{00000000-0005-0000-0000-00007B4C0000}"/>
    <cellStyle name="Normal 20 4 2 2 4 3" xfId="19623" xr:uid="{00000000-0005-0000-0000-00007C4C0000}"/>
    <cellStyle name="Normal 20 4 2 2 5" xfId="19624" xr:uid="{00000000-0005-0000-0000-00007D4C0000}"/>
    <cellStyle name="Normal 20 4 2 2 5 2" xfId="19625" xr:uid="{00000000-0005-0000-0000-00007E4C0000}"/>
    <cellStyle name="Normal 20 4 2 2 6" xfId="19626" xr:uid="{00000000-0005-0000-0000-00007F4C0000}"/>
    <cellStyle name="Normal 20 4 2 2 6 2" xfId="19627" xr:uid="{00000000-0005-0000-0000-0000804C0000}"/>
    <cellStyle name="Normal 20 4 2 2 7" xfId="19628" xr:uid="{00000000-0005-0000-0000-0000814C0000}"/>
    <cellStyle name="Normal 20 4 2 3" xfId="19629" xr:uid="{00000000-0005-0000-0000-0000824C0000}"/>
    <cellStyle name="Normal 20 4 2 3 2" xfId="19630" xr:uid="{00000000-0005-0000-0000-0000834C0000}"/>
    <cellStyle name="Normal 20 4 2 3 2 2" xfId="19631" xr:uid="{00000000-0005-0000-0000-0000844C0000}"/>
    <cellStyle name="Normal 20 4 2 3 2 2 2" xfId="19632" xr:uid="{00000000-0005-0000-0000-0000854C0000}"/>
    <cellStyle name="Normal 20 4 2 3 2 3" xfId="19633" xr:uid="{00000000-0005-0000-0000-0000864C0000}"/>
    <cellStyle name="Normal 20 4 2 3 3" xfId="19634" xr:uid="{00000000-0005-0000-0000-0000874C0000}"/>
    <cellStyle name="Normal 20 4 2 3 3 2" xfId="19635" xr:uid="{00000000-0005-0000-0000-0000884C0000}"/>
    <cellStyle name="Normal 20 4 2 3 3 2 2" xfId="19636" xr:uid="{00000000-0005-0000-0000-0000894C0000}"/>
    <cellStyle name="Normal 20 4 2 3 3 3" xfId="19637" xr:uid="{00000000-0005-0000-0000-00008A4C0000}"/>
    <cellStyle name="Normal 20 4 2 3 4" xfId="19638" xr:uid="{00000000-0005-0000-0000-00008B4C0000}"/>
    <cellStyle name="Normal 20 4 2 3 4 2" xfId="19639" xr:uid="{00000000-0005-0000-0000-00008C4C0000}"/>
    <cellStyle name="Normal 20 4 2 3 4 2 2" xfId="19640" xr:uid="{00000000-0005-0000-0000-00008D4C0000}"/>
    <cellStyle name="Normal 20 4 2 3 4 3" xfId="19641" xr:uid="{00000000-0005-0000-0000-00008E4C0000}"/>
    <cellStyle name="Normal 20 4 2 3 5" xfId="19642" xr:uid="{00000000-0005-0000-0000-00008F4C0000}"/>
    <cellStyle name="Normal 20 4 2 3 5 2" xfId="19643" xr:uid="{00000000-0005-0000-0000-0000904C0000}"/>
    <cellStyle name="Normal 20 4 2 3 6" xfId="19644" xr:uid="{00000000-0005-0000-0000-0000914C0000}"/>
    <cellStyle name="Normal 20 4 2 3 6 2" xfId="19645" xr:uid="{00000000-0005-0000-0000-0000924C0000}"/>
    <cellStyle name="Normal 20 4 2 3 7" xfId="19646" xr:uid="{00000000-0005-0000-0000-0000934C0000}"/>
    <cellStyle name="Normal 20 4 2 4" xfId="19647" xr:uid="{00000000-0005-0000-0000-0000944C0000}"/>
    <cellStyle name="Normal 20 4 2 4 2" xfId="19648" xr:uid="{00000000-0005-0000-0000-0000954C0000}"/>
    <cellStyle name="Normal 20 4 2 4 2 2" xfId="19649" xr:uid="{00000000-0005-0000-0000-0000964C0000}"/>
    <cellStyle name="Normal 20 4 2 4 3" xfId="19650" xr:uid="{00000000-0005-0000-0000-0000974C0000}"/>
    <cellStyle name="Normal 20 4 2 5" xfId="19651" xr:uid="{00000000-0005-0000-0000-0000984C0000}"/>
    <cellStyle name="Normal 20 4 2 5 2" xfId="19652" xr:uid="{00000000-0005-0000-0000-0000994C0000}"/>
    <cellStyle name="Normal 20 4 2 5 2 2" xfId="19653" xr:uid="{00000000-0005-0000-0000-00009A4C0000}"/>
    <cellStyle name="Normal 20 4 2 5 3" xfId="19654" xr:uid="{00000000-0005-0000-0000-00009B4C0000}"/>
    <cellStyle name="Normal 20 4 2 6" xfId="19655" xr:uid="{00000000-0005-0000-0000-00009C4C0000}"/>
    <cellStyle name="Normal 20 4 2 6 2" xfId="19656" xr:uid="{00000000-0005-0000-0000-00009D4C0000}"/>
    <cellStyle name="Normal 20 4 2 6 2 2" xfId="19657" xr:uid="{00000000-0005-0000-0000-00009E4C0000}"/>
    <cellStyle name="Normal 20 4 2 6 3" xfId="19658" xr:uid="{00000000-0005-0000-0000-00009F4C0000}"/>
    <cellStyle name="Normal 20 4 2 7" xfId="19659" xr:uid="{00000000-0005-0000-0000-0000A04C0000}"/>
    <cellStyle name="Normal 20 4 2 7 2" xfId="19660" xr:uid="{00000000-0005-0000-0000-0000A14C0000}"/>
    <cellStyle name="Normal 20 4 2 8" xfId="19661" xr:uid="{00000000-0005-0000-0000-0000A24C0000}"/>
    <cellStyle name="Normal 20 4 2 8 2" xfId="19662" xr:uid="{00000000-0005-0000-0000-0000A34C0000}"/>
    <cellStyle name="Normal 20 4 2 9" xfId="19663" xr:uid="{00000000-0005-0000-0000-0000A44C0000}"/>
    <cellStyle name="Normal 20 4 3" xfId="19664" xr:uid="{00000000-0005-0000-0000-0000A54C0000}"/>
    <cellStyle name="Normal 20 4 3 2" xfId="19665" xr:uid="{00000000-0005-0000-0000-0000A64C0000}"/>
    <cellStyle name="Normal 20 4 3 2 2" xfId="19666" xr:uid="{00000000-0005-0000-0000-0000A74C0000}"/>
    <cellStyle name="Normal 20 4 3 2 2 2" xfId="19667" xr:uid="{00000000-0005-0000-0000-0000A84C0000}"/>
    <cellStyle name="Normal 20 4 3 2 2 2 2" xfId="19668" xr:uid="{00000000-0005-0000-0000-0000A94C0000}"/>
    <cellStyle name="Normal 20 4 3 2 2 3" xfId="19669" xr:uid="{00000000-0005-0000-0000-0000AA4C0000}"/>
    <cellStyle name="Normal 20 4 3 2 3" xfId="19670" xr:uid="{00000000-0005-0000-0000-0000AB4C0000}"/>
    <cellStyle name="Normal 20 4 3 2 3 2" xfId="19671" xr:uid="{00000000-0005-0000-0000-0000AC4C0000}"/>
    <cellStyle name="Normal 20 4 3 2 3 2 2" xfId="19672" xr:uid="{00000000-0005-0000-0000-0000AD4C0000}"/>
    <cellStyle name="Normal 20 4 3 2 3 3" xfId="19673" xr:uid="{00000000-0005-0000-0000-0000AE4C0000}"/>
    <cellStyle name="Normal 20 4 3 2 4" xfId="19674" xr:uid="{00000000-0005-0000-0000-0000AF4C0000}"/>
    <cellStyle name="Normal 20 4 3 2 4 2" xfId="19675" xr:uid="{00000000-0005-0000-0000-0000B04C0000}"/>
    <cellStyle name="Normal 20 4 3 2 4 2 2" xfId="19676" xr:uid="{00000000-0005-0000-0000-0000B14C0000}"/>
    <cellStyle name="Normal 20 4 3 2 4 3" xfId="19677" xr:uid="{00000000-0005-0000-0000-0000B24C0000}"/>
    <cellStyle name="Normal 20 4 3 2 5" xfId="19678" xr:uid="{00000000-0005-0000-0000-0000B34C0000}"/>
    <cellStyle name="Normal 20 4 3 2 5 2" xfId="19679" xr:uid="{00000000-0005-0000-0000-0000B44C0000}"/>
    <cellStyle name="Normal 20 4 3 2 6" xfId="19680" xr:uid="{00000000-0005-0000-0000-0000B54C0000}"/>
    <cellStyle name="Normal 20 4 3 2 6 2" xfId="19681" xr:uid="{00000000-0005-0000-0000-0000B64C0000}"/>
    <cellStyle name="Normal 20 4 3 2 7" xfId="19682" xr:uid="{00000000-0005-0000-0000-0000B74C0000}"/>
    <cellStyle name="Normal 20 4 3 3" xfId="19683" xr:uid="{00000000-0005-0000-0000-0000B84C0000}"/>
    <cellStyle name="Normal 20 4 3 3 2" xfId="19684" xr:uid="{00000000-0005-0000-0000-0000B94C0000}"/>
    <cellStyle name="Normal 20 4 3 3 2 2" xfId="19685" xr:uid="{00000000-0005-0000-0000-0000BA4C0000}"/>
    <cellStyle name="Normal 20 4 3 3 3" xfId="19686" xr:uid="{00000000-0005-0000-0000-0000BB4C0000}"/>
    <cellStyle name="Normal 20 4 3 4" xfId="19687" xr:uid="{00000000-0005-0000-0000-0000BC4C0000}"/>
    <cellStyle name="Normal 20 4 3 4 2" xfId="19688" xr:uid="{00000000-0005-0000-0000-0000BD4C0000}"/>
    <cellStyle name="Normal 20 4 3 4 2 2" xfId="19689" xr:uid="{00000000-0005-0000-0000-0000BE4C0000}"/>
    <cellStyle name="Normal 20 4 3 4 3" xfId="19690" xr:uid="{00000000-0005-0000-0000-0000BF4C0000}"/>
    <cellStyle name="Normal 20 4 3 5" xfId="19691" xr:uid="{00000000-0005-0000-0000-0000C04C0000}"/>
    <cellStyle name="Normal 20 4 3 5 2" xfId="19692" xr:uid="{00000000-0005-0000-0000-0000C14C0000}"/>
    <cellStyle name="Normal 20 4 3 5 2 2" xfId="19693" xr:uid="{00000000-0005-0000-0000-0000C24C0000}"/>
    <cellStyle name="Normal 20 4 3 5 3" xfId="19694" xr:uid="{00000000-0005-0000-0000-0000C34C0000}"/>
    <cellStyle name="Normal 20 4 3 6" xfId="19695" xr:uid="{00000000-0005-0000-0000-0000C44C0000}"/>
    <cellStyle name="Normal 20 4 3 6 2" xfId="19696" xr:uid="{00000000-0005-0000-0000-0000C54C0000}"/>
    <cellStyle name="Normal 20 4 3 7" xfId="19697" xr:uid="{00000000-0005-0000-0000-0000C64C0000}"/>
    <cellStyle name="Normal 20 4 3 7 2" xfId="19698" xr:uid="{00000000-0005-0000-0000-0000C74C0000}"/>
    <cellStyle name="Normal 20 4 3 8" xfId="19699" xr:uid="{00000000-0005-0000-0000-0000C84C0000}"/>
    <cellStyle name="Normal 20 4 4" xfId="19700" xr:uid="{00000000-0005-0000-0000-0000C94C0000}"/>
    <cellStyle name="Normal 20 4 4 2" xfId="19701" xr:uid="{00000000-0005-0000-0000-0000CA4C0000}"/>
    <cellStyle name="Normal 20 4 4 2 2" xfId="19702" xr:uid="{00000000-0005-0000-0000-0000CB4C0000}"/>
    <cellStyle name="Normal 20 4 4 2 2 2" xfId="19703" xr:uid="{00000000-0005-0000-0000-0000CC4C0000}"/>
    <cellStyle name="Normal 20 4 4 2 3" xfId="19704" xr:uid="{00000000-0005-0000-0000-0000CD4C0000}"/>
    <cellStyle name="Normal 20 4 4 3" xfId="19705" xr:uid="{00000000-0005-0000-0000-0000CE4C0000}"/>
    <cellStyle name="Normal 20 4 4 3 2" xfId="19706" xr:uid="{00000000-0005-0000-0000-0000CF4C0000}"/>
    <cellStyle name="Normal 20 4 4 3 2 2" xfId="19707" xr:uid="{00000000-0005-0000-0000-0000D04C0000}"/>
    <cellStyle name="Normal 20 4 4 3 3" xfId="19708" xr:uid="{00000000-0005-0000-0000-0000D14C0000}"/>
    <cellStyle name="Normal 20 4 4 4" xfId="19709" xr:uid="{00000000-0005-0000-0000-0000D24C0000}"/>
    <cellStyle name="Normal 20 4 4 4 2" xfId="19710" xr:uid="{00000000-0005-0000-0000-0000D34C0000}"/>
    <cellStyle name="Normal 20 4 4 4 2 2" xfId="19711" xr:uid="{00000000-0005-0000-0000-0000D44C0000}"/>
    <cellStyle name="Normal 20 4 4 4 3" xfId="19712" xr:uid="{00000000-0005-0000-0000-0000D54C0000}"/>
    <cellStyle name="Normal 20 4 4 5" xfId="19713" xr:uid="{00000000-0005-0000-0000-0000D64C0000}"/>
    <cellStyle name="Normal 20 4 4 5 2" xfId="19714" xr:uid="{00000000-0005-0000-0000-0000D74C0000}"/>
    <cellStyle name="Normal 20 4 4 6" xfId="19715" xr:uid="{00000000-0005-0000-0000-0000D84C0000}"/>
    <cellStyle name="Normal 20 4 4 6 2" xfId="19716" xr:uid="{00000000-0005-0000-0000-0000D94C0000}"/>
    <cellStyle name="Normal 20 4 4 7" xfId="19717" xr:uid="{00000000-0005-0000-0000-0000DA4C0000}"/>
    <cellStyle name="Normal 20 4 5" xfId="19718" xr:uid="{00000000-0005-0000-0000-0000DB4C0000}"/>
    <cellStyle name="Normal 20 4 5 2" xfId="19719" xr:uid="{00000000-0005-0000-0000-0000DC4C0000}"/>
    <cellStyle name="Normal 20 4 5 2 2" xfId="19720" xr:uid="{00000000-0005-0000-0000-0000DD4C0000}"/>
    <cellStyle name="Normal 20 4 5 2 2 2" xfId="19721" xr:uid="{00000000-0005-0000-0000-0000DE4C0000}"/>
    <cellStyle name="Normal 20 4 5 2 3" xfId="19722" xr:uid="{00000000-0005-0000-0000-0000DF4C0000}"/>
    <cellStyle name="Normal 20 4 5 3" xfId="19723" xr:uid="{00000000-0005-0000-0000-0000E04C0000}"/>
    <cellStyle name="Normal 20 4 5 3 2" xfId="19724" xr:uid="{00000000-0005-0000-0000-0000E14C0000}"/>
    <cellStyle name="Normal 20 4 5 3 2 2" xfId="19725" xr:uid="{00000000-0005-0000-0000-0000E24C0000}"/>
    <cellStyle name="Normal 20 4 5 3 3" xfId="19726" xr:uid="{00000000-0005-0000-0000-0000E34C0000}"/>
    <cellStyle name="Normal 20 4 5 4" xfId="19727" xr:uid="{00000000-0005-0000-0000-0000E44C0000}"/>
    <cellStyle name="Normal 20 4 5 4 2" xfId="19728" xr:uid="{00000000-0005-0000-0000-0000E54C0000}"/>
    <cellStyle name="Normal 20 4 5 4 2 2" xfId="19729" xr:uid="{00000000-0005-0000-0000-0000E64C0000}"/>
    <cellStyle name="Normal 20 4 5 4 3" xfId="19730" xr:uid="{00000000-0005-0000-0000-0000E74C0000}"/>
    <cellStyle name="Normal 20 4 5 5" xfId="19731" xr:uid="{00000000-0005-0000-0000-0000E84C0000}"/>
    <cellStyle name="Normal 20 4 5 5 2" xfId="19732" xr:uid="{00000000-0005-0000-0000-0000E94C0000}"/>
    <cellStyle name="Normal 20 4 5 6" xfId="19733" xr:uid="{00000000-0005-0000-0000-0000EA4C0000}"/>
    <cellStyle name="Normal 20 4 5 6 2" xfId="19734" xr:uid="{00000000-0005-0000-0000-0000EB4C0000}"/>
    <cellStyle name="Normal 20 4 5 7" xfId="19735" xr:uid="{00000000-0005-0000-0000-0000EC4C0000}"/>
    <cellStyle name="Normal 20 4 6" xfId="19736" xr:uid="{00000000-0005-0000-0000-0000ED4C0000}"/>
    <cellStyle name="Normal 20 4 6 2" xfId="19737" xr:uid="{00000000-0005-0000-0000-0000EE4C0000}"/>
    <cellStyle name="Normal 20 4 6 2 2" xfId="19738" xr:uid="{00000000-0005-0000-0000-0000EF4C0000}"/>
    <cellStyle name="Normal 20 4 6 3" xfId="19739" xr:uid="{00000000-0005-0000-0000-0000F04C0000}"/>
    <cellStyle name="Normal 20 4 7" xfId="19740" xr:uid="{00000000-0005-0000-0000-0000F14C0000}"/>
    <cellStyle name="Normal 20 4 7 2" xfId="19741" xr:uid="{00000000-0005-0000-0000-0000F24C0000}"/>
    <cellStyle name="Normal 20 4 7 2 2" xfId="19742" xr:uid="{00000000-0005-0000-0000-0000F34C0000}"/>
    <cellStyle name="Normal 20 4 7 3" xfId="19743" xr:uid="{00000000-0005-0000-0000-0000F44C0000}"/>
    <cellStyle name="Normal 20 4 8" xfId="19744" xr:uid="{00000000-0005-0000-0000-0000F54C0000}"/>
    <cellStyle name="Normal 20 4 8 2" xfId="19745" xr:uid="{00000000-0005-0000-0000-0000F64C0000}"/>
    <cellStyle name="Normal 20 4 8 2 2" xfId="19746" xr:uid="{00000000-0005-0000-0000-0000F74C0000}"/>
    <cellStyle name="Normal 20 4 8 3" xfId="19747" xr:uid="{00000000-0005-0000-0000-0000F84C0000}"/>
    <cellStyle name="Normal 20 4 9" xfId="19748" xr:uid="{00000000-0005-0000-0000-0000F94C0000}"/>
    <cellStyle name="Normal 20 4 9 2" xfId="19749" xr:uid="{00000000-0005-0000-0000-0000FA4C0000}"/>
    <cellStyle name="Normal 20 5" xfId="505" xr:uid="{00000000-0005-0000-0000-0000FB4C0000}"/>
    <cellStyle name="Normal 20 5 10" xfId="19750" xr:uid="{00000000-0005-0000-0000-0000FC4C0000}"/>
    <cellStyle name="Normal 20 5 10 2" xfId="19751" xr:uid="{00000000-0005-0000-0000-0000FD4C0000}"/>
    <cellStyle name="Normal 20 5 11" xfId="19752" xr:uid="{00000000-0005-0000-0000-0000FE4C0000}"/>
    <cellStyle name="Normal 20 5 2" xfId="19753" xr:uid="{00000000-0005-0000-0000-0000FF4C0000}"/>
    <cellStyle name="Normal 20 5 2 2" xfId="19754" xr:uid="{00000000-0005-0000-0000-0000004D0000}"/>
    <cellStyle name="Normal 20 5 2 2 2" xfId="19755" xr:uid="{00000000-0005-0000-0000-0000014D0000}"/>
    <cellStyle name="Normal 20 5 2 2 2 2" xfId="19756" xr:uid="{00000000-0005-0000-0000-0000024D0000}"/>
    <cellStyle name="Normal 20 5 2 2 2 2 2" xfId="19757" xr:uid="{00000000-0005-0000-0000-0000034D0000}"/>
    <cellStyle name="Normal 20 5 2 2 2 3" xfId="19758" xr:uid="{00000000-0005-0000-0000-0000044D0000}"/>
    <cellStyle name="Normal 20 5 2 2 3" xfId="19759" xr:uid="{00000000-0005-0000-0000-0000054D0000}"/>
    <cellStyle name="Normal 20 5 2 2 3 2" xfId="19760" xr:uid="{00000000-0005-0000-0000-0000064D0000}"/>
    <cellStyle name="Normal 20 5 2 2 3 2 2" xfId="19761" xr:uid="{00000000-0005-0000-0000-0000074D0000}"/>
    <cellStyle name="Normal 20 5 2 2 3 3" xfId="19762" xr:uid="{00000000-0005-0000-0000-0000084D0000}"/>
    <cellStyle name="Normal 20 5 2 2 4" xfId="19763" xr:uid="{00000000-0005-0000-0000-0000094D0000}"/>
    <cellStyle name="Normal 20 5 2 2 4 2" xfId="19764" xr:uid="{00000000-0005-0000-0000-00000A4D0000}"/>
    <cellStyle name="Normal 20 5 2 2 4 2 2" xfId="19765" xr:uid="{00000000-0005-0000-0000-00000B4D0000}"/>
    <cellStyle name="Normal 20 5 2 2 4 3" xfId="19766" xr:uid="{00000000-0005-0000-0000-00000C4D0000}"/>
    <cellStyle name="Normal 20 5 2 2 5" xfId="19767" xr:uid="{00000000-0005-0000-0000-00000D4D0000}"/>
    <cellStyle name="Normal 20 5 2 2 5 2" xfId="19768" xr:uid="{00000000-0005-0000-0000-00000E4D0000}"/>
    <cellStyle name="Normal 20 5 2 2 6" xfId="19769" xr:uid="{00000000-0005-0000-0000-00000F4D0000}"/>
    <cellStyle name="Normal 20 5 2 2 6 2" xfId="19770" xr:uid="{00000000-0005-0000-0000-0000104D0000}"/>
    <cellStyle name="Normal 20 5 2 2 7" xfId="19771" xr:uid="{00000000-0005-0000-0000-0000114D0000}"/>
    <cellStyle name="Normal 20 5 2 3" xfId="19772" xr:uid="{00000000-0005-0000-0000-0000124D0000}"/>
    <cellStyle name="Normal 20 5 2 3 2" xfId="19773" xr:uid="{00000000-0005-0000-0000-0000134D0000}"/>
    <cellStyle name="Normal 20 5 2 3 2 2" xfId="19774" xr:uid="{00000000-0005-0000-0000-0000144D0000}"/>
    <cellStyle name="Normal 20 5 2 3 2 2 2" xfId="19775" xr:uid="{00000000-0005-0000-0000-0000154D0000}"/>
    <cellStyle name="Normal 20 5 2 3 2 3" xfId="19776" xr:uid="{00000000-0005-0000-0000-0000164D0000}"/>
    <cellStyle name="Normal 20 5 2 3 3" xfId="19777" xr:uid="{00000000-0005-0000-0000-0000174D0000}"/>
    <cellStyle name="Normal 20 5 2 3 3 2" xfId="19778" xr:uid="{00000000-0005-0000-0000-0000184D0000}"/>
    <cellStyle name="Normal 20 5 2 3 3 2 2" xfId="19779" xr:uid="{00000000-0005-0000-0000-0000194D0000}"/>
    <cellStyle name="Normal 20 5 2 3 3 3" xfId="19780" xr:uid="{00000000-0005-0000-0000-00001A4D0000}"/>
    <cellStyle name="Normal 20 5 2 3 4" xfId="19781" xr:uid="{00000000-0005-0000-0000-00001B4D0000}"/>
    <cellStyle name="Normal 20 5 2 3 4 2" xfId="19782" xr:uid="{00000000-0005-0000-0000-00001C4D0000}"/>
    <cellStyle name="Normal 20 5 2 3 4 2 2" xfId="19783" xr:uid="{00000000-0005-0000-0000-00001D4D0000}"/>
    <cellStyle name="Normal 20 5 2 3 4 3" xfId="19784" xr:uid="{00000000-0005-0000-0000-00001E4D0000}"/>
    <cellStyle name="Normal 20 5 2 3 5" xfId="19785" xr:uid="{00000000-0005-0000-0000-00001F4D0000}"/>
    <cellStyle name="Normal 20 5 2 3 5 2" xfId="19786" xr:uid="{00000000-0005-0000-0000-0000204D0000}"/>
    <cellStyle name="Normal 20 5 2 3 6" xfId="19787" xr:uid="{00000000-0005-0000-0000-0000214D0000}"/>
    <cellStyle name="Normal 20 5 2 3 6 2" xfId="19788" xr:uid="{00000000-0005-0000-0000-0000224D0000}"/>
    <cellStyle name="Normal 20 5 2 3 7" xfId="19789" xr:uid="{00000000-0005-0000-0000-0000234D0000}"/>
    <cellStyle name="Normal 20 5 2 4" xfId="19790" xr:uid="{00000000-0005-0000-0000-0000244D0000}"/>
    <cellStyle name="Normal 20 5 2 4 2" xfId="19791" xr:uid="{00000000-0005-0000-0000-0000254D0000}"/>
    <cellStyle name="Normal 20 5 2 4 2 2" xfId="19792" xr:uid="{00000000-0005-0000-0000-0000264D0000}"/>
    <cellStyle name="Normal 20 5 2 4 3" xfId="19793" xr:uid="{00000000-0005-0000-0000-0000274D0000}"/>
    <cellStyle name="Normal 20 5 2 5" xfId="19794" xr:uid="{00000000-0005-0000-0000-0000284D0000}"/>
    <cellStyle name="Normal 20 5 2 5 2" xfId="19795" xr:uid="{00000000-0005-0000-0000-0000294D0000}"/>
    <cellStyle name="Normal 20 5 2 5 2 2" xfId="19796" xr:uid="{00000000-0005-0000-0000-00002A4D0000}"/>
    <cellStyle name="Normal 20 5 2 5 3" xfId="19797" xr:uid="{00000000-0005-0000-0000-00002B4D0000}"/>
    <cellStyle name="Normal 20 5 2 6" xfId="19798" xr:uid="{00000000-0005-0000-0000-00002C4D0000}"/>
    <cellStyle name="Normal 20 5 2 6 2" xfId="19799" xr:uid="{00000000-0005-0000-0000-00002D4D0000}"/>
    <cellStyle name="Normal 20 5 2 6 2 2" xfId="19800" xr:uid="{00000000-0005-0000-0000-00002E4D0000}"/>
    <cellStyle name="Normal 20 5 2 6 3" xfId="19801" xr:uid="{00000000-0005-0000-0000-00002F4D0000}"/>
    <cellStyle name="Normal 20 5 2 7" xfId="19802" xr:uid="{00000000-0005-0000-0000-0000304D0000}"/>
    <cellStyle name="Normal 20 5 2 7 2" xfId="19803" xr:uid="{00000000-0005-0000-0000-0000314D0000}"/>
    <cellStyle name="Normal 20 5 2 8" xfId="19804" xr:uid="{00000000-0005-0000-0000-0000324D0000}"/>
    <cellStyle name="Normal 20 5 2 8 2" xfId="19805" xr:uid="{00000000-0005-0000-0000-0000334D0000}"/>
    <cellStyle name="Normal 20 5 2 9" xfId="19806" xr:uid="{00000000-0005-0000-0000-0000344D0000}"/>
    <cellStyle name="Normal 20 5 3" xfId="19807" xr:uid="{00000000-0005-0000-0000-0000354D0000}"/>
    <cellStyle name="Normal 20 5 3 2" xfId="19808" xr:uid="{00000000-0005-0000-0000-0000364D0000}"/>
    <cellStyle name="Normal 20 5 3 2 2" xfId="19809" xr:uid="{00000000-0005-0000-0000-0000374D0000}"/>
    <cellStyle name="Normal 20 5 3 2 2 2" xfId="19810" xr:uid="{00000000-0005-0000-0000-0000384D0000}"/>
    <cellStyle name="Normal 20 5 3 2 2 2 2" xfId="19811" xr:uid="{00000000-0005-0000-0000-0000394D0000}"/>
    <cellStyle name="Normal 20 5 3 2 2 3" xfId="19812" xr:uid="{00000000-0005-0000-0000-00003A4D0000}"/>
    <cellStyle name="Normal 20 5 3 2 3" xfId="19813" xr:uid="{00000000-0005-0000-0000-00003B4D0000}"/>
    <cellStyle name="Normal 20 5 3 2 3 2" xfId="19814" xr:uid="{00000000-0005-0000-0000-00003C4D0000}"/>
    <cellStyle name="Normal 20 5 3 2 3 2 2" xfId="19815" xr:uid="{00000000-0005-0000-0000-00003D4D0000}"/>
    <cellStyle name="Normal 20 5 3 2 3 3" xfId="19816" xr:uid="{00000000-0005-0000-0000-00003E4D0000}"/>
    <cellStyle name="Normal 20 5 3 2 4" xfId="19817" xr:uid="{00000000-0005-0000-0000-00003F4D0000}"/>
    <cellStyle name="Normal 20 5 3 2 4 2" xfId="19818" xr:uid="{00000000-0005-0000-0000-0000404D0000}"/>
    <cellStyle name="Normal 20 5 3 2 4 2 2" xfId="19819" xr:uid="{00000000-0005-0000-0000-0000414D0000}"/>
    <cellStyle name="Normal 20 5 3 2 4 3" xfId="19820" xr:uid="{00000000-0005-0000-0000-0000424D0000}"/>
    <cellStyle name="Normal 20 5 3 2 5" xfId="19821" xr:uid="{00000000-0005-0000-0000-0000434D0000}"/>
    <cellStyle name="Normal 20 5 3 2 5 2" xfId="19822" xr:uid="{00000000-0005-0000-0000-0000444D0000}"/>
    <cellStyle name="Normal 20 5 3 2 6" xfId="19823" xr:uid="{00000000-0005-0000-0000-0000454D0000}"/>
    <cellStyle name="Normal 20 5 3 2 6 2" xfId="19824" xr:uid="{00000000-0005-0000-0000-0000464D0000}"/>
    <cellStyle name="Normal 20 5 3 2 7" xfId="19825" xr:uid="{00000000-0005-0000-0000-0000474D0000}"/>
    <cellStyle name="Normal 20 5 3 3" xfId="19826" xr:uid="{00000000-0005-0000-0000-0000484D0000}"/>
    <cellStyle name="Normal 20 5 3 3 2" xfId="19827" xr:uid="{00000000-0005-0000-0000-0000494D0000}"/>
    <cellStyle name="Normal 20 5 3 3 2 2" xfId="19828" xr:uid="{00000000-0005-0000-0000-00004A4D0000}"/>
    <cellStyle name="Normal 20 5 3 3 3" xfId="19829" xr:uid="{00000000-0005-0000-0000-00004B4D0000}"/>
    <cellStyle name="Normal 20 5 3 4" xfId="19830" xr:uid="{00000000-0005-0000-0000-00004C4D0000}"/>
    <cellStyle name="Normal 20 5 3 4 2" xfId="19831" xr:uid="{00000000-0005-0000-0000-00004D4D0000}"/>
    <cellStyle name="Normal 20 5 3 4 2 2" xfId="19832" xr:uid="{00000000-0005-0000-0000-00004E4D0000}"/>
    <cellStyle name="Normal 20 5 3 4 3" xfId="19833" xr:uid="{00000000-0005-0000-0000-00004F4D0000}"/>
    <cellStyle name="Normal 20 5 3 5" xfId="19834" xr:uid="{00000000-0005-0000-0000-0000504D0000}"/>
    <cellStyle name="Normal 20 5 3 5 2" xfId="19835" xr:uid="{00000000-0005-0000-0000-0000514D0000}"/>
    <cellStyle name="Normal 20 5 3 5 2 2" xfId="19836" xr:uid="{00000000-0005-0000-0000-0000524D0000}"/>
    <cellStyle name="Normal 20 5 3 5 3" xfId="19837" xr:uid="{00000000-0005-0000-0000-0000534D0000}"/>
    <cellStyle name="Normal 20 5 3 6" xfId="19838" xr:uid="{00000000-0005-0000-0000-0000544D0000}"/>
    <cellStyle name="Normal 20 5 3 6 2" xfId="19839" xr:uid="{00000000-0005-0000-0000-0000554D0000}"/>
    <cellStyle name="Normal 20 5 3 7" xfId="19840" xr:uid="{00000000-0005-0000-0000-0000564D0000}"/>
    <cellStyle name="Normal 20 5 3 7 2" xfId="19841" xr:uid="{00000000-0005-0000-0000-0000574D0000}"/>
    <cellStyle name="Normal 20 5 3 8" xfId="19842" xr:uid="{00000000-0005-0000-0000-0000584D0000}"/>
    <cellStyle name="Normal 20 5 4" xfId="19843" xr:uid="{00000000-0005-0000-0000-0000594D0000}"/>
    <cellStyle name="Normal 20 5 4 2" xfId="19844" xr:uid="{00000000-0005-0000-0000-00005A4D0000}"/>
    <cellStyle name="Normal 20 5 4 2 2" xfId="19845" xr:uid="{00000000-0005-0000-0000-00005B4D0000}"/>
    <cellStyle name="Normal 20 5 4 2 2 2" xfId="19846" xr:uid="{00000000-0005-0000-0000-00005C4D0000}"/>
    <cellStyle name="Normal 20 5 4 2 3" xfId="19847" xr:uid="{00000000-0005-0000-0000-00005D4D0000}"/>
    <cellStyle name="Normal 20 5 4 3" xfId="19848" xr:uid="{00000000-0005-0000-0000-00005E4D0000}"/>
    <cellStyle name="Normal 20 5 4 3 2" xfId="19849" xr:uid="{00000000-0005-0000-0000-00005F4D0000}"/>
    <cellStyle name="Normal 20 5 4 3 2 2" xfId="19850" xr:uid="{00000000-0005-0000-0000-0000604D0000}"/>
    <cellStyle name="Normal 20 5 4 3 3" xfId="19851" xr:uid="{00000000-0005-0000-0000-0000614D0000}"/>
    <cellStyle name="Normal 20 5 4 4" xfId="19852" xr:uid="{00000000-0005-0000-0000-0000624D0000}"/>
    <cellStyle name="Normal 20 5 4 4 2" xfId="19853" xr:uid="{00000000-0005-0000-0000-0000634D0000}"/>
    <cellStyle name="Normal 20 5 4 4 2 2" xfId="19854" xr:uid="{00000000-0005-0000-0000-0000644D0000}"/>
    <cellStyle name="Normal 20 5 4 4 3" xfId="19855" xr:uid="{00000000-0005-0000-0000-0000654D0000}"/>
    <cellStyle name="Normal 20 5 4 5" xfId="19856" xr:uid="{00000000-0005-0000-0000-0000664D0000}"/>
    <cellStyle name="Normal 20 5 4 5 2" xfId="19857" xr:uid="{00000000-0005-0000-0000-0000674D0000}"/>
    <cellStyle name="Normal 20 5 4 6" xfId="19858" xr:uid="{00000000-0005-0000-0000-0000684D0000}"/>
    <cellStyle name="Normal 20 5 4 6 2" xfId="19859" xr:uid="{00000000-0005-0000-0000-0000694D0000}"/>
    <cellStyle name="Normal 20 5 4 7" xfId="19860" xr:uid="{00000000-0005-0000-0000-00006A4D0000}"/>
    <cellStyle name="Normal 20 5 5" xfId="19861" xr:uid="{00000000-0005-0000-0000-00006B4D0000}"/>
    <cellStyle name="Normal 20 5 5 2" xfId="19862" xr:uid="{00000000-0005-0000-0000-00006C4D0000}"/>
    <cellStyle name="Normal 20 5 5 2 2" xfId="19863" xr:uid="{00000000-0005-0000-0000-00006D4D0000}"/>
    <cellStyle name="Normal 20 5 5 2 2 2" xfId="19864" xr:uid="{00000000-0005-0000-0000-00006E4D0000}"/>
    <cellStyle name="Normal 20 5 5 2 3" xfId="19865" xr:uid="{00000000-0005-0000-0000-00006F4D0000}"/>
    <cellStyle name="Normal 20 5 5 3" xfId="19866" xr:uid="{00000000-0005-0000-0000-0000704D0000}"/>
    <cellStyle name="Normal 20 5 5 3 2" xfId="19867" xr:uid="{00000000-0005-0000-0000-0000714D0000}"/>
    <cellStyle name="Normal 20 5 5 3 2 2" xfId="19868" xr:uid="{00000000-0005-0000-0000-0000724D0000}"/>
    <cellStyle name="Normal 20 5 5 3 3" xfId="19869" xr:uid="{00000000-0005-0000-0000-0000734D0000}"/>
    <cellStyle name="Normal 20 5 5 4" xfId="19870" xr:uid="{00000000-0005-0000-0000-0000744D0000}"/>
    <cellStyle name="Normal 20 5 5 4 2" xfId="19871" xr:uid="{00000000-0005-0000-0000-0000754D0000}"/>
    <cellStyle name="Normal 20 5 5 4 2 2" xfId="19872" xr:uid="{00000000-0005-0000-0000-0000764D0000}"/>
    <cellStyle name="Normal 20 5 5 4 3" xfId="19873" xr:uid="{00000000-0005-0000-0000-0000774D0000}"/>
    <cellStyle name="Normal 20 5 5 5" xfId="19874" xr:uid="{00000000-0005-0000-0000-0000784D0000}"/>
    <cellStyle name="Normal 20 5 5 5 2" xfId="19875" xr:uid="{00000000-0005-0000-0000-0000794D0000}"/>
    <cellStyle name="Normal 20 5 5 6" xfId="19876" xr:uid="{00000000-0005-0000-0000-00007A4D0000}"/>
    <cellStyle name="Normal 20 5 5 6 2" xfId="19877" xr:uid="{00000000-0005-0000-0000-00007B4D0000}"/>
    <cellStyle name="Normal 20 5 5 7" xfId="19878" xr:uid="{00000000-0005-0000-0000-00007C4D0000}"/>
    <cellStyle name="Normal 20 5 6" xfId="19879" xr:uid="{00000000-0005-0000-0000-00007D4D0000}"/>
    <cellStyle name="Normal 20 5 6 2" xfId="19880" xr:uid="{00000000-0005-0000-0000-00007E4D0000}"/>
    <cellStyle name="Normal 20 5 6 2 2" xfId="19881" xr:uid="{00000000-0005-0000-0000-00007F4D0000}"/>
    <cellStyle name="Normal 20 5 6 3" xfId="19882" xr:uid="{00000000-0005-0000-0000-0000804D0000}"/>
    <cellStyle name="Normal 20 5 7" xfId="19883" xr:uid="{00000000-0005-0000-0000-0000814D0000}"/>
    <cellStyle name="Normal 20 5 7 2" xfId="19884" xr:uid="{00000000-0005-0000-0000-0000824D0000}"/>
    <cellStyle name="Normal 20 5 7 2 2" xfId="19885" xr:uid="{00000000-0005-0000-0000-0000834D0000}"/>
    <cellStyle name="Normal 20 5 7 3" xfId="19886" xr:uid="{00000000-0005-0000-0000-0000844D0000}"/>
    <cellStyle name="Normal 20 5 8" xfId="19887" xr:uid="{00000000-0005-0000-0000-0000854D0000}"/>
    <cellStyle name="Normal 20 5 8 2" xfId="19888" xr:uid="{00000000-0005-0000-0000-0000864D0000}"/>
    <cellStyle name="Normal 20 5 8 2 2" xfId="19889" xr:uid="{00000000-0005-0000-0000-0000874D0000}"/>
    <cellStyle name="Normal 20 5 8 3" xfId="19890" xr:uid="{00000000-0005-0000-0000-0000884D0000}"/>
    <cellStyle name="Normal 20 5 9" xfId="19891" xr:uid="{00000000-0005-0000-0000-0000894D0000}"/>
    <cellStyle name="Normal 20 5 9 2" xfId="19892" xr:uid="{00000000-0005-0000-0000-00008A4D0000}"/>
    <cellStyle name="Normal 20 6" xfId="19893" xr:uid="{00000000-0005-0000-0000-00008B4D0000}"/>
    <cellStyle name="Normal 20 6 2" xfId="19894" xr:uid="{00000000-0005-0000-0000-00008C4D0000}"/>
    <cellStyle name="Normal 20 6 2 2" xfId="19895" xr:uid="{00000000-0005-0000-0000-00008D4D0000}"/>
    <cellStyle name="Normal 20 6 2 2 2" xfId="19896" xr:uid="{00000000-0005-0000-0000-00008E4D0000}"/>
    <cellStyle name="Normal 20 6 2 2 2 2" xfId="19897" xr:uid="{00000000-0005-0000-0000-00008F4D0000}"/>
    <cellStyle name="Normal 20 6 2 2 3" xfId="19898" xr:uid="{00000000-0005-0000-0000-0000904D0000}"/>
    <cellStyle name="Normal 20 6 2 3" xfId="19899" xr:uid="{00000000-0005-0000-0000-0000914D0000}"/>
    <cellStyle name="Normal 20 6 2 3 2" xfId="19900" xr:uid="{00000000-0005-0000-0000-0000924D0000}"/>
    <cellStyle name="Normal 20 6 2 3 2 2" xfId="19901" xr:uid="{00000000-0005-0000-0000-0000934D0000}"/>
    <cellStyle name="Normal 20 6 2 3 3" xfId="19902" xr:uid="{00000000-0005-0000-0000-0000944D0000}"/>
    <cellStyle name="Normal 20 6 2 4" xfId="19903" xr:uid="{00000000-0005-0000-0000-0000954D0000}"/>
    <cellStyle name="Normal 20 6 2 4 2" xfId="19904" xr:uid="{00000000-0005-0000-0000-0000964D0000}"/>
    <cellStyle name="Normal 20 6 2 4 2 2" xfId="19905" xr:uid="{00000000-0005-0000-0000-0000974D0000}"/>
    <cellStyle name="Normal 20 6 2 4 3" xfId="19906" xr:uid="{00000000-0005-0000-0000-0000984D0000}"/>
    <cellStyle name="Normal 20 6 2 5" xfId="19907" xr:uid="{00000000-0005-0000-0000-0000994D0000}"/>
    <cellStyle name="Normal 20 6 2 5 2" xfId="19908" xr:uid="{00000000-0005-0000-0000-00009A4D0000}"/>
    <cellStyle name="Normal 20 6 2 6" xfId="19909" xr:uid="{00000000-0005-0000-0000-00009B4D0000}"/>
    <cellStyle name="Normal 20 6 2 6 2" xfId="19910" xr:uid="{00000000-0005-0000-0000-00009C4D0000}"/>
    <cellStyle name="Normal 20 6 2 7" xfId="19911" xr:uid="{00000000-0005-0000-0000-00009D4D0000}"/>
    <cellStyle name="Normal 20 6 3" xfId="19912" xr:uid="{00000000-0005-0000-0000-00009E4D0000}"/>
    <cellStyle name="Normal 20 6 3 2" xfId="19913" xr:uid="{00000000-0005-0000-0000-00009F4D0000}"/>
    <cellStyle name="Normal 20 6 3 2 2" xfId="19914" xr:uid="{00000000-0005-0000-0000-0000A04D0000}"/>
    <cellStyle name="Normal 20 6 3 2 2 2" xfId="19915" xr:uid="{00000000-0005-0000-0000-0000A14D0000}"/>
    <cellStyle name="Normal 20 6 3 2 3" xfId="19916" xr:uid="{00000000-0005-0000-0000-0000A24D0000}"/>
    <cellStyle name="Normal 20 6 3 3" xfId="19917" xr:uid="{00000000-0005-0000-0000-0000A34D0000}"/>
    <cellStyle name="Normal 20 6 3 3 2" xfId="19918" xr:uid="{00000000-0005-0000-0000-0000A44D0000}"/>
    <cellStyle name="Normal 20 6 3 3 2 2" xfId="19919" xr:uid="{00000000-0005-0000-0000-0000A54D0000}"/>
    <cellStyle name="Normal 20 6 3 3 3" xfId="19920" xr:uid="{00000000-0005-0000-0000-0000A64D0000}"/>
    <cellStyle name="Normal 20 6 3 4" xfId="19921" xr:uid="{00000000-0005-0000-0000-0000A74D0000}"/>
    <cellStyle name="Normal 20 6 3 4 2" xfId="19922" xr:uid="{00000000-0005-0000-0000-0000A84D0000}"/>
    <cellStyle name="Normal 20 6 3 4 2 2" xfId="19923" xr:uid="{00000000-0005-0000-0000-0000A94D0000}"/>
    <cellStyle name="Normal 20 6 3 4 3" xfId="19924" xr:uid="{00000000-0005-0000-0000-0000AA4D0000}"/>
    <cellStyle name="Normal 20 6 3 5" xfId="19925" xr:uid="{00000000-0005-0000-0000-0000AB4D0000}"/>
    <cellStyle name="Normal 20 6 3 5 2" xfId="19926" xr:uid="{00000000-0005-0000-0000-0000AC4D0000}"/>
    <cellStyle name="Normal 20 6 3 6" xfId="19927" xr:uid="{00000000-0005-0000-0000-0000AD4D0000}"/>
    <cellStyle name="Normal 20 6 3 6 2" xfId="19928" xr:uid="{00000000-0005-0000-0000-0000AE4D0000}"/>
    <cellStyle name="Normal 20 6 3 7" xfId="19929" xr:uid="{00000000-0005-0000-0000-0000AF4D0000}"/>
    <cellStyle name="Normal 20 6 4" xfId="19930" xr:uid="{00000000-0005-0000-0000-0000B04D0000}"/>
    <cellStyle name="Normal 20 6 4 2" xfId="19931" xr:uid="{00000000-0005-0000-0000-0000B14D0000}"/>
    <cellStyle name="Normal 20 6 4 2 2" xfId="19932" xr:uid="{00000000-0005-0000-0000-0000B24D0000}"/>
    <cellStyle name="Normal 20 6 4 3" xfId="19933" xr:uid="{00000000-0005-0000-0000-0000B34D0000}"/>
    <cellStyle name="Normal 20 6 5" xfId="19934" xr:uid="{00000000-0005-0000-0000-0000B44D0000}"/>
    <cellStyle name="Normal 20 6 5 2" xfId="19935" xr:uid="{00000000-0005-0000-0000-0000B54D0000}"/>
    <cellStyle name="Normal 20 6 5 2 2" xfId="19936" xr:uid="{00000000-0005-0000-0000-0000B64D0000}"/>
    <cellStyle name="Normal 20 6 5 3" xfId="19937" xr:uid="{00000000-0005-0000-0000-0000B74D0000}"/>
    <cellStyle name="Normal 20 6 6" xfId="19938" xr:uid="{00000000-0005-0000-0000-0000B84D0000}"/>
    <cellStyle name="Normal 20 6 6 2" xfId="19939" xr:uid="{00000000-0005-0000-0000-0000B94D0000}"/>
    <cellStyle name="Normal 20 6 6 2 2" xfId="19940" xr:uid="{00000000-0005-0000-0000-0000BA4D0000}"/>
    <cellStyle name="Normal 20 6 6 3" xfId="19941" xr:uid="{00000000-0005-0000-0000-0000BB4D0000}"/>
    <cellStyle name="Normal 20 6 7" xfId="19942" xr:uid="{00000000-0005-0000-0000-0000BC4D0000}"/>
    <cellStyle name="Normal 20 6 7 2" xfId="19943" xr:uid="{00000000-0005-0000-0000-0000BD4D0000}"/>
    <cellStyle name="Normal 20 6 8" xfId="19944" xr:uid="{00000000-0005-0000-0000-0000BE4D0000}"/>
    <cellStyle name="Normal 20 6 8 2" xfId="19945" xr:uid="{00000000-0005-0000-0000-0000BF4D0000}"/>
    <cellStyle name="Normal 20 6 9" xfId="19946" xr:uid="{00000000-0005-0000-0000-0000C04D0000}"/>
    <cellStyle name="Normal 20 7" xfId="19947" xr:uid="{00000000-0005-0000-0000-0000C14D0000}"/>
    <cellStyle name="Normal 20 7 2" xfId="19948" xr:uid="{00000000-0005-0000-0000-0000C24D0000}"/>
    <cellStyle name="Normal 20 7 2 2" xfId="19949" xr:uid="{00000000-0005-0000-0000-0000C34D0000}"/>
    <cellStyle name="Normal 20 7 2 2 2" xfId="19950" xr:uid="{00000000-0005-0000-0000-0000C44D0000}"/>
    <cellStyle name="Normal 20 7 2 2 2 2" xfId="19951" xr:uid="{00000000-0005-0000-0000-0000C54D0000}"/>
    <cellStyle name="Normal 20 7 2 2 3" xfId="19952" xr:uid="{00000000-0005-0000-0000-0000C64D0000}"/>
    <cellStyle name="Normal 20 7 2 3" xfId="19953" xr:uid="{00000000-0005-0000-0000-0000C74D0000}"/>
    <cellStyle name="Normal 20 7 2 3 2" xfId="19954" xr:uid="{00000000-0005-0000-0000-0000C84D0000}"/>
    <cellStyle name="Normal 20 7 2 3 2 2" xfId="19955" xr:uid="{00000000-0005-0000-0000-0000C94D0000}"/>
    <cellStyle name="Normal 20 7 2 3 3" xfId="19956" xr:uid="{00000000-0005-0000-0000-0000CA4D0000}"/>
    <cellStyle name="Normal 20 7 2 4" xfId="19957" xr:uid="{00000000-0005-0000-0000-0000CB4D0000}"/>
    <cellStyle name="Normal 20 7 2 4 2" xfId="19958" xr:uid="{00000000-0005-0000-0000-0000CC4D0000}"/>
    <cellStyle name="Normal 20 7 2 4 2 2" xfId="19959" xr:uid="{00000000-0005-0000-0000-0000CD4D0000}"/>
    <cellStyle name="Normal 20 7 2 4 3" xfId="19960" xr:uid="{00000000-0005-0000-0000-0000CE4D0000}"/>
    <cellStyle name="Normal 20 7 2 5" xfId="19961" xr:uid="{00000000-0005-0000-0000-0000CF4D0000}"/>
    <cellStyle name="Normal 20 7 2 5 2" xfId="19962" xr:uid="{00000000-0005-0000-0000-0000D04D0000}"/>
    <cellStyle name="Normal 20 7 2 6" xfId="19963" xr:uid="{00000000-0005-0000-0000-0000D14D0000}"/>
    <cellStyle name="Normal 20 7 2 6 2" xfId="19964" xr:uid="{00000000-0005-0000-0000-0000D24D0000}"/>
    <cellStyle name="Normal 20 7 2 7" xfId="19965" xr:uid="{00000000-0005-0000-0000-0000D34D0000}"/>
    <cellStyle name="Normal 20 7 3" xfId="19966" xr:uid="{00000000-0005-0000-0000-0000D44D0000}"/>
    <cellStyle name="Normal 20 7 3 2" xfId="19967" xr:uid="{00000000-0005-0000-0000-0000D54D0000}"/>
    <cellStyle name="Normal 20 7 3 2 2" xfId="19968" xr:uid="{00000000-0005-0000-0000-0000D64D0000}"/>
    <cellStyle name="Normal 20 7 3 3" xfId="19969" xr:uid="{00000000-0005-0000-0000-0000D74D0000}"/>
    <cellStyle name="Normal 20 7 4" xfId="19970" xr:uid="{00000000-0005-0000-0000-0000D84D0000}"/>
    <cellStyle name="Normal 20 7 4 2" xfId="19971" xr:uid="{00000000-0005-0000-0000-0000D94D0000}"/>
    <cellStyle name="Normal 20 7 4 2 2" xfId="19972" xr:uid="{00000000-0005-0000-0000-0000DA4D0000}"/>
    <cellStyle name="Normal 20 7 4 3" xfId="19973" xr:uid="{00000000-0005-0000-0000-0000DB4D0000}"/>
    <cellStyle name="Normal 20 7 5" xfId="19974" xr:uid="{00000000-0005-0000-0000-0000DC4D0000}"/>
    <cellStyle name="Normal 20 7 5 2" xfId="19975" xr:uid="{00000000-0005-0000-0000-0000DD4D0000}"/>
    <cellStyle name="Normal 20 7 5 2 2" xfId="19976" xr:uid="{00000000-0005-0000-0000-0000DE4D0000}"/>
    <cellStyle name="Normal 20 7 5 3" xfId="19977" xr:uid="{00000000-0005-0000-0000-0000DF4D0000}"/>
    <cellStyle name="Normal 20 7 6" xfId="19978" xr:uid="{00000000-0005-0000-0000-0000E04D0000}"/>
    <cellStyle name="Normal 20 7 6 2" xfId="19979" xr:uid="{00000000-0005-0000-0000-0000E14D0000}"/>
    <cellStyle name="Normal 20 7 7" xfId="19980" xr:uid="{00000000-0005-0000-0000-0000E24D0000}"/>
    <cellStyle name="Normal 20 7 7 2" xfId="19981" xr:uid="{00000000-0005-0000-0000-0000E34D0000}"/>
    <cellStyle name="Normal 20 7 8" xfId="19982" xr:uid="{00000000-0005-0000-0000-0000E44D0000}"/>
    <cellStyle name="Normal 20 8" xfId="19983" xr:uid="{00000000-0005-0000-0000-0000E54D0000}"/>
    <cellStyle name="Normal 20 8 2" xfId="19984" xr:uid="{00000000-0005-0000-0000-0000E64D0000}"/>
    <cellStyle name="Normal 20 8 2 2" xfId="19985" xr:uid="{00000000-0005-0000-0000-0000E74D0000}"/>
    <cellStyle name="Normal 20 8 2 2 2" xfId="19986" xr:uid="{00000000-0005-0000-0000-0000E84D0000}"/>
    <cellStyle name="Normal 20 8 2 3" xfId="19987" xr:uid="{00000000-0005-0000-0000-0000E94D0000}"/>
    <cellStyle name="Normal 20 8 3" xfId="19988" xr:uid="{00000000-0005-0000-0000-0000EA4D0000}"/>
    <cellStyle name="Normal 20 8 3 2" xfId="19989" xr:uid="{00000000-0005-0000-0000-0000EB4D0000}"/>
    <cellStyle name="Normal 20 8 3 2 2" xfId="19990" xr:uid="{00000000-0005-0000-0000-0000EC4D0000}"/>
    <cellStyle name="Normal 20 8 3 3" xfId="19991" xr:uid="{00000000-0005-0000-0000-0000ED4D0000}"/>
    <cellStyle name="Normal 20 8 4" xfId="19992" xr:uid="{00000000-0005-0000-0000-0000EE4D0000}"/>
    <cellStyle name="Normal 20 8 4 2" xfId="19993" xr:uid="{00000000-0005-0000-0000-0000EF4D0000}"/>
    <cellStyle name="Normal 20 8 4 2 2" xfId="19994" xr:uid="{00000000-0005-0000-0000-0000F04D0000}"/>
    <cellStyle name="Normal 20 8 4 3" xfId="19995" xr:uid="{00000000-0005-0000-0000-0000F14D0000}"/>
    <cellStyle name="Normal 20 8 5" xfId="19996" xr:uid="{00000000-0005-0000-0000-0000F24D0000}"/>
    <cellStyle name="Normal 20 8 5 2" xfId="19997" xr:uid="{00000000-0005-0000-0000-0000F34D0000}"/>
    <cellStyle name="Normal 20 8 6" xfId="19998" xr:uid="{00000000-0005-0000-0000-0000F44D0000}"/>
    <cellStyle name="Normal 20 8 6 2" xfId="19999" xr:uid="{00000000-0005-0000-0000-0000F54D0000}"/>
    <cellStyle name="Normal 20 8 7" xfId="20000" xr:uid="{00000000-0005-0000-0000-0000F64D0000}"/>
    <cellStyle name="Normal 20 9" xfId="20001" xr:uid="{00000000-0005-0000-0000-0000F74D0000}"/>
    <cellStyle name="Normal 20 9 2" xfId="20002" xr:uid="{00000000-0005-0000-0000-0000F84D0000}"/>
    <cellStyle name="Normal 20 9 2 2" xfId="20003" xr:uid="{00000000-0005-0000-0000-0000F94D0000}"/>
    <cellStyle name="Normal 20 9 2 2 2" xfId="20004" xr:uid="{00000000-0005-0000-0000-0000FA4D0000}"/>
    <cellStyle name="Normal 20 9 2 3" xfId="20005" xr:uid="{00000000-0005-0000-0000-0000FB4D0000}"/>
    <cellStyle name="Normal 20 9 3" xfId="20006" xr:uid="{00000000-0005-0000-0000-0000FC4D0000}"/>
    <cellStyle name="Normal 20 9 3 2" xfId="20007" xr:uid="{00000000-0005-0000-0000-0000FD4D0000}"/>
    <cellStyle name="Normal 20 9 3 2 2" xfId="20008" xr:uid="{00000000-0005-0000-0000-0000FE4D0000}"/>
    <cellStyle name="Normal 20 9 3 3" xfId="20009" xr:uid="{00000000-0005-0000-0000-0000FF4D0000}"/>
    <cellStyle name="Normal 20 9 4" xfId="20010" xr:uid="{00000000-0005-0000-0000-0000004E0000}"/>
    <cellStyle name="Normal 20 9 4 2" xfId="20011" xr:uid="{00000000-0005-0000-0000-0000014E0000}"/>
    <cellStyle name="Normal 20 9 4 2 2" xfId="20012" xr:uid="{00000000-0005-0000-0000-0000024E0000}"/>
    <cellStyle name="Normal 20 9 4 3" xfId="20013" xr:uid="{00000000-0005-0000-0000-0000034E0000}"/>
    <cellStyle name="Normal 20 9 5" xfId="20014" xr:uid="{00000000-0005-0000-0000-0000044E0000}"/>
    <cellStyle name="Normal 20 9 5 2" xfId="20015" xr:uid="{00000000-0005-0000-0000-0000054E0000}"/>
    <cellStyle name="Normal 20 9 6" xfId="20016" xr:uid="{00000000-0005-0000-0000-0000064E0000}"/>
    <cellStyle name="Normal 20 9 6 2" xfId="20017" xr:uid="{00000000-0005-0000-0000-0000074E0000}"/>
    <cellStyle name="Normal 20 9 7" xfId="20018" xr:uid="{00000000-0005-0000-0000-0000084E0000}"/>
    <cellStyle name="Normal 20_Confidential Information" xfId="20019" xr:uid="{00000000-0005-0000-0000-0000094E0000}"/>
    <cellStyle name="Normal 21" xfId="506" xr:uid="{00000000-0005-0000-0000-00000A4E0000}"/>
    <cellStyle name="Normal 21 2" xfId="507" xr:uid="{00000000-0005-0000-0000-00000B4E0000}"/>
    <cellStyle name="Normal 22" xfId="508" xr:uid="{00000000-0005-0000-0000-00000C4E0000}"/>
    <cellStyle name="Normal 22 10" xfId="20020" xr:uid="{00000000-0005-0000-0000-00000D4E0000}"/>
    <cellStyle name="Normal 22 10 2" xfId="20021" xr:uid="{00000000-0005-0000-0000-00000E4E0000}"/>
    <cellStyle name="Normal 22 10 2 2" xfId="20022" xr:uid="{00000000-0005-0000-0000-00000F4E0000}"/>
    <cellStyle name="Normal 22 10 3" xfId="20023" xr:uid="{00000000-0005-0000-0000-0000104E0000}"/>
    <cellStyle name="Normal 22 11" xfId="20024" xr:uid="{00000000-0005-0000-0000-0000114E0000}"/>
    <cellStyle name="Normal 22 11 2" xfId="20025" xr:uid="{00000000-0005-0000-0000-0000124E0000}"/>
    <cellStyle name="Normal 22 11 2 2" xfId="20026" xr:uid="{00000000-0005-0000-0000-0000134E0000}"/>
    <cellStyle name="Normal 22 11 3" xfId="20027" xr:uid="{00000000-0005-0000-0000-0000144E0000}"/>
    <cellStyle name="Normal 22 12" xfId="20028" xr:uid="{00000000-0005-0000-0000-0000154E0000}"/>
    <cellStyle name="Normal 22 12 2" xfId="20029" xr:uid="{00000000-0005-0000-0000-0000164E0000}"/>
    <cellStyle name="Normal 22 13" xfId="20030" xr:uid="{00000000-0005-0000-0000-0000174E0000}"/>
    <cellStyle name="Normal 22 13 2" xfId="20031" xr:uid="{00000000-0005-0000-0000-0000184E0000}"/>
    <cellStyle name="Normal 22 14" xfId="20032" xr:uid="{00000000-0005-0000-0000-0000194E0000}"/>
    <cellStyle name="Normal 22 2" xfId="509" xr:uid="{00000000-0005-0000-0000-00001A4E0000}"/>
    <cellStyle name="Normal 22 2 10" xfId="20033" xr:uid="{00000000-0005-0000-0000-00001B4E0000}"/>
    <cellStyle name="Normal 22 2 10 2" xfId="20034" xr:uid="{00000000-0005-0000-0000-00001C4E0000}"/>
    <cellStyle name="Normal 22 2 10 2 2" xfId="20035" xr:uid="{00000000-0005-0000-0000-00001D4E0000}"/>
    <cellStyle name="Normal 22 2 10 3" xfId="20036" xr:uid="{00000000-0005-0000-0000-00001E4E0000}"/>
    <cellStyle name="Normal 22 2 11" xfId="20037" xr:uid="{00000000-0005-0000-0000-00001F4E0000}"/>
    <cellStyle name="Normal 22 2 11 2" xfId="20038" xr:uid="{00000000-0005-0000-0000-0000204E0000}"/>
    <cellStyle name="Normal 22 2 12" xfId="20039" xr:uid="{00000000-0005-0000-0000-0000214E0000}"/>
    <cellStyle name="Normal 22 2 12 2" xfId="20040" xr:uid="{00000000-0005-0000-0000-0000224E0000}"/>
    <cellStyle name="Normal 22 2 13" xfId="20041" xr:uid="{00000000-0005-0000-0000-0000234E0000}"/>
    <cellStyle name="Normal 22 2 2" xfId="510" xr:uid="{00000000-0005-0000-0000-0000244E0000}"/>
    <cellStyle name="Normal 22 2 2 10" xfId="20042" xr:uid="{00000000-0005-0000-0000-0000254E0000}"/>
    <cellStyle name="Normal 22 2 2 10 2" xfId="20043" xr:uid="{00000000-0005-0000-0000-0000264E0000}"/>
    <cellStyle name="Normal 22 2 2 11" xfId="20044" xr:uid="{00000000-0005-0000-0000-0000274E0000}"/>
    <cellStyle name="Normal 22 2 2 2" xfId="20045" xr:uid="{00000000-0005-0000-0000-0000284E0000}"/>
    <cellStyle name="Normal 22 2 2 2 2" xfId="20046" xr:uid="{00000000-0005-0000-0000-0000294E0000}"/>
    <cellStyle name="Normal 22 2 2 2 2 2" xfId="20047" xr:uid="{00000000-0005-0000-0000-00002A4E0000}"/>
    <cellStyle name="Normal 22 2 2 2 2 2 2" xfId="20048" xr:uid="{00000000-0005-0000-0000-00002B4E0000}"/>
    <cellStyle name="Normal 22 2 2 2 2 2 2 2" xfId="20049" xr:uid="{00000000-0005-0000-0000-00002C4E0000}"/>
    <cellStyle name="Normal 22 2 2 2 2 2 3" xfId="20050" xr:uid="{00000000-0005-0000-0000-00002D4E0000}"/>
    <cellStyle name="Normal 22 2 2 2 2 3" xfId="20051" xr:uid="{00000000-0005-0000-0000-00002E4E0000}"/>
    <cellStyle name="Normal 22 2 2 2 2 3 2" xfId="20052" xr:uid="{00000000-0005-0000-0000-00002F4E0000}"/>
    <cellStyle name="Normal 22 2 2 2 2 3 2 2" xfId="20053" xr:uid="{00000000-0005-0000-0000-0000304E0000}"/>
    <cellStyle name="Normal 22 2 2 2 2 3 3" xfId="20054" xr:uid="{00000000-0005-0000-0000-0000314E0000}"/>
    <cellStyle name="Normal 22 2 2 2 2 4" xfId="20055" xr:uid="{00000000-0005-0000-0000-0000324E0000}"/>
    <cellStyle name="Normal 22 2 2 2 2 4 2" xfId="20056" xr:uid="{00000000-0005-0000-0000-0000334E0000}"/>
    <cellStyle name="Normal 22 2 2 2 2 4 2 2" xfId="20057" xr:uid="{00000000-0005-0000-0000-0000344E0000}"/>
    <cellStyle name="Normal 22 2 2 2 2 4 3" xfId="20058" xr:uid="{00000000-0005-0000-0000-0000354E0000}"/>
    <cellStyle name="Normal 22 2 2 2 2 5" xfId="20059" xr:uid="{00000000-0005-0000-0000-0000364E0000}"/>
    <cellStyle name="Normal 22 2 2 2 2 5 2" xfId="20060" xr:uid="{00000000-0005-0000-0000-0000374E0000}"/>
    <cellStyle name="Normal 22 2 2 2 2 6" xfId="20061" xr:uid="{00000000-0005-0000-0000-0000384E0000}"/>
    <cellStyle name="Normal 22 2 2 2 2 6 2" xfId="20062" xr:uid="{00000000-0005-0000-0000-0000394E0000}"/>
    <cellStyle name="Normal 22 2 2 2 2 7" xfId="20063" xr:uid="{00000000-0005-0000-0000-00003A4E0000}"/>
    <cellStyle name="Normal 22 2 2 2 3" xfId="20064" xr:uid="{00000000-0005-0000-0000-00003B4E0000}"/>
    <cellStyle name="Normal 22 2 2 2 3 2" xfId="20065" xr:uid="{00000000-0005-0000-0000-00003C4E0000}"/>
    <cellStyle name="Normal 22 2 2 2 3 2 2" xfId="20066" xr:uid="{00000000-0005-0000-0000-00003D4E0000}"/>
    <cellStyle name="Normal 22 2 2 2 3 2 2 2" xfId="20067" xr:uid="{00000000-0005-0000-0000-00003E4E0000}"/>
    <cellStyle name="Normal 22 2 2 2 3 2 3" xfId="20068" xr:uid="{00000000-0005-0000-0000-00003F4E0000}"/>
    <cellStyle name="Normal 22 2 2 2 3 3" xfId="20069" xr:uid="{00000000-0005-0000-0000-0000404E0000}"/>
    <cellStyle name="Normal 22 2 2 2 3 3 2" xfId="20070" xr:uid="{00000000-0005-0000-0000-0000414E0000}"/>
    <cellStyle name="Normal 22 2 2 2 3 3 2 2" xfId="20071" xr:uid="{00000000-0005-0000-0000-0000424E0000}"/>
    <cellStyle name="Normal 22 2 2 2 3 3 3" xfId="20072" xr:uid="{00000000-0005-0000-0000-0000434E0000}"/>
    <cellStyle name="Normal 22 2 2 2 3 4" xfId="20073" xr:uid="{00000000-0005-0000-0000-0000444E0000}"/>
    <cellStyle name="Normal 22 2 2 2 3 4 2" xfId="20074" xr:uid="{00000000-0005-0000-0000-0000454E0000}"/>
    <cellStyle name="Normal 22 2 2 2 3 4 2 2" xfId="20075" xr:uid="{00000000-0005-0000-0000-0000464E0000}"/>
    <cellStyle name="Normal 22 2 2 2 3 4 3" xfId="20076" xr:uid="{00000000-0005-0000-0000-0000474E0000}"/>
    <cellStyle name="Normal 22 2 2 2 3 5" xfId="20077" xr:uid="{00000000-0005-0000-0000-0000484E0000}"/>
    <cellStyle name="Normal 22 2 2 2 3 5 2" xfId="20078" xr:uid="{00000000-0005-0000-0000-0000494E0000}"/>
    <cellStyle name="Normal 22 2 2 2 3 6" xfId="20079" xr:uid="{00000000-0005-0000-0000-00004A4E0000}"/>
    <cellStyle name="Normal 22 2 2 2 3 6 2" xfId="20080" xr:uid="{00000000-0005-0000-0000-00004B4E0000}"/>
    <cellStyle name="Normal 22 2 2 2 3 7" xfId="20081" xr:uid="{00000000-0005-0000-0000-00004C4E0000}"/>
    <cellStyle name="Normal 22 2 2 2 4" xfId="20082" xr:uid="{00000000-0005-0000-0000-00004D4E0000}"/>
    <cellStyle name="Normal 22 2 2 2 4 2" xfId="20083" xr:uid="{00000000-0005-0000-0000-00004E4E0000}"/>
    <cellStyle name="Normal 22 2 2 2 4 2 2" xfId="20084" xr:uid="{00000000-0005-0000-0000-00004F4E0000}"/>
    <cellStyle name="Normal 22 2 2 2 4 3" xfId="20085" xr:uid="{00000000-0005-0000-0000-0000504E0000}"/>
    <cellStyle name="Normal 22 2 2 2 5" xfId="20086" xr:uid="{00000000-0005-0000-0000-0000514E0000}"/>
    <cellStyle name="Normal 22 2 2 2 5 2" xfId="20087" xr:uid="{00000000-0005-0000-0000-0000524E0000}"/>
    <cellStyle name="Normal 22 2 2 2 5 2 2" xfId="20088" xr:uid="{00000000-0005-0000-0000-0000534E0000}"/>
    <cellStyle name="Normal 22 2 2 2 5 3" xfId="20089" xr:uid="{00000000-0005-0000-0000-0000544E0000}"/>
    <cellStyle name="Normal 22 2 2 2 6" xfId="20090" xr:uid="{00000000-0005-0000-0000-0000554E0000}"/>
    <cellStyle name="Normal 22 2 2 2 6 2" xfId="20091" xr:uid="{00000000-0005-0000-0000-0000564E0000}"/>
    <cellStyle name="Normal 22 2 2 2 6 2 2" xfId="20092" xr:uid="{00000000-0005-0000-0000-0000574E0000}"/>
    <cellStyle name="Normal 22 2 2 2 6 3" xfId="20093" xr:uid="{00000000-0005-0000-0000-0000584E0000}"/>
    <cellStyle name="Normal 22 2 2 2 7" xfId="20094" xr:uid="{00000000-0005-0000-0000-0000594E0000}"/>
    <cellStyle name="Normal 22 2 2 2 7 2" xfId="20095" xr:uid="{00000000-0005-0000-0000-00005A4E0000}"/>
    <cellStyle name="Normal 22 2 2 2 8" xfId="20096" xr:uid="{00000000-0005-0000-0000-00005B4E0000}"/>
    <cellStyle name="Normal 22 2 2 2 8 2" xfId="20097" xr:uid="{00000000-0005-0000-0000-00005C4E0000}"/>
    <cellStyle name="Normal 22 2 2 2 9" xfId="20098" xr:uid="{00000000-0005-0000-0000-00005D4E0000}"/>
    <cellStyle name="Normal 22 2 2 3" xfId="20099" xr:uid="{00000000-0005-0000-0000-00005E4E0000}"/>
    <cellStyle name="Normal 22 2 2 3 2" xfId="20100" xr:uid="{00000000-0005-0000-0000-00005F4E0000}"/>
    <cellStyle name="Normal 22 2 2 3 2 2" xfId="20101" xr:uid="{00000000-0005-0000-0000-0000604E0000}"/>
    <cellStyle name="Normal 22 2 2 3 2 2 2" xfId="20102" xr:uid="{00000000-0005-0000-0000-0000614E0000}"/>
    <cellStyle name="Normal 22 2 2 3 2 2 2 2" xfId="20103" xr:uid="{00000000-0005-0000-0000-0000624E0000}"/>
    <cellStyle name="Normal 22 2 2 3 2 2 3" xfId="20104" xr:uid="{00000000-0005-0000-0000-0000634E0000}"/>
    <cellStyle name="Normal 22 2 2 3 2 3" xfId="20105" xr:uid="{00000000-0005-0000-0000-0000644E0000}"/>
    <cellStyle name="Normal 22 2 2 3 2 3 2" xfId="20106" xr:uid="{00000000-0005-0000-0000-0000654E0000}"/>
    <cellStyle name="Normal 22 2 2 3 2 3 2 2" xfId="20107" xr:uid="{00000000-0005-0000-0000-0000664E0000}"/>
    <cellStyle name="Normal 22 2 2 3 2 3 3" xfId="20108" xr:uid="{00000000-0005-0000-0000-0000674E0000}"/>
    <cellStyle name="Normal 22 2 2 3 2 4" xfId="20109" xr:uid="{00000000-0005-0000-0000-0000684E0000}"/>
    <cellStyle name="Normal 22 2 2 3 2 4 2" xfId="20110" xr:uid="{00000000-0005-0000-0000-0000694E0000}"/>
    <cellStyle name="Normal 22 2 2 3 2 4 2 2" xfId="20111" xr:uid="{00000000-0005-0000-0000-00006A4E0000}"/>
    <cellStyle name="Normal 22 2 2 3 2 4 3" xfId="20112" xr:uid="{00000000-0005-0000-0000-00006B4E0000}"/>
    <cellStyle name="Normal 22 2 2 3 2 5" xfId="20113" xr:uid="{00000000-0005-0000-0000-00006C4E0000}"/>
    <cellStyle name="Normal 22 2 2 3 2 5 2" xfId="20114" xr:uid="{00000000-0005-0000-0000-00006D4E0000}"/>
    <cellStyle name="Normal 22 2 2 3 2 6" xfId="20115" xr:uid="{00000000-0005-0000-0000-00006E4E0000}"/>
    <cellStyle name="Normal 22 2 2 3 2 6 2" xfId="20116" xr:uid="{00000000-0005-0000-0000-00006F4E0000}"/>
    <cellStyle name="Normal 22 2 2 3 2 7" xfId="20117" xr:uid="{00000000-0005-0000-0000-0000704E0000}"/>
    <cellStyle name="Normal 22 2 2 3 3" xfId="20118" xr:uid="{00000000-0005-0000-0000-0000714E0000}"/>
    <cellStyle name="Normal 22 2 2 3 3 2" xfId="20119" xr:uid="{00000000-0005-0000-0000-0000724E0000}"/>
    <cellStyle name="Normal 22 2 2 3 3 2 2" xfId="20120" xr:uid="{00000000-0005-0000-0000-0000734E0000}"/>
    <cellStyle name="Normal 22 2 2 3 3 3" xfId="20121" xr:uid="{00000000-0005-0000-0000-0000744E0000}"/>
    <cellStyle name="Normal 22 2 2 3 4" xfId="20122" xr:uid="{00000000-0005-0000-0000-0000754E0000}"/>
    <cellStyle name="Normal 22 2 2 3 4 2" xfId="20123" xr:uid="{00000000-0005-0000-0000-0000764E0000}"/>
    <cellStyle name="Normal 22 2 2 3 4 2 2" xfId="20124" xr:uid="{00000000-0005-0000-0000-0000774E0000}"/>
    <cellStyle name="Normal 22 2 2 3 4 3" xfId="20125" xr:uid="{00000000-0005-0000-0000-0000784E0000}"/>
    <cellStyle name="Normal 22 2 2 3 5" xfId="20126" xr:uid="{00000000-0005-0000-0000-0000794E0000}"/>
    <cellStyle name="Normal 22 2 2 3 5 2" xfId="20127" xr:uid="{00000000-0005-0000-0000-00007A4E0000}"/>
    <cellStyle name="Normal 22 2 2 3 5 2 2" xfId="20128" xr:uid="{00000000-0005-0000-0000-00007B4E0000}"/>
    <cellStyle name="Normal 22 2 2 3 5 3" xfId="20129" xr:uid="{00000000-0005-0000-0000-00007C4E0000}"/>
    <cellStyle name="Normal 22 2 2 3 6" xfId="20130" xr:uid="{00000000-0005-0000-0000-00007D4E0000}"/>
    <cellStyle name="Normal 22 2 2 3 6 2" xfId="20131" xr:uid="{00000000-0005-0000-0000-00007E4E0000}"/>
    <cellStyle name="Normal 22 2 2 3 7" xfId="20132" xr:uid="{00000000-0005-0000-0000-00007F4E0000}"/>
    <cellStyle name="Normal 22 2 2 3 7 2" xfId="20133" xr:uid="{00000000-0005-0000-0000-0000804E0000}"/>
    <cellStyle name="Normal 22 2 2 3 8" xfId="20134" xr:uid="{00000000-0005-0000-0000-0000814E0000}"/>
    <cellStyle name="Normal 22 2 2 4" xfId="20135" xr:uid="{00000000-0005-0000-0000-0000824E0000}"/>
    <cellStyle name="Normal 22 2 2 4 2" xfId="20136" xr:uid="{00000000-0005-0000-0000-0000834E0000}"/>
    <cellStyle name="Normal 22 2 2 4 2 2" xfId="20137" xr:uid="{00000000-0005-0000-0000-0000844E0000}"/>
    <cellStyle name="Normal 22 2 2 4 2 2 2" xfId="20138" xr:uid="{00000000-0005-0000-0000-0000854E0000}"/>
    <cellStyle name="Normal 22 2 2 4 2 3" xfId="20139" xr:uid="{00000000-0005-0000-0000-0000864E0000}"/>
    <cellStyle name="Normal 22 2 2 4 3" xfId="20140" xr:uid="{00000000-0005-0000-0000-0000874E0000}"/>
    <cellStyle name="Normal 22 2 2 4 3 2" xfId="20141" xr:uid="{00000000-0005-0000-0000-0000884E0000}"/>
    <cellStyle name="Normal 22 2 2 4 3 2 2" xfId="20142" xr:uid="{00000000-0005-0000-0000-0000894E0000}"/>
    <cellStyle name="Normal 22 2 2 4 3 3" xfId="20143" xr:uid="{00000000-0005-0000-0000-00008A4E0000}"/>
    <cellStyle name="Normal 22 2 2 4 4" xfId="20144" xr:uid="{00000000-0005-0000-0000-00008B4E0000}"/>
    <cellStyle name="Normal 22 2 2 4 4 2" xfId="20145" xr:uid="{00000000-0005-0000-0000-00008C4E0000}"/>
    <cellStyle name="Normal 22 2 2 4 4 2 2" xfId="20146" xr:uid="{00000000-0005-0000-0000-00008D4E0000}"/>
    <cellStyle name="Normal 22 2 2 4 4 3" xfId="20147" xr:uid="{00000000-0005-0000-0000-00008E4E0000}"/>
    <cellStyle name="Normal 22 2 2 4 5" xfId="20148" xr:uid="{00000000-0005-0000-0000-00008F4E0000}"/>
    <cellStyle name="Normal 22 2 2 4 5 2" xfId="20149" xr:uid="{00000000-0005-0000-0000-0000904E0000}"/>
    <cellStyle name="Normal 22 2 2 4 6" xfId="20150" xr:uid="{00000000-0005-0000-0000-0000914E0000}"/>
    <cellStyle name="Normal 22 2 2 4 6 2" xfId="20151" xr:uid="{00000000-0005-0000-0000-0000924E0000}"/>
    <cellStyle name="Normal 22 2 2 4 7" xfId="20152" xr:uid="{00000000-0005-0000-0000-0000934E0000}"/>
    <cellStyle name="Normal 22 2 2 5" xfId="20153" xr:uid="{00000000-0005-0000-0000-0000944E0000}"/>
    <cellStyle name="Normal 22 2 2 5 2" xfId="20154" xr:uid="{00000000-0005-0000-0000-0000954E0000}"/>
    <cellStyle name="Normal 22 2 2 5 2 2" xfId="20155" xr:uid="{00000000-0005-0000-0000-0000964E0000}"/>
    <cellStyle name="Normal 22 2 2 5 2 2 2" xfId="20156" xr:uid="{00000000-0005-0000-0000-0000974E0000}"/>
    <cellStyle name="Normal 22 2 2 5 2 3" xfId="20157" xr:uid="{00000000-0005-0000-0000-0000984E0000}"/>
    <cellStyle name="Normal 22 2 2 5 3" xfId="20158" xr:uid="{00000000-0005-0000-0000-0000994E0000}"/>
    <cellStyle name="Normal 22 2 2 5 3 2" xfId="20159" xr:uid="{00000000-0005-0000-0000-00009A4E0000}"/>
    <cellStyle name="Normal 22 2 2 5 3 2 2" xfId="20160" xr:uid="{00000000-0005-0000-0000-00009B4E0000}"/>
    <cellStyle name="Normal 22 2 2 5 3 3" xfId="20161" xr:uid="{00000000-0005-0000-0000-00009C4E0000}"/>
    <cellStyle name="Normal 22 2 2 5 4" xfId="20162" xr:uid="{00000000-0005-0000-0000-00009D4E0000}"/>
    <cellStyle name="Normal 22 2 2 5 4 2" xfId="20163" xr:uid="{00000000-0005-0000-0000-00009E4E0000}"/>
    <cellStyle name="Normal 22 2 2 5 4 2 2" xfId="20164" xr:uid="{00000000-0005-0000-0000-00009F4E0000}"/>
    <cellStyle name="Normal 22 2 2 5 4 3" xfId="20165" xr:uid="{00000000-0005-0000-0000-0000A04E0000}"/>
    <cellStyle name="Normal 22 2 2 5 5" xfId="20166" xr:uid="{00000000-0005-0000-0000-0000A14E0000}"/>
    <cellStyle name="Normal 22 2 2 5 5 2" xfId="20167" xr:uid="{00000000-0005-0000-0000-0000A24E0000}"/>
    <cellStyle name="Normal 22 2 2 5 6" xfId="20168" xr:uid="{00000000-0005-0000-0000-0000A34E0000}"/>
    <cellStyle name="Normal 22 2 2 5 6 2" xfId="20169" xr:uid="{00000000-0005-0000-0000-0000A44E0000}"/>
    <cellStyle name="Normal 22 2 2 5 7" xfId="20170" xr:uid="{00000000-0005-0000-0000-0000A54E0000}"/>
    <cellStyle name="Normal 22 2 2 6" xfId="20171" xr:uid="{00000000-0005-0000-0000-0000A64E0000}"/>
    <cellStyle name="Normal 22 2 2 6 2" xfId="20172" xr:uid="{00000000-0005-0000-0000-0000A74E0000}"/>
    <cellStyle name="Normal 22 2 2 6 2 2" xfId="20173" xr:uid="{00000000-0005-0000-0000-0000A84E0000}"/>
    <cellStyle name="Normal 22 2 2 6 3" xfId="20174" xr:uid="{00000000-0005-0000-0000-0000A94E0000}"/>
    <cellStyle name="Normal 22 2 2 7" xfId="20175" xr:uid="{00000000-0005-0000-0000-0000AA4E0000}"/>
    <cellStyle name="Normal 22 2 2 7 2" xfId="20176" xr:uid="{00000000-0005-0000-0000-0000AB4E0000}"/>
    <cellStyle name="Normal 22 2 2 7 2 2" xfId="20177" xr:uid="{00000000-0005-0000-0000-0000AC4E0000}"/>
    <cellStyle name="Normal 22 2 2 7 3" xfId="20178" xr:uid="{00000000-0005-0000-0000-0000AD4E0000}"/>
    <cellStyle name="Normal 22 2 2 8" xfId="20179" xr:uid="{00000000-0005-0000-0000-0000AE4E0000}"/>
    <cellStyle name="Normal 22 2 2 8 2" xfId="20180" xr:uid="{00000000-0005-0000-0000-0000AF4E0000}"/>
    <cellStyle name="Normal 22 2 2 8 2 2" xfId="20181" xr:uid="{00000000-0005-0000-0000-0000B04E0000}"/>
    <cellStyle name="Normal 22 2 2 8 3" xfId="20182" xr:uid="{00000000-0005-0000-0000-0000B14E0000}"/>
    <cellStyle name="Normal 22 2 2 9" xfId="20183" xr:uid="{00000000-0005-0000-0000-0000B24E0000}"/>
    <cellStyle name="Normal 22 2 2 9 2" xfId="20184" xr:uid="{00000000-0005-0000-0000-0000B34E0000}"/>
    <cellStyle name="Normal 22 2 3" xfId="511" xr:uid="{00000000-0005-0000-0000-0000B44E0000}"/>
    <cellStyle name="Normal 22 2 3 10" xfId="20185" xr:uid="{00000000-0005-0000-0000-0000B54E0000}"/>
    <cellStyle name="Normal 22 2 3 10 2" xfId="20186" xr:uid="{00000000-0005-0000-0000-0000B64E0000}"/>
    <cellStyle name="Normal 22 2 3 11" xfId="20187" xr:uid="{00000000-0005-0000-0000-0000B74E0000}"/>
    <cellStyle name="Normal 22 2 3 2" xfId="20188" xr:uid="{00000000-0005-0000-0000-0000B84E0000}"/>
    <cellStyle name="Normal 22 2 3 2 2" xfId="20189" xr:uid="{00000000-0005-0000-0000-0000B94E0000}"/>
    <cellStyle name="Normal 22 2 3 2 2 2" xfId="20190" xr:uid="{00000000-0005-0000-0000-0000BA4E0000}"/>
    <cellStyle name="Normal 22 2 3 2 2 2 2" xfId="20191" xr:uid="{00000000-0005-0000-0000-0000BB4E0000}"/>
    <cellStyle name="Normal 22 2 3 2 2 2 2 2" xfId="20192" xr:uid="{00000000-0005-0000-0000-0000BC4E0000}"/>
    <cellStyle name="Normal 22 2 3 2 2 2 3" xfId="20193" xr:uid="{00000000-0005-0000-0000-0000BD4E0000}"/>
    <cellStyle name="Normal 22 2 3 2 2 3" xfId="20194" xr:uid="{00000000-0005-0000-0000-0000BE4E0000}"/>
    <cellStyle name="Normal 22 2 3 2 2 3 2" xfId="20195" xr:uid="{00000000-0005-0000-0000-0000BF4E0000}"/>
    <cellStyle name="Normal 22 2 3 2 2 3 2 2" xfId="20196" xr:uid="{00000000-0005-0000-0000-0000C04E0000}"/>
    <cellStyle name="Normal 22 2 3 2 2 3 3" xfId="20197" xr:uid="{00000000-0005-0000-0000-0000C14E0000}"/>
    <cellStyle name="Normal 22 2 3 2 2 4" xfId="20198" xr:uid="{00000000-0005-0000-0000-0000C24E0000}"/>
    <cellStyle name="Normal 22 2 3 2 2 4 2" xfId="20199" xr:uid="{00000000-0005-0000-0000-0000C34E0000}"/>
    <cellStyle name="Normal 22 2 3 2 2 4 2 2" xfId="20200" xr:uid="{00000000-0005-0000-0000-0000C44E0000}"/>
    <cellStyle name="Normal 22 2 3 2 2 4 3" xfId="20201" xr:uid="{00000000-0005-0000-0000-0000C54E0000}"/>
    <cellStyle name="Normal 22 2 3 2 2 5" xfId="20202" xr:uid="{00000000-0005-0000-0000-0000C64E0000}"/>
    <cellStyle name="Normal 22 2 3 2 2 5 2" xfId="20203" xr:uid="{00000000-0005-0000-0000-0000C74E0000}"/>
    <cellStyle name="Normal 22 2 3 2 2 6" xfId="20204" xr:uid="{00000000-0005-0000-0000-0000C84E0000}"/>
    <cellStyle name="Normal 22 2 3 2 2 6 2" xfId="20205" xr:uid="{00000000-0005-0000-0000-0000C94E0000}"/>
    <cellStyle name="Normal 22 2 3 2 2 7" xfId="20206" xr:uid="{00000000-0005-0000-0000-0000CA4E0000}"/>
    <cellStyle name="Normal 22 2 3 2 3" xfId="20207" xr:uid="{00000000-0005-0000-0000-0000CB4E0000}"/>
    <cellStyle name="Normal 22 2 3 2 3 2" xfId="20208" xr:uid="{00000000-0005-0000-0000-0000CC4E0000}"/>
    <cellStyle name="Normal 22 2 3 2 3 2 2" xfId="20209" xr:uid="{00000000-0005-0000-0000-0000CD4E0000}"/>
    <cellStyle name="Normal 22 2 3 2 3 2 2 2" xfId="20210" xr:uid="{00000000-0005-0000-0000-0000CE4E0000}"/>
    <cellStyle name="Normal 22 2 3 2 3 2 3" xfId="20211" xr:uid="{00000000-0005-0000-0000-0000CF4E0000}"/>
    <cellStyle name="Normal 22 2 3 2 3 3" xfId="20212" xr:uid="{00000000-0005-0000-0000-0000D04E0000}"/>
    <cellStyle name="Normal 22 2 3 2 3 3 2" xfId="20213" xr:uid="{00000000-0005-0000-0000-0000D14E0000}"/>
    <cellStyle name="Normal 22 2 3 2 3 3 2 2" xfId="20214" xr:uid="{00000000-0005-0000-0000-0000D24E0000}"/>
    <cellStyle name="Normal 22 2 3 2 3 3 3" xfId="20215" xr:uid="{00000000-0005-0000-0000-0000D34E0000}"/>
    <cellStyle name="Normal 22 2 3 2 3 4" xfId="20216" xr:uid="{00000000-0005-0000-0000-0000D44E0000}"/>
    <cellStyle name="Normal 22 2 3 2 3 4 2" xfId="20217" xr:uid="{00000000-0005-0000-0000-0000D54E0000}"/>
    <cellStyle name="Normal 22 2 3 2 3 4 2 2" xfId="20218" xr:uid="{00000000-0005-0000-0000-0000D64E0000}"/>
    <cellStyle name="Normal 22 2 3 2 3 4 3" xfId="20219" xr:uid="{00000000-0005-0000-0000-0000D74E0000}"/>
    <cellStyle name="Normal 22 2 3 2 3 5" xfId="20220" xr:uid="{00000000-0005-0000-0000-0000D84E0000}"/>
    <cellStyle name="Normal 22 2 3 2 3 5 2" xfId="20221" xr:uid="{00000000-0005-0000-0000-0000D94E0000}"/>
    <cellStyle name="Normal 22 2 3 2 3 6" xfId="20222" xr:uid="{00000000-0005-0000-0000-0000DA4E0000}"/>
    <cellStyle name="Normal 22 2 3 2 3 6 2" xfId="20223" xr:uid="{00000000-0005-0000-0000-0000DB4E0000}"/>
    <cellStyle name="Normal 22 2 3 2 3 7" xfId="20224" xr:uid="{00000000-0005-0000-0000-0000DC4E0000}"/>
    <cellStyle name="Normal 22 2 3 2 4" xfId="20225" xr:uid="{00000000-0005-0000-0000-0000DD4E0000}"/>
    <cellStyle name="Normal 22 2 3 2 4 2" xfId="20226" xr:uid="{00000000-0005-0000-0000-0000DE4E0000}"/>
    <cellStyle name="Normal 22 2 3 2 4 2 2" xfId="20227" xr:uid="{00000000-0005-0000-0000-0000DF4E0000}"/>
    <cellStyle name="Normal 22 2 3 2 4 3" xfId="20228" xr:uid="{00000000-0005-0000-0000-0000E04E0000}"/>
    <cellStyle name="Normal 22 2 3 2 5" xfId="20229" xr:uid="{00000000-0005-0000-0000-0000E14E0000}"/>
    <cellStyle name="Normal 22 2 3 2 5 2" xfId="20230" xr:uid="{00000000-0005-0000-0000-0000E24E0000}"/>
    <cellStyle name="Normal 22 2 3 2 5 2 2" xfId="20231" xr:uid="{00000000-0005-0000-0000-0000E34E0000}"/>
    <cellStyle name="Normal 22 2 3 2 5 3" xfId="20232" xr:uid="{00000000-0005-0000-0000-0000E44E0000}"/>
    <cellStyle name="Normal 22 2 3 2 6" xfId="20233" xr:uid="{00000000-0005-0000-0000-0000E54E0000}"/>
    <cellStyle name="Normal 22 2 3 2 6 2" xfId="20234" xr:uid="{00000000-0005-0000-0000-0000E64E0000}"/>
    <cellStyle name="Normal 22 2 3 2 6 2 2" xfId="20235" xr:uid="{00000000-0005-0000-0000-0000E74E0000}"/>
    <cellStyle name="Normal 22 2 3 2 6 3" xfId="20236" xr:uid="{00000000-0005-0000-0000-0000E84E0000}"/>
    <cellStyle name="Normal 22 2 3 2 7" xfId="20237" xr:uid="{00000000-0005-0000-0000-0000E94E0000}"/>
    <cellStyle name="Normal 22 2 3 2 7 2" xfId="20238" xr:uid="{00000000-0005-0000-0000-0000EA4E0000}"/>
    <cellStyle name="Normal 22 2 3 2 8" xfId="20239" xr:uid="{00000000-0005-0000-0000-0000EB4E0000}"/>
    <cellStyle name="Normal 22 2 3 2 8 2" xfId="20240" xr:uid="{00000000-0005-0000-0000-0000EC4E0000}"/>
    <cellStyle name="Normal 22 2 3 2 9" xfId="20241" xr:uid="{00000000-0005-0000-0000-0000ED4E0000}"/>
    <cellStyle name="Normal 22 2 3 3" xfId="20242" xr:uid="{00000000-0005-0000-0000-0000EE4E0000}"/>
    <cellStyle name="Normal 22 2 3 3 2" xfId="20243" xr:uid="{00000000-0005-0000-0000-0000EF4E0000}"/>
    <cellStyle name="Normal 22 2 3 3 2 2" xfId="20244" xr:uid="{00000000-0005-0000-0000-0000F04E0000}"/>
    <cellStyle name="Normal 22 2 3 3 2 2 2" xfId="20245" xr:uid="{00000000-0005-0000-0000-0000F14E0000}"/>
    <cellStyle name="Normal 22 2 3 3 2 2 2 2" xfId="20246" xr:uid="{00000000-0005-0000-0000-0000F24E0000}"/>
    <cellStyle name="Normal 22 2 3 3 2 2 3" xfId="20247" xr:uid="{00000000-0005-0000-0000-0000F34E0000}"/>
    <cellStyle name="Normal 22 2 3 3 2 3" xfId="20248" xr:uid="{00000000-0005-0000-0000-0000F44E0000}"/>
    <cellStyle name="Normal 22 2 3 3 2 3 2" xfId="20249" xr:uid="{00000000-0005-0000-0000-0000F54E0000}"/>
    <cellStyle name="Normal 22 2 3 3 2 3 2 2" xfId="20250" xr:uid="{00000000-0005-0000-0000-0000F64E0000}"/>
    <cellStyle name="Normal 22 2 3 3 2 3 3" xfId="20251" xr:uid="{00000000-0005-0000-0000-0000F74E0000}"/>
    <cellStyle name="Normal 22 2 3 3 2 4" xfId="20252" xr:uid="{00000000-0005-0000-0000-0000F84E0000}"/>
    <cellStyle name="Normal 22 2 3 3 2 4 2" xfId="20253" xr:uid="{00000000-0005-0000-0000-0000F94E0000}"/>
    <cellStyle name="Normal 22 2 3 3 2 4 2 2" xfId="20254" xr:uid="{00000000-0005-0000-0000-0000FA4E0000}"/>
    <cellStyle name="Normal 22 2 3 3 2 4 3" xfId="20255" xr:uid="{00000000-0005-0000-0000-0000FB4E0000}"/>
    <cellStyle name="Normal 22 2 3 3 2 5" xfId="20256" xr:uid="{00000000-0005-0000-0000-0000FC4E0000}"/>
    <cellStyle name="Normal 22 2 3 3 2 5 2" xfId="20257" xr:uid="{00000000-0005-0000-0000-0000FD4E0000}"/>
    <cellStyle name="Normal 22 2 3 3 2 6" xfId="20258" xr:uid="{00000000-0005-0000-0000-0000FE4E0000}"/>
    <cellStyle name="Normal 22 2 3 3 2 6 2" xfId="20259" xr:uid="{00000000-0005-0000-0000-0000FF4E0000}"/>
    <cellStyle name="Normal 22 2 3 3 2 7" xfId="20260" xr:uid="{00000000-0005-0000-0000-0000004F0000}"/>
    <cellStyle name="Normal 22 2 3 3 3" xfId="20261" xr:uid="{00000000-0005-0000-0000-0000014F0000}"/>
    <cellStyle name="Normal 22 2 3 3 3 2" xfId="20262" xr:uid="{00000000-0005-0000-0000-0000024F0000}"/>
    <cellStyle name="Normal 22 2 3 3 3 2 2" xfId="20263" xr:uid="{00000000-0005-0000-0000-0000034F0000}"/>
    <cellStyle name="Normal 22 2 3 3 3 3" xfId="20264" xr:uid="{00000000-0005-0000-0000-0000044F0000}"/>
    <cellStyle name="Normal 22 2 3 3 4" xfId="20265" xr:uid="{00000000-0005-0000-0000-0000054F0000}"/>
    <cellStyle name="Normal 22 2 3 3 4 2" xfId="20266" xr:uid="{00000000-0005-0000-0000-0000064F0000}"/>
    <cellStyle name="Normal 22 2 3 3 4 2 2" xfId="20267" xr:uid="{00000000-0005-0000-0000-0000074F0000}"/>
    <cellStyle name="Normal 22 2 3 3 4 3" xfId="20268" xr:uid="{00000000-0005-0000-0000-0000084F0000}"/>
    <cellStyle name="Normal 22 2 3 3 5" xfId="20269" xr:uid="{00000000-0005-0000-0000-0000094F0000}"/>
    <cellStyle name="Normal 22 2 3 3 5 2" xfId="20270" xr:uid="{00000000-0005-0000-0000-00000A4F0000}"/>
    <cellStyle name="Normal 22 2 3 3 5 2 2" xfId="20271" xr:uid="{00000000-0005-0000-0000-00000B4F0000}"/>
    <cellStyle name="Normal 22 2 3 3 5 3" xfId="20272" xr:uid="{00000000-0005-0000-0000-00000C4F0000}"/>
    <cellStyle name="Normal 22 2 3 3 6" xfId="20273" xr:uid="{00000000-0005-0000-0000-00000D4F0000}"/>
    <cellStyle name="Normal 22 2 3 3 6 2" xfId="20274" xr:uid="{00000000-0005-0000-0000-00000E4F0000}"/>
    <cellStyle name="Normal 22 2 3 3 7" xfId="20275" xr:uid="{00000000-0005-0000-0000-00000F4F0000}"/>
    <cellStyle name="Normal 22 2 3 3 7 2" xfId="20276" xr:uid="{00000000-0005-0000-0000-0000104F0000}"/>
    <cellStyle name="Normal 22 2 3 3 8" xfId="20277" xr:uid="{00000000-0005-0000-0000-0000114F0000}"/>
    <cellStyle name="Normal 22 2 3 4" xfId="20278" xr:uid="{00000000-0005-0000-0000-0000124F0000}"/>
    <cellStyle name="Normal 22 2 3 4 2" xfId="20279" xr:uid="{00000000-0005-0000-0000-0000134F0000}"/>
    <cellStyle name="Normal 22 2 3 4 2 2" xfId="20280" xr:uid="{00000000-0005-0000-0000-0000144F0000}"/>
    <cellStyle name="Normal 22 2 3 4 2 2 2" xfId="20281" xr:uid="{00000000-0005-0000-0000-0000154F0000}"/>
    <cellStyle name="Normal 22 2 3 4 2 3" xfId="20282" xr:uid="{00000000-0005-0000-0000-0000164F0000}"/>
    <cellStyle name="Normal 22 2 3 4 3" xfId="20283" xr:uid="{00000000-0005-0000-0000-0000174F0000}"/>
    <cellStyle name="Normal 22 2 3 4 3 2" xfId="20284" xr:uid="{00000000-0005-0000-0000-0000184F0000}"/>
    <cellStyle name="Normal 22 2 3 4 3 2 2" xfId="20285" xr:uid="{00000000-0005-0000-0000-0000194F0000}"/>
    <cellStyle name="Normal 22 2 3 4 3 3" xfId="20286" xr:uid="{00000000-0005-0000-0000-00001A4F0000}"/>
    <cellStyle name="Normal 22 2 3 4 4" xfId="20287" xr:uid="{00000000-0005-0000-0000-00001B4F0000}"/>
    <cellStyle name="Normal 22 2 3 4 4 2" xfId="20288" xr:uid="{00000000-0005-0000-0000-00001C4F0000}"/>
    <cellStyle name="Normal 22 2 3 4 4 2 2" xfId="20289" xr:uid="{00000000-0005-0000-0000-00001D4F0000}"/>
    <cellStyle name="Normal 22 2 3 4 4 3" xfId="20290" xr:uid="{00000000-0005-0000-0000-00001E4F0000}"/>
    <cellStyle name="Normal 22 2 3 4 5" xfId="20291" xr:uid="{00000000-0005-0000-0000-00001F4F0000}"/>
    <cellStyle name="Normal 22 2 3 4 5 2" xfId="20292" xr:uid="{00000000-0005-0000-0000-0000204F0000}"/>
    <cellStyle name="Normal 22 2 3 4 6" xfId="20293" xr:uid="{00000000-0005-0000-0000-0000214F0000}"/>
    <cellStyle name="Normal 22 2 3 4 6 2" xfId="20294" xr:uid="{00000000-0005-0000-0000-0000224F0000}"/>
    <cellStyle name="Normal 22 2 3 4 7" xfId="20295" xr:uid="{00000000-0005-0000-0000-0000234F0000}"/>
    <cellStyle name="Normal 22 2 3 5" xfId="20296" xr:uid="{00000000-0005-0000-0000-0000244F0000}"/>
    <cellStyle name="Normal 22 2 3 5 2" xfId="20297" xr:uid="{00000000-0005-0000-0000-0000254F0000}"/>
    <cellStyle name="Normal 22 2 3 5 2 2" xfId="20298" xr:uid="{00000000-0005-0000-0000-0000264F0000}"/>
    <cellStyle name="Normal 22 2 3 5 2 2 2" xfId="20299" xr:uid="{00000000-0005-0000-0000-0000274F0000}"/>
    <cellStyle name="Normal 22 2 3 5 2 3" xfId="20300" xr:uid="{00000000-0005-0000-0000-0000284F0000}"/>
    <cellStyle name="Normal 22 2 3 5 3" xfId="20301" xr:uid="{00000000-0005-0000-0000-0000294F0000}"/>
    <cellStyle name="Normal 22 2 3 5 3 2" xfId="20302" xr:uid="{00000000-0005-0000-0000-00002A4F0000}"/>
    <cellStyle name="Normal 22 2 3 5 3 2 2" xfId="20303" xr:uid="{00000000-0005-0000-0000-00002B4F0000}"/>
    <cellStyle name="Normal 22 2 3 5 3 3" xfId="20304" xr:uid="{00000000-0005-0000-0000-00002C4F0000}"/>
    <cellStyle name="Normal 22 2 3 5 4" xfId="20305" xr:uid="{00000000-0005-0000-0000-00002D4F0000}"/>
    <cellStyle name="Normal 22 2 3 5 4 2" xfId="20306" xr:uid="{00000000-0005-0000-0000-00002E4F0000}"/>
    <cellStyle name="Normal 22 2 3 5 4 2 2" xfId="20307" xr:uid="{00000000-0005-0000-0000-00002F4F0000}"/>
    <cellStyle name="Normal 22 2 3 5 4 3" xfId="20308" xr:uid="{00000000-0005-0000-0000-0000304F0000}"/>
    <cellStyle name="Normal 22 2 3 5 5" xfId="20309" xr:uid="{00000000-0005-0000-0000-0000314F0000}"/>
    <cellStyle name="Normal 22 2 3 5 5 2" xfId="20310" xr:uid="{00000000-0005-0000-0000-0000324F0000}"/>
    <cellStyle name="Normal 22 2 3 5 6" xfId="20311" xr:uid="{00000000-0005-0000-0000-0000334F0000}"/>
    <cellStyle name="Normal 22 2 3 5 6 2" xfId="20312" xr:uid="{00000000-0005-0000-0000-0000344F0000}"/>
    <cellStyle name="Normal 22 2 3 5 7" xfId="20313" xr:uid="{00000000-0005-0000-0000-0000354F0000}"/>
    <cellStyle name="Normal 22 2 3 6" xfId="20314" xr:uid="{00000000-0005-0000-0000-0000364F0000}"/>
    <cellStyle name="Normal 22 2 3 6 2" xfId="20315" xr:uid="{00000000-0005-0000-0000-0000374F0000}"/>
    <cellStyle name="Normal 22 2 3 6 2 2" xfId="20316" xr:uid="{00000000-0005-0000-0000-0000384F0000}"/>
    <cellStyle name="Normal 22 2 3 6 3" xfId="20317" xr:uid="{00000000-0005-0000-0000-0000394F0000}"/>
    <cellStyle name="Normal 22 2 3 7" xfId="20318" xr:uid="{00000000-0005-0000-0000-00003A4F0000}"/>
    <cellStyle name="Normal 22 2 3 7 2" xfId="20319" xr:uid="{00000000-0005-0000-0000-00003B4F0000}"/>
    <cellStyle name="Normal 22 2 3 7 2 2" xfId="20320" xr:uid="{00000000-0005-0000-0000-00003C4F0000}"/>
    <cellStyle name="Normal 22 2 3 7 3" xfId="20321" xr:uid="{00000000-0005-0000-0000-00003D4F0000}"/>
    <cellStyle name="Normal 22 2 3 8" xfId="20322" xr:uid="{00000000-0005-0000-0000-00003E4F0000}"/>
    <cellStyle name="Normal 22 2 3 8 2" xfId="20323" xr:uid="{00000000-0005-0000-0000-00003F4F0000}"/>
    <cellStyle name="Normal 22 2 3 8 2 2" xfId="20324" xr:uid="{00000000-0005-0000-0000-0000404F0000}"/>
    <cellStyle name="Normal 22 2 3 8 3" xfId="20325" xr:uid="{00000000-0005-0000-0000-0000414F0000}"/>
    <cellStyle name="Normal 22 2 3 9" xfId="20326" xr:uid="{00000000-0005-0000-0000-0000424F0000}"/>
    <cellStyle name="Normal 22 2 3 9 2" xfId="20327" xr:uid="{00000000-0005-0000-0000-0000434F0000}"/>
    <cellStyle name="Normal 22 2 4" xfId="20328" xr:uid="{00000000-0005-0000-0000-0000444F0000}"/>
    <cellStyle name="Normal 22 2 4 2" xfId="20329" xr:uid="{00000000-0005-0000-0000-0000454F0000}"/>
    <cellStyle name="Normal 22 2 4 2 2" xfId="20330" xr:uid="{00000000-0005-0000-0000-0000464F0000}"/>
    <cellStyle name="Normal 22 2 4 2 2 2" xfId="20331" xr:uid="{00000000-0005-0000-0000-0000474F0000}"/>
    <cellStyle name="Normal 22 2 4 2 2 2 2" xfId="20332" xr:uid="{00000000-0005-0000-0000-0000484F0000}"/>
    <cellStyle name="Normal 22 2 4 2 2 3" xfId="20333" xr:uid="{00000000-0005-0000-0000-0000494F0000}"/>
    <cellStyle name="Normal 22 2 4 2 3" xfId="20334" xr:uid="{00000000-0005-0000-0000-00004A4F0000}"/>
    <cellStyle name="Normal 22 2 4 2 3 2" xfId="20335" xr:uid="{00000000-0005-0000-0000-00004B4F0000}"/>
    <cellStyle name="Normal 22 2 4 2 3 2 2" xfId="20336" xr:uid="{00000000-0005-0000-0000-00004C4F0000}"/>
    <cellStyle name="Normal 22 2 4 2 3 3" xfId="20337" xr:uid="{00000000-0005-0000-0000-00004D4F0000}"/>
    <cellStyle name="Normal 22 2 4 2 4" xfId="20338" xr:uid="{00000000-0005-0000-0000-00004E4F0000}"/>
    <cellStyle name="Normal 22 2 4 2 4 2" xfId="20339" xr:uid="{00000000-0005-0000-0000-00004F4F0000}"/>
    <cellStyle name="Normal 22 2 4 2 4 2 2" xfId="20340" xr:uid="{00000000-0005-0000-0000-0000504F0000}"/>
    <cellStyle name="Normal 22 2 4 2 4 3" xfId="20341" xr:uid="{00000000-0005-0000-0000-0000514F0000}"/>
    <cellStyle name="Normal 22 2 4 2 5" xfId="20342" xr:uid="{00000000-0005-0000-0000-0000524F0000}"/>
    <cellStyle name="Normal 22 2 4 2 5 2" xfId="20343" xr:uid="{00000000-0005-0000-0000-0000534F0000}"/>
    <cellStyle name="Normal 22 2 4 2 6" xfId="20344" xr:uid="{00000000-0005-0000-0000-0000544F0000}"/>
    <cellStyle name="Normal 22 2 4 2 6 2" xfId="20345" xr:uid="{00000000-0005-0000-0000-0000554F0000}"/>
    <cellStyle name="Normal 22 2 4 2 7" xfId="20346" xr:uid="{00000000-0005-0000-0000-0000564F0000}"/>
    <cellStyle name="Normal 22 2 4 3" xfId="20347" xr:uid="{00000000-0005-0000-0000-0000574F0000}"/>
    <cellStyle name="Normal 22 2 4 3 2" xfId="20348" xr:uid="{00000000-0005-0000-0000-0000584F0000}"/>
    <cellStyle name="Normal 22 2 4 3 2 2" xfId="20349" xr:uid="{00000000-0005-0000-0000-0000594F0000}"/>
    <cellStyle name="Normal 22 2 4 3 2 2 2" xfId="20350" xr:uid="{00000000-0005-0000-0000-00005A4F0000}"/>
    <cellStyle name="Normal 22 2 4 3 2 3" xfId="20351" xr:uid="{00000000-0005-0000-0000-00005B4F0000}"/>
    <cellStyle name="Normal 22 2 4 3 3" xfId="20352" xr:uid="{00000000-0005-0000-0000-00005C4F0000}"/>
    <cellStyle name="Normal 22 2 4 3 3 2" xfId="20353" xr:uid="{00000000-0005-0000-0000-00005D4F0000}"/>
    <cellStyle name="Normal 22 2 4 3 3 2 2" xfId="20354" xr:uid="{00000000-0005-0000-0000-00005E4F0000}"/>
    <cellStyle name="Normal 22 2 4 3 3 3" xfId="20355" xr:uid="{00000000-0005-0000-0000-00005F4F0000}"/>
    <cellStyle name="Normal 22 2 4 3 4" xfId="20356" xr:uid="{00000000-0005-0000-0000-0000604F0000}"/>
    <cellStyle name="Normal 22 2 4 3 4 2" xfId="20357" xr:uid="{00000000-0005-0000-0000-0000614F0000}"/>
    <cellStyle name="Normal 22 2 4 3 4 2 2" xfId="20358" xr:uid="{00000000-0005-0000-0000-0000624F0000}"/>
    <cellStyle name="Normal 22 2 4 3 4 3" xfId="20359" xr:uid="{00000000-0005-0000-0000-0000634F0000}"/>
    <cellStyle name="Normal 22 2 4 3 5" xfId="20360" xr:uid="{00000000-0005-0000-0000-0000644F0000}"/>
    <cellStyle name="Normal 22 2 4 3 5 2" xfId="20361" xr:uid="{00000000-0005-0000-0000-0000654F0000}"/>
    <cellStyle name="Normal 22 2 4 3 6" xfId="20362" xr:uid="{00000000-0005-0000-0000-0000664F0000}"/>
    <cellStyle name="Normal 22 2 4 3 6 2" xfId="20363" xr:uid="{00000000-0005-0000-0000-0000674F0000}"/>
    <cellStyle name="Normal 22 2 4 3 7" xfId="20364" xr:uid="{00000000-0005-0000-0000-0000684F0000}"/>
    <cellStyle name="Normal 22 2 4 4" xfId="20365" xr:uid="{00000000-0005-0000-0000-0000694F0000}"/>
    <cellStyle name="Normal 22 2 4 4 2" xfId="20366" xr:uid="{00000000-0005-0000-0000-00006A4F0000}"/>
    <cellStyle name="Normal 22 2 4 4 2 2" xfId="20367" xr:uid="{00000000-0005-0000-0000-00006B4F0000}"/>
    <cellStyle name="Normal 22 2 4 4 3" xfId="20368" xr:uid="{00000000-0005-0000-0000-00006C4F0000}"/>
    <cellStyle name="Normal 22 2 4 5" xfId="20369" xr:uid="{00000000-0005-0000-0000-00006D4F0000}"/>
    <cellStyle name="Normal 22 2 4 5 2" xfId="20370" xr:uid="{00000000-0005-0000-0000-00006E4F0000}"/>
    <cellStyle name="Normal 22 2 4 5 2 2" xfId="20371" xr:uid="{00000000-0005-0000-0000-00006F4F0000}"/>
    <cellStyle name="Normal 22 2 4 5 3" xfId="20372" xr:uid="{00000000-0005-0000-0000-0000704F0000}"/>
    <cellStyle name="Normal 22 2 4 6" xfId="20373" xr:uid="{00000000-0005-0000-0000-0000714F0000}"/>
    <cellStyle name="Normal 22 2 4 6 2" xfId="20374" xr:uid="{00000000-0005-0000-0000-0000724F0000}"/>
    <cellStyle name="Normal 22 2 4 6 2 2" xfId="20375" xr:uid="{00000000-0005-0000-0000-0000734F0000}"/>
    <cellStyle name="Normal 22 2 4 6 3" xfId="20376" xr:uid="{00000000-0005-0000-0000-0000744F0000}"/>
    <cellStyle name="Normal 22 2 4 7" xfId="20377" xr:uid="{00000000-0005-0000-0000-0000754F0000}"/>
    <cellStyle name="Normal 22 2 4 7 2" xfId="20378" xr:uid="{00000000-0005-0000-0000-0000764F0000}"/>
    <cellStyle name="Normal 22 2 4 8" xfId="20379" xr:uid="{00000000-0005-0000-0000-0000774F0000}"/>
    <cellStyle name="Normal 22 2 4 8 2" xfId="20380" xr:uid="{00000000-0005-0000-0000-0000784F0000}"/>
    <cellStyle name="Normal 22 2 4 9" xfId="20381" xr:uid="{00000000-0005-0000-0000-0000794F0000}"/>
    <cellStyle name="Normal 22 2 5" xfId="20382" xr:uid="{00000000-0005-0000-0000-00007A4F0000}"/>
    <cellStyle name="Normal 22 2 5 2" xfId="20383" xr:uid="{00000000-0005-0000-0000-00007B4F0000}"/>
    <cellStyle name="Normal 22 2 5 2 2" xfId="20384" xr:uid="{00000000-0005-0000-0000-00007C4F0000}"/>
    <cellStyle name="Normal 22 2 5 2 2 2" xfId="20385" xr:uid="{00000000-0005-0000-0000-00007D4F0000}"/>
    <cellStyle name="Normal 22 2 5 2 2 2 2" xfId="20386" xr:uid="{00000000-0005-0000-0000-00007E4F0000}"/>
    <cellStyle name="Normal 22 2 5 2 2 3" xfId="20387" xr:uid="{00000000-0005-0000-0000-00007F4F0000}"/>
    <cellStyle name="Normal 22 2 5 2 3" xfId="20388" xr:uid="{00000000-0005-0000-0000-0000804F0000}"/>
    <cellStyle name="Normal 22 2 5 2 3 2" xfId="20389" xr:uid="{00000000-0005-0000-0000-0000814F0000}"/>
    <cellStyle name="Normal 22 2 5 2 3 2 2" xfId="20390" xr:uid="{00000000-0005-0000-0000-0000824F0000}"/>
    <cellStyle name="Normal 22 2 5 2 3 3" xfId="20391" xr:uid="{00000000-0005-0000-0000-0000834F0000}"/>
    <cellStyle name="Normal 22 2 5 2 4" xfId="20392" xr:uid="{00000000-0005-0000-0000-0000844F0000}"/>
    <cellStyle name="Normal 22 2 5 2 4 2" xfId="20393" xr:uid="{00000000-0005-0000-0000-0000854F0000}"/>
    <cellStyle name="Normal 22 2 5 2 4 2 2" xfId="20394" xr:uid="{00000000-0005-0000-0000-0000864F0000}"/>
    <cellStyle name="Normal 22 2 5 2 4 3" xfId="20395" xr:uid="{00000000-0005-0000-0000-0000874F0000}"/>
    <cellStyle name="Normal 22 2 5 2 5" xfId="20396" xr:uid="{00000000-0005-0000-0000-0000884F0000}"/>
    <cellStyle name="Normal 22 2 5 2 5 2" xfId="20397" xr:uid="{00000000-0005-0000-0000-0000894F0000}"/>
    <cellStyle name="Normal 22 2 5 2 6" xfId="20398" xr:uid="{00000000-0005-0000-0000-00008A4F0000}"/>
    <cellStyle name="Normal 22 2 5 2 6 2" xfId="20399" xr:uid="{00000000-0005-0000-0000-00008B4F0000}"/>
    <cellStyle name="Normal 22 2 5 2 7" xfId="20400" xr:uid="{00000000-0005-0000-0000-00008C4F0000}"/>
    <cellStyle name="Normal 22 2 5 3" xfId="20401" xr:uid="{00000000-0005-0000-0000-00008D4F0000}"/>
    <cellStyle name="Normal 22 2 5 3 2" xfId="20402" xr:uid="{00000000-0005-0000-0000-00008E4F0000}"/>
    <cellStyle name="Normal 22 2 5 3 2 2" xfId="20403" xr:uid="{00000000-0005-0000-0000-00008F4F0000}"/>
    <cellStyle name="Normal 22 2 5 3 3" xfId="20404" xr:uid="{00000000-0005-0000-0000-0000904F0000}"/>
    <cellStyle name="Normal 22 2 5 4" xfId="20405" xr:uid="{00000000-0005-0000-0000-0000914F0000}"/>
    <cellStyle name="Normal 22 2 5 4 2" xfId="20406" xr:uid="{00000000-0005-0000-0000-0000924F0000}"/>
    <cellStyle name="Normal 22 2 5 4 2 2" xfId="20407" xr:uid="{00000000-0005-0000-0000-0000934F0000}"/>
    <cellStyle name="Normal 22 2 5 4 3" xfId="20408" xr:uid="{00000000-0005-0000-0000-0000944F0000}"/>
    <cellStyle name="Normal 22 2 5 5" xfId="20409" xr:uid="{00000000-0005-0000-0000-0000954F0000}"/>
    <cellStyle name="Normal 22 2 5 5 2" xfId="20410" xr:uid="{00000000-0005-0000-0000-0000964F0000}"/>
    <cellStyle name="Normal 22 2 5 5 2 2" xfId="20411" xr:uid="{00000000-0005-0000-0000-0000974F0000}"/>
    <cellStyle name="Normal 22 2 5 5 3" xfId="20412" xr:uid="{00000000-0005-0000-0000-0000984F0000}"/>
    <cellStyle name="Normal 22 2 5 6" xfId="20413" xr:uid="{00000000-0005-0000-0000-0000994F0000}"/>
    <cellStyle name="Normal 22 2 5 6 2" xfId="20414" xr:uid="{00000000-0005-0000-0000-00009A4F0000}"/>
    <cellStyle name="Normal 22 2 5 7" xfId="20415" xr:uid="{00000000-0005-0000-0000-00009B4F0000}"/>
    <cellStyle name="Normal 22 2 5 7 2" xfId="20416" xr:uid="{00000000-0005-0000-0000-00009C4F0000}"/>
    <cellStyle name="Normal 22 2 5 8" xfId="20417" xr:uid="{00000000-0005-0000-0000-00009D4F0000}"/>
    <cellStyle name="Normal 22 2 6" xfId="20418" xr:uid="{00000000-0005-0000-0000-00009E4F0000}"/>
    <cellStyle name="Normal 22 2 6 2" xfId="20419" xr:uid="{00000000-0005-0000-0000-00009F4F0000}"/>
    <cellStyle name="Normal 22 2 6 2 2" xfId="20420" xr:uid="{00000000-0005-0000-0000-0000A04F0000}"/>
    <cellStyle name="Normal 22 2 6 2 2 2" xfId="20421" xr:uid="{00000000-0005-0000-0000-0000A14F0000}"/>
    <cellStyle name="Normal 22 2 6 2 3" xfId="20422" xr:uid="{00000000-0005-0000-0000-0000A24F0000}"/>
    <cellStyle name="Normal 22 2 6 3" xfId="20423" xr:uid="{00000000-0005-0000-0000-0000A34F0000}"/>
    <cellStyle name="Normal 22 2 6 3 2" xfId="20424" xr:uid="{00000000-0005-0000-0000-0000A44F0000}"/>
    <cellStyle name="Normal 22 2 6 3 2 2" xfId="20425" xr:uid="{00000000-0005-0000-0000-0000A54F0000}"/>
    <cellStyle name="Normal 22 2 6 3 3" xfId="20426" xr:uid="{00000000-0005-0000-0000-0000A64F0000}"/>
    <cellStyle name="Normal 22 2 6 4" xfId="20427" xr:uid="{00000000-0005-0000-0000-0000A74F0000}"/>
    <cellStyle name="Normal 22 2 6 4 2" xfId="20428" xr:uid="{00000000-0005-0000-0000-0000A84F0000}"/>
    <cellStyle name="Normal 22 2 6 4 2 2" xfId="20429" xr:uid="{00000000-0005-0000-0000-0000A94F0000}"/>
    <cellStyle name="Normal 22 2 6 4 3" xfId="20430" xr:uid="{00000000-0005-0000-0000-0000AA4F0000}"/>
    <cellStyle name="Normal 22 2 6 5" xfId="20431" xr:uid="{00000000-0005-0000-0000-0000AB4F0000}"/>
    <cellStyle name="Normal 22 2 6 5 2" xfId="20432" xr:uid="{00000000-0005-0000-0000-0000AC4F0000}"/>
    <cellStyle name="Normal 22 2 6 6" xfId="20433" xr:uid="{00000000-0005-0000-0000-0000AD4F0000}"/>
    <cellStyle name="Normal 22 2 6 6 2" xfId="20434" xr:uid="{00000000-0005-0000-0000-0000AE4F0000}"/>
    <cellStyle name="Normal 22 2 6 7" xfId="20435" xr:uid="{00000000-0005-0000-0000-0000AF4F0000}"/>
    <cellStyle name="Normal 22 2 7" xfId="20436" xr:uid="{00000000-0005-0000-0000-0000B04F0000}"/>
    <cellStyle name="Normal 22 2 7 2" xfId="20437" xr:uid="{00000000-0005-0000-0000-0000B14F0000}"/>
    <cellStyle name="Normal 22 2 7 2 2" xfId="20438" xr:uid="{00000000-0005-0000-0000-0000B24F0000}"/>
    <cellStyle name="Normal 22 2 7 2 2 2" xfId="20439" xr:uid="{00000000-0005-0000-0000-0000B34F0000}"/>
    <cellStyle name="Normal 22 2 7 2 3" xfId="20440" xr:uid="{00000000-0005-0000-0000-0000B44F0000}"/>
    <cellStyle name="Normal 22 2 7 3" xfId="20441" xr:uid="{00000000-0005-0000-0000-0000B54F0000}"/>
    <cellStyle name="Normal 22 2 7 3 2" xfId="20442" xr:uid="{00000000-0005-0000-0000-0000B64F0000}"/>
    <cellStyle name="Normal 22 2 7 3 2 2" xfId="20443" xr:uid="{00000000-0005-0000-0000-0000B74F0000}"/>
    <cellStyle name="Normal 22 2 7 3 3" xfId="20444" xr:uid="{00000000-0005-0000-0000-0000B84F0000}"/>
    <cellStyle name="Normal 22 2 7 4" xfId="20445" xr:uid="{00000000-0005-0000-0000-0000B94F0000}"/>
    <cellStyle name="Normal 22 2 7 4 2" xfId="20446" xr:uid="{00000000-0005-0000-0000-0000BA4F0000}"/>
    <cellStyle name="Normal 22 2 7 4 2 2" xfId="20447" xr:uid="{00000000-0005-0000-0000-0000BB4F0000}"/>
    <cellStyle name="Normal 22 2 7 4 3" xfId="20448" xr:uid="{00000000-0005-0000-0000-0000BC4F0000}"/>
    <cellStyle name="Normal 22 2 7 5" xfId="20449" xr:uid="{00000000-0005-0000-0000-0000BD4F0000}"/>
    <cellStyle name="Normal 22 2 7 5 2" xfId="20450" xr:uid="{00000000-0005-0000-0000-0000BE4F0000}"/>
    <cellStyle name="Normal 22 2 7 6" xfId="20451" xr:uid="{00000000-0005-0000-0000-0000BF4F0000}"/>
    <cellStyle name="Normal 22 2 7 6 2" xfId="20452" xr:uid="{00000000-0005-0000-0000-0000C04F0000}"/>
    <cellStyle name="Normal 22 2 7 7" xfId="20453" xr:uid="{00000000-0005-0000-0000-0000C14F0000}"/>
    <cellStyle name="Normal 22 2 8" xfId="20454" xr:uid="{00000000-0005-0000-0000-0000C24F0000}"/>
    <cellStyle name="Normal 22 2 8 2" xfId="20455" xr:uid="{00000000-0005-0000-0000-0000C34F0000}"/>
    <cellStyle name="Normal 22 2 8 2 2" xfId="20456" xr:uid="{00000000-0005-0000-0000-0000C44F0000}"/>
    <cellStyle name="Normal 22 2 8 3" xfId="20457" xr:uid="{00000000-0005-0000-0000-0000C54F0000}"/>
    <cellStyle name="Normal 22 2 9" xfId="20458" xr:uid="{00000000-0005-0000-0000-0000C64F0000}"/>
    <cellStyle name="Normal 22 2 9 2" xfId="20459" xr:uid="{00000000-0005-0000-0000-0000C74F0000}"/>
    <cellStyle name="Normal 22 2 9 2 2" xfId="20460" xr:uid="{00000000-0005-0000-0000-0000C84F0000}"/>
    <cellStyle name="Normal 22 2 9 3" xfId="20461" xr:uid="{00000000-0005-0000-0000-0000C94F0000}"/>
    <cellStyle name="Normal 22 2_Confidential Information" xfId="20462" xr:uid="{00000000-0005-0000-0000-0000CA4F0000}"/>
    <cellStyle name="Normal 22 3" xfId="512" xr:uid="{00000000-0005-0000-0000-0000CB4F0000}"/>
    <cellStyle name="Normal 22 3 10" xfId="20463" xr:uid="{00000000-0005-0000-0000-0000CC4F0000}"/>
    <cellStyle name="Normal 22 3 10 2" xfId="20464" xr:uid="{00000000-0005-0000-0000-0000CD4F0000}"/>
    <cellStyle name="Normal 22 3 11" xfId="20465" xr:uid="{00000000-0005-0000-0000-0000CE4F0000}"/>
    <cellStyle name="Normal 22 3 2" xfId="20466" xr:uid="{00000000-0005-0000-0000-0000CF4F0000}"/>
    <cellStyle name="Normal 22 3 2 2" xfId="20467" xr:uid="{00000000-0005-0000-0000-0000D04F0000}"/>
    <cellStyle name="Normal 22 3 2 2 2" xfId="20468" xr:uid="{00000000-0005-0000-0000-0000D14F0000}"/>
    <cellStyle name="Normal 22 3 2 2 2 2" xfId="20469" xr:uid="{00000000-0005-0000-0000-0000D24F0000}"/>
    <cellStyle name="Normal 22 3 2 2 2 2 2" xfId="20470" xr:uid="{00000000-0005-0000-0000-0000D34F0000}"/>
    <cellStyle name="Normal 22 3 2 2 2 3" xfId="20471" xr:uid="{00000000-0005-0000-0000-0000D44F0000}"/>
    <cellStyle name="Normal 22 3 2 2 3" xfId="20472" xr:uid="{00000000-0005-0000-0000-0000D54F0000}"/>
    <cellStyle name="Normal 22 3 2 2 3 2" xfId="20473" xr:uid="{00000000-0005-0000-0000-0000D64F0000}"/>
    <cellStyle name="Normal 22 3 2 2 3 2 2" xfId="20474" xr:uid="{00000000-0005-0000-0000-0000D74F0000}"/>
    <cellStyle name="Normal 22 3 2 2 3 3" xfId="20475" xr:uid="{00000000-0005-0000-0000-0000D84F0000}"/>
    <cellStyle name="Normal 22 3 2 2 4" xfId="20476" xr:uid="{00000000-0005-0000-0000-0000D94F0000}"/>
    <cellStyle name="Normal 22 3 2 2 4 2" xfId="20477" xr:uid="{00000000-0005-0000-0000-0000DA4F0000}"/>
    <cellStyle name="Normal 22 3 2 2 4 2 2" xfId="20478" xr:uid="{00000000-0005-0000-0000-0000DB4F0000}"/>
    <cellStyle name="Normal 22 3 2 2 4 3" xfId="20479" xr:uid="{00000000-0005-0000-0000-0000DC4F0000}"/>
    <cellStyle name="Normal 22 3 2 2 5" xfId="20480" xr:uid="{00000000-0005-0000-0000-0000DD4F0000}"/>
    <cellStyle name="Normal 22 3 2 2 5 2" xfId="20481" xr:uid="{00000000-0005-0000-0000-0000DE4F0000}"/>
    <cellStyle name="Normal 22 3 2 2 6" xfId="20482" xr:uid="{00000000-0005-0000-0000-0000DF4F0000}"/>
    <cellStyle name="Normal 22 3 2 2 6 2" xfId="20483" xr:uid="{00000000-0005-0000-0000-0000E04F0000}"/>
    <cellStyle name="Normal 22 3 2 2 7" xfId="20484" xr:uid="{00000000-0005-0000-0000-0000E14F0000}"/>
    <cellStyle name="Normal 22 3 2 3" xfId="20485" xr:uid="{00000000-0005-0000-0000-0000E24F0000}"/>
    <cellStyle name="Normal 22 3 2 3 2" xfId="20486" xr:uid="{00000000-0005-0000-0000-0000E34F0000}"/>
    <cellStyle name="Normal 22 3 2 3 2 2" xfId="20487" xr:uid="{00000000-0005-0000-0000-0000E44F0000}"/>
    <cellStyle name="Normal 22 3 2 3 2 2 2" xfId="20488" xr:uid="{00000000-0005-0000-0000-0000E54F0000}"/>
    <cellStyle name="Normal 22 3 2 3 2 3" xfId="20489" xr:uid="{00000000-0005-0000-0000-0000E64F0000}"/>
    <cellStyle name="Normal 22 3 2 3 3" xfId="20490" xr:uid="{00000000-0005-0000-0000-0000E74F0000}"/>
    <cellStyle name="Normal 22 3 2 3 3 2" xfId="20491" xr:uid="{00000000-0005-0000-0000-0000E84F0000}"/>
    <cellStyle name="Normal 22 3 2 3 3 2 2" xfId="20492" xr:uid="{00000000-0005-0000-0000-0000E94F0000}"/>
    <cellStyle name="Normal 22 3 2 3 3 3" xfId="20493" xr:uid="{00000000-0005-0000-0000-0000EA4F0000}"/>
    <cellStyle name="Normal 22 3 2 3 4" xfId="20494" xr:uid="{00000000-0005-0000-0000-0000EB4F0000}"/>
    <cellStyle name="Normal 22 3 2 3 4 2" xfId="20495" xr:uid="{00000000-0005-0000-0000-0000EC4F0000}"/>
    <cellStyle name="Normal 22 3 2 3 4 2 2" xfId="20496" xr:uid="{00000000-0005-0000-0000-0000ED4F0000}"/>
    <cellStyle name="Normal 22 3 2 3 4 3" xfId="20497" xr:uid="{00000000-0005-0000-0000-0000EE4F0000}"/>
    <cellStyle name="Normal 22 3 2 3 5" xfId="20498" xr:uid="{00000000-0005-0000-0000-0000EF4F0000}"/>
    <cellStyle name="Normal 22 3 2 3 5 2" xfId="20499" xr:uid="{00000000-0005-0000-0000-0000F04F0000}"/>
    <cellStyle name="Normal 22 3 2 3 6" xfId="20500" xr:uid="{00000000-0005-0000-0000-0000F14F0000}"/>
    <cellStyle name="Normal 22 3 2 3 6 2" xfId="20501" xr:uid="{00000000-0005-0000-0000-0000F24F0000}"/>
    <cellStyle name="Normal 22 3 2 3 7" xfId="20502" xr:uid="{00000000-0005-0000-0000-0000F34F0000}"/>
    <cellStyle name="Normal 22 3 2 4" xfId="20503" xr:uid="{00000000-0005-0000-0000-0000F44F0000}"/>
    <cellStyle name="Normal 22 3 2 4 2" xfId="20504" xr:uid="{00000000-0005-0000-0000-0000F54F0000}"/>
    <cellStyle name="Normal 22 3 2 4 2 2" xfId="20505" xr:uid="{00000000-0005-0000-0000-0000F64F0000}"/>
    <cellStyle name="Normal 22 3 2 4 3" xfId="20506" xr:uid="{00000000-0005-0000-0000-0000F74F0000}"/>
    <cellStyle name="Normal 22 3 2 5" xfId="20507" xr:uid="{00000000-0005-0000-0000-0000F84F0000}"/>
    <cellStyle name="Normal 22 3 2 5 2" xfId="20508" xr:uid="{00000000-0005-0000-0000-0000F94F0000}"/>
    <cellStyle name="Normal 22 3 2 5 2 2" xfId="20509" xr:uid="{00000000-0005-0000-0000-0000FA4F0000}"/>
    <cellStyle name="Normal 22 3 2 5 3" xfId="20510" xr:uid="{00000000-0005-0000-0000-0000FB4F0000}"/>
    <cellStyle name="Normal 22 3 2 6" xfId="20511" xr:uid="{00000000-0005-0000-0000-0000FC4F0000}"/>
    <cellStyle name="Normal 22 3 2 6 2" xfId="20512" xr:uid="{00000000-0005-0000-0000-0000FD4F0000}"/>
    <cellStyle name="Normal 22 3 2 6 2 2" xfId="20513" xr:uid="{00000000-0005-0000-0000-0000FE4F0000}"/>
    <cellStyle name="Normal 22 3 2 6 3" xfId="20514" xr:uid="{00000000-0005-0000-0000-0000FF4F0000}"/>
    <cellStyle name="Normal 22 3 2 7" xfId="20515" xr:uid="{00000000-0005-0000-0000-000000500000}"/>
    <cellStyle name="Normal 22 3 2 7 2" xfId="20516" xr:uid="{00000000-0005-0000-0000-000001500000}"/>
    <cellStyle name="Normal 22 3 2 8" xfId="20517" xr:uid="{00000000-0005-0000-0000-000002500000}"/>
    <cellStyle name="Normal 22 3 2 8 2" xfId="20518" xr:uid="{00000000-0005-0000-0000-000003500000}"/>
    <cellStyle name="Normal 22 3 2 9" xfId="20519" xr:uid="{00000000-0005-0000-0000-000004500000}"/>
    <cellStyle name="Normal 22 3 3" xfId="20520" xr:uid="{00000000-0005-0000-0000-000005500000}"/>
    <cellStyle name="Normal 22 3 3 2" xfId="20521" xr:uid="{00000000-0005-0000-0000-000006500000}"/>
    <cellStyle name="Normal 22 3 3 2 2" xfId="20522" xr:uid="{00000000-0005-0000-0000-000007500000}"/>
    <cellStyle name="Normal 22 3 3 2 2 2" xfId="20523" xr:uid="{00000000-0005-0000-0000-000008500000}"/>
    <cellStyle name="Normal 22 3 3 2 2 2 2" xfId="20524" xr:uid="{00000000-0005-0000-0000-000009500000}"/>
    <cellStyle name="Normal 22 3 3 2 2 3" xfId="20525" xr:uid="{00000000-0005-0000-0000-00000A500000}"/>
    <cellStyle name="Normal 22 3 3 2 3" xfId="20526" xr:uid="{00000000-0005-0000-0000-00000B500000}"/>
    <cellStyle name="Normal 22 3 3 2 3 2" xfId="20527" xr:uid="{00000000-0005-0000-0000-00000C500000}"/>
    <cellStyle name="Normal 22 3 3 2 3 2 2" xfId="20528" xr:uid="{00000000-0005-0000-0000-00000D500000}"/>
    <cellStyle name="Normal 22 3 3 2 3 3" xfId="20529" xr:uid="{00000000-0005-0000-0000-00000E500000}"/>
    <cellStyle name="Normal 22 3 3 2 4" xfId="20530" xr:uid="{00000000-0005-0000-0000-00000F500000}"/>
    <cellStyle name="Normal 22 3 3 2 4 2" xfId="20531" xr:uid="{00000000-0005-0000-0000-000010500000}"/>
    <cellStyle name="Normal 22 3 3 2 4 2 2" xfId="20532" xr:uid="{00000000-0005-0000-0000-000011500000}"/>
    <cellStyle name="Normal 22 3 3 2 4 3" xfId="20533" xr:uid="{00000000-0005-0000-0000-000012500000}"/>
    <cellStyle name="Normal 22 3 3 2 5" xfId="20534" xr:uid="{00000000-0005-0000-0000-000013500000}"/>
    <cellStyle name="Normal 22 3 3 2 5 2" xfId="20535" xr:uid="{00000000-0005-0000-0000-000014500000}"/>
    <cellStyle name="Normal 22 3 3 2 6" xfId="20536" xr:uid="{00000000-0005-0000-0000-000015500000}"/>
    <cellStyle name="Normal 22 3 3 2 6 2" xfId="20537" xr:uid="{00000000-0005-0000-0000-000016500000}"/>
    <cellStyle name="Normal 22 3 3 2 7" xfId="20538" xr:uid="{00000000-0005-0000-0000-000017500000}"/>
    <cellStyle name="Normal 22 3 3 3" xfId="20539" xr:uid="{00000000-0005-0000-0000-000018500000}"/>
    <cellStyle name="Normal 22 3 3 3 2" xfId="20540" xr:uid="{00000000-0005-0000-0000-000019500000}"/>
    <cellStyle name="Normal 22 3 3 3 2 2" xfId="20541" xr:uid="{00000000-0005-0000-0000-00001A500000}"/>
    <cellStyle name="Normal 22 3 3 3 3" xfId="20542" xr:uid="{00000000-0005-0000-0000-00001B500000}"/>
    <cellStyle name="Normal 22 3 3 4" xfId="20543" xr:uid="{00000000-0005-0000-0000-00001C500000}"/>
    <cellStyle name="Normal 22 3 3 4 2" xfId="20544" xr:uid="{00000000-0005-0000-0000-00001D500000}"/>
    <cellStyle name="Normal 22 3 3 4 2 2" xfId="20545" xr:uid="{00000000-0005-0000-0000-00001E500000}"/>
    <cellStyle name="Normal 22 3 3 4 3" xfId="20546" xr:uid="{00000000-0005-0000-0000-00001F500000}"/>
    <cellStyle name="Normal 22 3 3 5" xfId="20547" xr:uid="{00000000-0005-0000-0000-000020500000}"/>
    <cellStyle name="Normal 22 3 3 5 2" xfId="20548" xr:uid="{00000000-0005-0000-0000-000021500000}"/>
    <cellStyle name="Normal 22 3 3 5 2 2" xfId="20549" xr:uid="{00000000-0005-0000-0000-000022500000}"/>
    <cellStyle name="Normal 22 3 3 5 3" xfId="20550" xr:uid="{00000000-0005-0000-0000-000023500000}"/>
    <cellStyle name="Normal 22 3 3 6" xfId="20551" xr:uid="{00000000-0005-0000-0000-000024500000}"/>
    <cellStyle name="Normal 22 3 3 6 2" xfId="20552" xr:uid="{00000000-0005-0000-0000-000025500000}"/>
    <cellStyle name="Normal 22 3 3 7" xfId="20553" xr:uid="{00000000-0005-0000-0000-000026500000}"/>
    <cellStyle name="Normal 22 3 3 7 2" xfId="20554" xr:uid="{00000000-0005-0000-0000-000027500000}"/>
    <cellStyle name="Normal 22 3 3 8" xfId="20555" xr:uid="{00000000-0005-0000-0000-000028500000}"/>
    <cellStyle name="Normal 22 3 4" xfId="20556" xr:uid="{00000000-0005-0000-0000-000029500000}"/>
    <cellStyle name="Normal 22 3 4 2" xfId="20557" xr:uid="{00000000-0005-0000-0000-00002A500000}"/>
    <cellStyle name="Normal 22 3 4 2 2" xfId="20558" xr:uid="{00000000-0005-0000-0000-00002B500000}"/>
    <cellStyle name="Normal 22 3 4 2 2 2" xfId="20559" xr:uid="{00000000-0005-0000-0000-00002C500000}"/>
    <cellStyle name="Normal 22 3 4 2 3" xfId="20560" xr:uid="{00000000-0005-0000-0000-00002D500000}"/>
    <cellStyle name="Normal 22 3 4 3" xfId="20561" xr:uid="{00000000-0005-0000-0000-00002E500000}"/>
    <cellStyle name="Normal 22 3 4 3 2" xfId="20562" xr:uid="{00000000-0005-0000-0000-00002F500000}"/>
    <cellStyle name="Normal 22 3 4 3 2 2" xfId="20563" xr:uid="{00000000-0005-0000-0000-000030500000}"/>
    <cellStyle name="Normal 22 3 4 3 3" xfId="20564" xr:uid="{00000000-0005-0000-0000-000031500000}"/>
    <cellStyle name="Normal 22 3 4 4" xfId="20565" xr:uid="{00000000-0005-0000-0000-000032500000}"/>
    <cellStyle name="Normal 22 3 4 4 2" xfId="20566" xr:uid="{00000000-0005-0000-0000-000033500000}"/>
    <cellStyle name="Normal 22 3 4 4 2 2" xfId="20567" xr:uid="{00000000-0005-0000-0000-000034500000}"/>
    <cellStyle name="Normal 22 3 4 4 3" xfId="20568" xr:uid="{00000000-0005-0000-0000-000035500000}"/>
    <cellStyle name="Normal 22 3 4 5" xfId="20569" xr:uid="{00000000-0005-0000-0000-000036500000}"/>
    <cellStyle name="Normal 22 3 4 5 2" xfId="20570" xr:uid="{00000000-0005-0000-0000-000037500000}"/>
    <cellStyle name="Normal 22 3 4 6" xfId="20571" xr:uid="{00000000-0005-0000-0000-000038500000}"/>
    <cellStyle name="Normal 22 3 4 6 2" xfId="20572" xr:uid="{00000000-0005-0000-0000-000039500000}"/>
    <cellStyle name="Normal 22 3 4 7" xfId="20573" xr:uid="{00000000-0005-0000-0000-00003A500000}"/>
    <cellStyle name="Normal 22 3 5" xfId="20574" xr:uid="{00000000-0005-0000-0000-00003B500000}"/>
    <cellStyle name="Normal 22 3 5 2" xfId="20575" xr:uid="{00000000-0005-0000-0000-00003C500000}"/>
    <cellStyle name="Normal 22 3 5 2 2" xfId="20576" xr:uid="{00000000-0005-0000-0000-00003D500000}"/>
    <cellStyle name="Normal 22 3 5 2 2 2" xfId="20577" xr:uid="{00000000-0005-0000-0000-00003E500000}"/>
    <cellStyle name="Normal 22 3 5 2 3" xfId="20578" xr:uid="{00000000-0005-0000-0000-00003F500000}"/>
    <cellStyle name="Normal 22 3 5 3" xfId="20579" xr:uid="{00000000-0005-0000-0000-000040500000}"/>
    <cellStyle name="Normal 22 3 5 3 2" xfId="20580" xr:uid="{00000000-0005-0000-0000-000041500000}"/>
    <cellStyle name="Normal 22 3 5 3 2 2" xfId="20581" xr:uid="{00000000-0005-0000-0000-000042500000}"/>
    <cellStyle name="Normal 22 3 5 3 3" xfId="20582" xr:uid="{00000000-0005-0000-0000-000043500000}"/>
    <cellStyle name="Normal 22 3 5 4" xfId="20583" xr:uid="{00000000-0005-0000-0000-000044500000}"/>
    <cellStyle name="Normal 22 3 5 4 2" xfId="20584" xr:uid="{00000000-0005-0000-0000-000045500000}"/>
    <cellStyle name="Normal 22 3 5 4 2 2" xfId="20585" xr:uid="{00000000-0005-0000-0000-000046500000}"/>
    <cellStyle name="Normal 22 3 5 4 3" xfId="20586" xr:uid="{00000000-0005-0000-0000-000047500000}"/>
    <cellStyle name="Normal 22 3 5 5" xfId="20587" xr:uid="{00000000-0005-0000-0000-000048500000}"/>
    <cellStyle name="Normal 22 3 5 5 2" xfId="20588" xr:uid="{00000000-0005-0000-0000-000049500000}"/>
    <cellStyle name="Normal 22 3 5 6" xfId="20589" xr:uid="{00000000-0005-0000-0000-00004A500000}"/>
    <cellStyle name="Normal 22 3 5 6 2" xfId="20590" xr:uid="{00000000-0005-0000-0000-00004B500000}"/>
    <cellStyle name="Normal 22 3 5 7" xfId="20591" xr:uid="{00000000-0005-0000-0000-00004C500000}"/>
    <cellStyle name="Normal 22 3 6" xfId="20592" xr:uid="{00000000-0005-0000-0000-00004D500000}"/>
    <cellStyle name="Normal 22 3 6 2" xfId="20593" xr:uid="{00000000-0005-0000-0000-00004E500000}"/>
    <cellStyle name="Normal 22 3 6 2 2" xfId="20594" xr:uid="{00000000-0005-0000-0000-00004F500000}"/>
    <cellStyle name="Normal 22 3 6 3" xfId="20595" xr:uid="{00000000-0005-0000-0000-000050500000}"/>
    <cellStyle name="Normal 22 3 7" xfId="20596" xr:uid="{00000000-0005-0000-0000-000051500000}"/>
    <cellStyle name="Normal 22 3 7 2" xfId="20597" xr:uid="{00000000-0005-0000-0000-000052500000}"/>
    <cellStyle name="Normal 22 3 7 2 2" xfId="20598" xr:uid="{00000000-0005-0000-0000-000053500000}"/>
    <cellStyle name="Normal 22 3 7 3" xfId="20599" xr:uid="{00000000-0005-0000-0000-000054500000}"/>
    <cellStyle name="Normal 22 3 8" xfId="20600" xr:uid="{00000000-0005-0000-0000-000055500000}"/>
    <cellStyle name="Normal 22 3 8 2" xfId="20601" xr:uid="{00000000-0005-0000-0000-000056500000}"/>
    <cellStyle name="Normal 22 3 8 2 2" xfId="20602" xr:uid="{00000000-0005-0000-0000-000057500000}"/>
    <cellStyle name="Normal 22 3 8 3" xfId="20603" xr:uid="{00000000-0005-0000-0000-000058500000}"/>
    <cellStyle name="Normal 22 3 9" xfId="20604" xr:uid="{00000000-0005-0000-0000-000059500000}"/>
    <cellStyle name="Normal 22 3 9 2" xfId="20605" xr:uid="{00000000-0005-0000-0000-00005A500000}"/>
    <cellStyle name="Normal 22 4" xfId="513" xr:uid="{00000000-0005-0000-0000-00005B500000}"/>
    <cellStyle name="Normal 22 4 10" xfId="20606" xr:uid="{00000000-0005-0000-0000-00005C500000}"/>
    <cellStyle name="Normal 22 4 10 2" xfId="20607" xr:uid="{00000000-0005-0000-0000-00005D500000}"/>
    <cellStyle name="Normal 22 4 11" xfId="20608" xr:uid="{00000000-0005-0000-0000-00005E500000}"/>
    <cellStyle name="Normal 22 4 2" xfId="20609" xr:uid="{00000000-0005-0000-0000-00005F500000}"/>
    <cellStyle name="Normal 22 4 2 2" xfId="20610" xr:uid="{00000000-0005-0000-0000-000060500000}"/>
    <cellStyle name="Normal 22 4 2 2 2" xfId="20611" xr:uid="{00000000-0005-0000-0000-000061500000}"/>
    <cellStyle name="Normal 22 4 2 2 2 2" xfId="20612" xr:uid="{00000000-0005-0000-0000-000062500000}"/>
    <cellStyle name="Normal 22 4 2 2 2 2 2" xfId="20613" xr:uid="{00000000-0005-0000-0000-000063500000}"/>
    <cellStyle name="Normal 22 4 2 2 2 3" xfId="20614" xr:uid="{00000000-0005-0000-0000-000064500000}"/>
    <cellStyle name="Normal 22 4 2 2 3" xfId="20615" xr:uid="{00000000-0005-0000-0000-000065500000}"/>
    <cellStyle name="Normal 22 4 2 2 3 2" xfId="20616" xr:uid="{00000000-0005-0000-0000-000066500000}"/>
    <cellStyle name="Normal 22 4 2 2 3 2 2" xfId="20617" xr:uid="{00000000-0005-0000-0000-000067500000}"/>
    <cellStyle name="Normal 22 4 2 2 3 3" xfId="20618" xr:uid="{00000000-0005-0000-0000-000068500000}"/>
    <cellStyle name="Normal 22 4 2 2 4" xfId="20619" xr:uid="{00000000-0005-0000-0000-000069500000}"/>
    <cellStyle name="Normal 22 4 2 2 4 2" xfId="20620" xr:uid="{00000000-0005-0000-0000-00006A500000}"/>
    <cellStyle name="Normal 22 4 2 2 4 2 2" xfId="20621" xr:uid="{00000000-0005-0000-0000-00006B500000}"/>
    <cellStyle name="Normal 22 4 2 2 4 3" xfId="20622" xr:uid="{00000000-0005-0000-0000-00006C500000}"/>
    <cellStyle name="Normal 22 4 2 2 5" xfId="20623" xr:uid="{00000000-0005-0000-0000-00006D500000}"/>
    <cellStyle name="Normal 22 4 2 2 5 2" xfId="20624" xr:uid="{00000000-0005-0000-0000-00006E500000}"/>
    <cellStyle name="Normal 22 4 2 2 6" xfId="20625" xr:uid="{00000000-0005-0000-0000-00006F500000}"/>
    <cellStyle name="Normal 22 4 2 2 6 2" xfId="20626" xr:uid="{00000000-0005-0000-0000-000070500000}"/>
    <cellStyle name="Normal 22 4 2 2 7" xfId="20627" xr:uid="{00000000-0005-0000-0000-000071500000}"/>
    <cellStyle name="Normal 22 4 2 3" xfId="20628" xr:uid="{00000000-0005-0000-0000-000072500000}"/>
    <cellStyle name="Normal 22 4 2 3 2" xfId="20629" xr:uid="{00000000-0005-0000-0000-000073500000}"/>
    <cellStyle name="Normal 22 4 2 3 2 2" xfId="20630" xr:uid="{00000000-0005-0000-0000-000074500000}"/>
    <cellStyle name="Normal 22 4 2 3 2 2 2" xfId="20631" xr:uid="{00000000-0005-0000-0000-000075500000}"/>
    <cellStyle name="Normal 22 4 2 3 2 3" xfId="20632" xr:uid="{00000000-0005-0000-0000-000076500000}"/>
    <cellStyle name="Normal 22 4 2 3 3" xfId="20633" xr:uid="{00000000-0005-0000-0000-000077500000}"/>
    <cellStyle name="Normal 22 4 2 3 3 2" xfId="20634" xr:uid="{00000000-0005-0000-0000-000078500000}"/>
    <cellStyle name="Normal 22 4 2 3 3 2 2" xfId="20635" xr:uid="{00000000-0005-0000-0000-000079500000}"/>
    <cellStyle name="Normal 22 4 2 3 3 3" xfId="20636" xr:uid="{00000000-0005-0000-0000-00007A500000}"/>
    <cellStyle name="Normal 22 4 2 3 4" xfId="20637" xr:uid="{00000000-0005-0000-0000-00007B500000}"/>
    <cellStyle name="Normal 22 4 2 3 4 2" xfId="20638" xr:uid="{00000000-0005-0000-0000-00007C500000}"/>
    <cellStyle name="Normal 22 4 2 3 4 2 2" xfId="20639" xr:uid="{00000000-0005-0000-0000-00007D500000}"/>
    <cellStyle name="Normal 22 4 2 3 4 3" xfId="20640" xr:uid="{00000000-0005-0000-0000-00007E500000}"/>
    <cellStyle name="Normal 22 4 2 3 5" xfId="20641" xr:uid="{00000000-0005-0000-0000-00007F500000}"/>
    <cellStyle name="Normal 22 4 2 3 5 2" xfId="20642" xr:uid="{00000000-0005-0000-0000-000080500000}"/>
    <cellStyle name="Normal 22 4 2 3 6" xfId="20643" xr:uid="{00000000-0005-0000-0000-000081500000}"/>
    <cellStyle name="Normal 22 4 2 3 6 2" xfId="20644" xr:uid="{00000000-0005-0000-0000-000082500000}"/>
    <cellStyle name="Normal 22 4 2 3 7" xfId="20645" xr:uid="{00000000-0005-0000-0000-000083500000}"/>
    <cellStyle name="Normal 22 4 2 4" xfId="20646" xr:uid="{00000000-0005-0000-0000-000084500000}"/>
    <cellStyle name="Normal 22 4 2 4 2" xfId="20647" xr:uid="{00000000-0005-0000-0000-000085500000}"/>
    <cellStyle name="Normal 22 4 2 4 2 2" xfId="20648" xr:uid="{00000000-0005-0000-0000-000086500000}"/>
    <cellStyle name="Normal 22 4 2 4 3" xfId="20649" xr:uid="{00000000-0005-0000-0000-000087500000}"/>
    <cellStyle name="Normal 22 4 2 5" xfId="20650" xr:uid="{00000000-0005-0000-0000-000088500000}"/>
    <cellStyle name="Normal 22 4 2 5 2" xfId="20651" xr:uid="{00000000-0005-0000-0000-000089500000}"/>
    <cellStyle name="Normal 22 4 2 5 2 2" xfId="20652" xr:uid="{00000000-0005-0000-0000-00008A500000}"/>
    <cellStyle name="Normal 22 4 2 5 3" xfId="20653" xr:uid="{00000000-0005-0000-0000-00008B500000}"/>
    <cellStyle name="Normal 22 4 2 6" xfId="20654" xr:uid="{00000000-0005-0000-0000-00008C500000}"/>
    <cellStyle name="Normal 22 4 2 6 2" xfId="20655" xr:uid="{00000000-0005-0000-0000-00008D500000}"/>
    <cellStyle name="Normal 22 4 2 6 2 2" xfId="20656" xr:uid="{00000000-0005-0000-0000-00008E500000}"/>
    <cellStyle name="Normal 22 4 2 6 3" xfId="20657" xr:uid="{00000000-0005-0000-0000-00008F500000}"/>
    <cellStyle name="Normal 22 4 2 7" xfId="20658" xr:uid="{00000000-0005-0000-0000-000090500000}"/>
    <cellStyle name="Normal 22 4 2 7 2" xfId="20659" xr:uid="{00000000-0005-0000-0000-000091500000}"/>
    <cellStyle name="Normal 22 4 2 8" xfId="20660" xr:uid="{00000000-0005-0000-0000-000092500000}"/>
    <cellStyle name="Normal 22 4 2 8 2" xfId="20661" xr:uid="{00000000-0005-0000-0000-000093500000}"/>
    <cellStyle name="Normal 22 4 2 9" xfId="20662" xr:uid="{00000000-0005-0000-0000-000094500000}"/>
    <cellStyle name="Normal 22 4 3" xfId="20663" xr:uid="{00000000-0005-0000-0000-000095500000}"/>
    <cellStyle name="Normal 22 4 3 2" xfId="20664" xr:uid="{00000000-0005-0000-0000-000096500000}"/>
    <cellStyle name="Normal 22 4 3 2 2" xfId="20665" xr:uid="{00000000-0005-0000-0000-000097500000}"/>
    <cellStyle name="Normal 22 4 3 2 2 2" xfId="20666" xr:uid="{00000000-0005-0000-0000-000098500000}"/>
    <cellStyle name="Normal 22 4 3 2 2 2 2" xfId="20667" xr:uid="{00000000-0005-0000-0000-000099500000}"/>
    <cellStyle name="Normal 22 4 3 2 2 3" xfId="20668" xr:uid="{00000000-0005-0000-0000-00009A500000}"/>
    <cellStyle name="Normal 22 4 3 2 3" xfId="20669" xr:uid="{00000000-0005-0000-0000-00009B500000}"/>
    <cellStyle name="Normal 22 4 3 2 3 2" xfId="20670" xr:uid="{00000000-0005-0000-0000-00009C500000}"/>
    <cellStyle name="Normal 22 4 3 2 3 2 2" xfId="20671" xr:uid="{00000000-0005-0000-0000-00009D500000}"/>
    <cellStyle name="Normal 22 4 3 2 3 3" xfId="20672" xr:uid="{00000000-0005-0000-0000-00009E500000}"/>
    <cellStyle name="Normal 22 4 3 2 4" xfId="20673" xr:uid="{00000000-0005-0000-0000-00009F500000}"/>
    <cellStyle name="Normal 22 4 3 2 4 2" xfId="20674" xr:uid="{00000000-0005-0000-0000-0000A0500000}"/>
    <cellStyle name="Normal 22 4 3 2 4 2 2" xfId="20675" xr:uid="{00000000-0005-0000-0000-0000A1500000}"/>
    <cellStyle name="Normal 22 4 3 2 4 3" xfId="20676" xr:uid="{00000000-0005-0000-0000-0000A2500000}"/>
    <cellStyle name="Normal 22 4 3 2 5" xfId="20677" xr:uid="{00000000-0005-0000-0000-0000A3500000}"/>
    <cellStyle name="Normal 22 4 3 2 5 2" xfId="20678" xr:uid="{00000000-0005-0000-0000-0000A4500000}"/>
    <cellStyle name="Normal 22 4 3 2 6" xfId="20679" xr:uid="{00000000-0005-0000-0000-0000A5500000}"/>
    <cellStyle name="Normal 22 4 3 2 6 2" xfId="20680" xr:uid="{00000000-0005-0000-0000-0000A6500000}"/>
    <cellStyle name="Normal 22 4 3 2 7" xfId="20681" xr:uid="{00000000-0005-0000-0000-0000A7500000}"/>
    <cellStyle name="Normal 22 4 3 3" xfId="20682" xr:uid="{00000000-0005-0000-0000-0000A8500000}"/>
    <cellStyle name="Normal 22 4 3 3 2" xfId="20683" xr:uid="{00000000-0005-0000-0000-0000A9500000}"/>
    <cellStyle name="Normal 22 4 3 3 2 2" xfId="20684" xr:uid="{00000000-0005-0000-0000-0000AA500000}"/>
    <cellStyle name="Normal 22 4 3 3 3" xfId="20685" xr:uid="{00000000-0005-0000-0000-0000AB500000}"/>
    <cellStyle name="Normal 22 4 3 4" xfId="20686" xr:uid="{00000000-0005-0000-0000-0000AC500000}"/>
    <cellStyle name="Normal 22 4 3 4 2" xfId="20687" xr:uid="{00000000-0005-0000-0000-0000AD500000}"/>
    <cellStyle name="Normal 22 4 3 4 2 2" xfId="20688" xr:uid="{00000000-0005-0000-0000-0000AE500000}"/>
    <cellStyle name="Normal 22 4 3 4 3" xfId="20689" xr:uid="{00000000-0005-0000-0000-0000AF500000}"/>
    <cellStyle name="Normal 22 4 3 5" xfId="20690" xr:uid="{00000000-0005-0000-0000-0000B0500000}"/>
    <cellStyle name="Normal 22 4 3 5 2" xfId="20691" xr:uid="{00000000-0005-0000-0000-0000B1500000}"/>
    <cellStyle name="Normal 22 4 3 5 2 2" xfId="20692" xr:uid="{00000000-0005-0000-0000-0000B2500000}"/>
    <cellStyle name="Normal 22 4 3 5 3" xfId="20693" xr:uid="{00000000-0005-0000-0000-0000B3500000}"/>
    <cellStyle name="Normal 22 4 3 6" xfId="20694" xr:uid="{00000000-0005-0000-0000-0000B4500000}"/>
    <cellStyle name="Normal 22 4 3 6 2" xfId="20695" xr:uid="{00000000-0005-0000-0000-0000B5500000}"/>
    <cellStyle name="Normal 22 4 3 7" xfId="20696" xr:uid="{00000000-0005-0000-0000-0000B6500000}"/>
    <cellStyle name="Normal 22 4 3 7 2" xfId="20697" xr:uid="{00000000-0005-0000-0000-0000B7500000}"/>
    <cellStyle name="Normal 22 4 3 8" xfId="20698" xr:uid="{00000000-0005-0000-0000-0000B8500000}"/>
    <cellStyle name="Normal 22 4 4" xfId="20699" xr:uid="{00000000-0005-0000-0000-0000B9500000}"/>
    <cellStyle name="Normal 22 4 4 2" xfId="20700" xr:uid="{00000000-0005-0000-0000-0000BA500000}"/>
    <cellStyle name="Normal 22 4 4 2 2" xfId="20701" xr:uid="{00000000-0005-0000-0000-0000BB500000}"/>
    <cellStyle name="Normal 22 4 4 2 2 2" xfId="20702" xr:uid="{00000000-0005-0000-0000-0000BC500000}"/>
    <cellStyle name="Normal 22 4 4 2 3" xfId="20703" xr:uid="{00000000-0005-0000-0000-0000BD500000}"/>
    <cellStyle name="Normal 22 4 4 3" xfId="20704" xr:uid="{00000000-0005-0000-0000-0000BE500000}"/>
    <cellStyle name="Normal 22 4 4 3 2" xfId="20705" xr:uid="{00000000-0005-0000-0000-0000BF500000}"/>
    <cellStyle name="Normal 22 4 4 3 2 2" xfId="20706" xr:uid="{00000000-0005-0000-0000-0000C0500000}"/>
    <cellStyle name="Normal 22 4 4 3 3" xfId="20707" xr:uid="{00000000-0005-0000-0000-0000C1500000}"/>
    <cellStyle name="Normal 22 4 4 4" xfId="20708" xr:uid="{00000000-0005-0000-0000-0000C2500000}"/>
    <cellStyle name="Normal 22 4 4 4 2" xfId="20709" xr:uid="{00000000-0005-0000-0000-0000C3500000}"/>
    <cellStyle name="Normal 22 4 4 4 2 2" xfId="20710" xr:uid="{00000000-0005-0000-0000-0000C4500000}"/>
    <cellStyle name="Normal 22 4 4 4 3" xfId="20711" xr:uid="{00000000-0005-0000-0000-0000C5500000}"/>
    <cellStyle name="Normal 22 4 4 5" xfId="20712" xr:uid="{00000000-0005-0000-0000-0000C6500000}"/>
    <cellStyle name="Normal 22 4 4 5 2" xfId="20713" xr:uid="{00000000-0005-0000-0000-0000C7500000}"/>
    <cellStyle name="Normal 22 4 4 6" xfId="20714" xr:uid="{00000000-0005-0000-0000-0000C8500000}"/>
    <cellStyle name="Normal 22 4 4 6 2" xfId="20715" xr:uid="{00000000-0005-0000-0000-0000C9500000}"/>
    <cellStyle name="Normal 22 4 4 7" xfId="20716" xr:uid="{00000000-0005-0000-0000-0000CA500000}"/>
    <cellStyle name="Normal 22 4 5" xfId="20717" xr:uid="{00000000-0005-0000-0000-0000CB500000}"/>
    <cellStyle name="Normal 22 4 5 2" xfId="20718" xr:uid="{00000000-0005-0000-0000-0000CC500000}"/>
    <cellStyle name="Normal 22 4 5 2 2" xfId="20719" xr:uid="{00000000-0005-0000-0000-0000CD500000}"/>
    <cellStyle name="Normal 22 4 5 2 2 2" xfId="20720" xr:uid="{00000000-0005-0000-0000-0000CE500000}"/>
    <cellStyle name="Normal 22 4 5 2 3" xfId="20721" xr:uid="{00000000-0005-0000-0000-0000CF500000}"/>
    <cellStyle name="Normal 22 4 5 3" xfId="20722" xr:uid="{00000000-0005-0000-0000-0000D0500000}"/>
    <cellStyle name="Normal 22 4 5 3 2" xfId="20723" xr:uid="{00000000-0005-0000-0000-0000D1500000}"/>
    <cellStyle name="Normal 22 4 5 3 2 2" xfId="20724" xr:uid="{00000000-0005-0000-0000-0000D2500000}"/>
    <cellStyle name="Normal 22 4 5 3 3" xfId="20725" xr:uid="{00000000-0005-0000-0000-0000D3500000}"/>
    <cellStyle name="Normal 22 4 5 4" xfId="20726" xr:uid="{00000000-0005-0000-0000-0000D4500000}"/>
    <cellStyle name="Normal 22 4 5 4 2" xfId="20727" xr:uid="{00000000-0005-0000-0000-0000D5500000}"/>
    <cellStyle name="Normal 22 4 5 4 2 2" xfId="20728" xr:uid="{00000000-0005-0000-0000-0000D6500000}"/>
    <cellStyle name="Normal 22 4 5 4 3" xfId="20729" xr:uid="{00000000-0005-0000-0000-0000D7500000}"/>
    <cellStyle name="Normal 22 4 5 5" xfId="20730" xr:uid="{00000000-0005-0000-0000-0000D8500000}"/>
    <cellStyle name="Normal 22 4 5 5 2" xfId="20731" xr:uid="{00000000-0005-0000-0000-0000D9500000}"/>
    <cellStyle name="Normal 22 4 5 6" xfId="20732" xr:uid="{00000000-0005-0000-0000-0000DA500000}"/>
    <cellStyle name="Normal 22 4 5 6 2" xfId="20733" xr:uid="{00000000-0005-0000-0000-0000DB500000}"/>
    <cellStyle name="Normal 22 4 5 7" xfId="20734" xr:uid="{00000000-0005-0000-0000-0000DC500000}"/>
    <cellStyle name="Normal 22 4 6" xfId="20735" xr:uid="{00000000-0005-0000-0000-0000DD500000}"/>
    <cellStyle name="Normal 22 4 6 2" xfId="20736" xr:uid="{00000000-0005-0000-0000-0000DE500000}"/>
    <cellStyle name="Normal 22 4 6 2 2" xfId="20737" xr:uid="{00000000-0005-0000-0000-0000DF500000}"/>
    <cellStyle name="Normal 22 4 6 3" xfId="20738" xr:uid="{00000000-0005-0000-0000-0000E0500000}"/>
    <cellStyle name="Normal 22 4 7" xfId="20739" xr:uid="{00000000-0005-0000-0000-0000E1500000}"/>
    <cellStyle name="Normal 22 4 7 2" xfId="20740" xr:uid="{00000000-0005-0000-0000-0000E2500000}"/>
    <cellStyle name="Normal 22 4 7 2 2" xfId="20741" xr:uid="{00000000-0005-0000-0000-0000E3500000}"/>
    <cellStyle name="Normal 22 4 7 3" xfId="20742" xr:uid="{00000000-0005-0000-0000-0000E4500000}"/>
    <cellStyle name="Normal 22 4 8" xfId="20743" xr:uid="{00000000-0005-0000-0000-0000E5500000}"/>
    <cellStyle name="Normal 22 4 8 2" xfId="20744" xr:uid="{00000000-0005-0000-0000-0000E6500000}"/>
    <cellStyle name="Normal 22 4 8 2 2" xfId="20745" xr:uid="{00000000-0005-0000-0000-0000E7500000}"/>
    <cellStyle name="Normal 22 4 8 3" xfId="20746" xr:uid="{00000000-0005-0000-0000-0000E8500000}"/>
    <cellStyle name="Normal 22 4 9" xfId="20747" xr:uid="{00000000-0005-0000-0000-0000E9500000}"/>
    <cellStyle name="Normal 22 4 9 2" xfId="20748" xr:uid="{00000000-0005-0000-0000-0000EA500000}"/>
    <cellStyle name="Normal 22 5" xfId="20749" xr:uid="{00000000-0005-0000-0000-0000EB500000}"/>
    <cellStyle name="Normal 22 5 2" xfId="20750" xr:uid="{00000000-0005-0000-0000-0000EC500000}"/>
    <cellStyle name="Normal 22 5 2 2" xfId="20751" xr:uid="{00000000-0005-0000-0000-0000ED500000}"/>
    <cellStyle name="Normal 22 5 2 2 2" xfId="20752" xr:uid="{00000000-0005-0000-0000-0000EE500000}"/>
    <cellStyle name="Normal 22 5 2 2 2 2" xfId="20753" xr:uid="{00000000-0005-0000-0000-0000EF500000}"/>
    <cellStyle name="Normal 22 5 2 2 3" xfId="20754" xr:uid="{00000000-0005-0000-0000-0000F0500000}"/>
    <cellStyle name="Normal 22 5 2 3" xfId="20755" xr:uid="{00000000-0005-0000-0000-0000F1500000}"/>
    <cellStyle name="Normal 22 5 2 3 2" xfId="20756" xr:uid="{00000000-0005-0000-0000-0000F2500000}"/>
    <cellStyle name="Normal 22 5 2 3 2 2" xfId="20757" xr:uid="{00000000-0005-0000-0000-0000F3500000}"/>
    <cellStyle name="Normal 22 5 2 3 3" xfId="20758" xr:uid="{00000000-0005-0000-0000-0000F4500000}"/>
    <cellStyle name="Normal 22 5 2 4" xfId="20759" xr:uid="{00000000-0005-0000-0000-0000F5500000}"/>
    <cellStyle name="Normal 22 5 2 4 2" xfId="20760" xr:uid="{00000000-0005-0000-0000-0000F6500000}"/>
    <cellStyle name="Normal 22 5 2 4 2 2" xfId="20761" xr:uid="{00000000-0005-0000-0000-0000F7500000}"/>
    <cellStyle name="Normal 22 5 2 4 3" xfId="20762" xr:uid="{00000000-0005-0000-0000-0000F8500000}"/>
    <cellStyle name="Normal 22 5 2 5" xfId="20763" xr:uid="{00000000-0005-0000-0000-0000F9500000}"/>
    <cellStyle name="Normal 22 5 2 5 2" xfId="20764" xr:uid="{00000000-0005-0000-0000-0000FA500000}"/>
    <cellStyle name="Normal 22 5 2 6" xfId="20765" xr:uid="{00000000-0005-0000-0000-0000FB500000}"/>
    <cellStyle name="Normal 22 5 2 6 2" xfId="20766" xr:uid="{00000000-0005-0000-0000-0000FC500000}"/>
    <cellStyle name="Normal 22 5 2 7" xfId="20767" xr:uid="{00000000-0005-0000-0000-0000FD500000}"/>
    <cellStyle name="Normal 22 5 3" xfId="20768" xr:uid="{00000000-0005-0000-0000-0000FE500000}"/>
    <cellStyle name="Normal 22 5 3 2" xfId="20769" xr:uid="{00000000-0005-0000-0000-0000FF500000}"/>
    <cellStyle name="Normal 22 5 3 2 2" xfId="20770" xr:uid="{00000000-0005-0000-0000-000000510000}"/>
    <cellStyle name="Normal 22 5 3 2 2 2" xfId="20771" xr:uid="{00000000-0005-0000-0000-000001510000}"/>
    <cellStyle name="Normal 22 5 3 2 3" xfId="20772" xr:uid="{00000000-0005-0000-0000-000002510000}"/>
    <cellStyle name="Normal 22 5 3 3" xfId="20773" xr:uid="{00000000-0005-0000-0000-000003510000}"/>
    <cellStyle name="Normal 22 5 3 3 2" xfId="20774" xr:uid="{00000000-0005-0000-0000-000004510000}"/>
    <cellStyle name="Normal 22 5 3 3 2 2" xfId="20775" xr:uid="{00000000-0005-0000-0000-000005510000}"/>
    <cellStyle name="Normal 22 5 3 3 3" xfId="20776" xr:uid="{00000000-0005-0000-0000-000006510000}"/>
    <cellStyle name="Normal 22 5 3 4" xfId="20777" xr:uid="{00000000-0005-0000-0000-000007510000}"/>
    <cellStyle name="Normal 22 5 3 4 2" xfId="20778" xr:uid="{00000000-0005-0000-0000-000008510000}"/>
    <cellStyle name="Normal 22 5 3 4 2 2" xfId="20779" xr:uid="{00000000-0005-0000-0000-000009510000}"/>
    <cellStyle name="Normal 22 5 3 4 3" xfId="20780" xr:uid="{00000000-0005-0000-0000-00000A510000}"/>
    <cellStyle name="Normal 22 5 3 5" xfId="20781" xr:uid="{00000000-0005-0000-0000-00000B510000}"/>
    <cellStyle name="Normal 22 5 3 5 2" xfId="20782" xr:uid="{00000000-0005-0000-0000-00000C510000}"/>
    <cellStyle name="Normal 22 5 3 6" xfId="20783" xr:uid="{00000000-0005-0000-0000-00000D510000}"/>
    <cellStyle name="Normal 22 5 3 6 2" xfId="20784" xr:uid="{00000000-0005-0000-0000-00000E510000}"/>
    <cellStyle name="Normal 22 5 3 7" xfId="20785" xr:uid="{00000000-0005-0000-0000-00000F510000}"/>
    <cellStyle name="Normal 22 5 4" xfId="20786" xr:uid="{00000000-0005-0000-0000-000010510000}"/>
    <cellStyle name="Normal 22 5 4 2" xfId="20787" xr:uid="{00000000-0005-0000-0000-000011510000}"/>
    <cellStyle name="Normal 22 5 4 2 2" xfId="20788" xr:uid="{00000000-0005-0000-0000-000012510000}"/>
    <cellStyle name="Normal 22 5 4 3" xfId="20789" xr:uid="{00000000-0005-0000-0000-000013510000}"/>
    <cellStyle name="Normal 22 5 5" xfId="20790" xr:uid="{00000000-0005-0000-0000-000014510000}"/>
    <cellStyle name="Normal 22 5 5 2" xfId="20791" xr:uid="{00000000-0005-0000-0000-000015510000}"/>
    <cellStyle name="Normal 22 5 5 2 2" xfId="20792" xr:uid="{00000000-0005-0000-0000-000016510000}"/>
    <cellStyle name="Normal 22 5 5 3" xfId="20793" xr:uid="{00000000-0005-0000-0000-000017510000}"/>
    <cellStyle name="Normal 22 5 6" xfId="20794" xr:uid="{00000000-0005-0000-0000-000018510000}"/>
    <cellStyle name="Normal 22 5 6 2" xfId="20795" xr:uid="{00000000-0005-0000-0000-000019510000}"/>
    <cellStyle name="Normal 22 5 6 2 2" xfId="20796" xr:uid="{00000000-0005-0000-0000-00001A510000}"/>
    <cellStyle name="Normal 22 5 6 3" xfId="20797" xr:uid="{00000000-0005-0000-0000-00001B510000}"/>
    <cellStyle name="Normal 22 5 7" xfId="20798" xr:uid="{00000000-0005-0000-0000-00001C510000}"/>
    <cellStyle name="Normal 22 5 7 2" xfId="20799" xr:uid="{00000000-0005-0000-0000-00001D510000}"/>
    <cellStyle name="Normal 22 5 8" xfId="20800" xr:uid="{00000000-0005-0000-0000-00001E510000}"/>
    <cellStyle name="Normal 22 5 8 2" xfId="20801" xr:uid="{00000000-0005-0000-0000-00001F510000}"/>
    <cellStyle name="Normal 22 5 9" xfId="20802" xr:uid="{00000000-0005-0000-0000-000020510000}"/>
    <cellStyle name="Normal 22 6" xfId="20803" xr:uid="{00000000-0005-0000-0000-000021510000}"/>
    <cellStyle name="Normal 22 6 2" xfId="20804" xr:uid="{00000000-0005-0000-0000-000022510000}"/>
    <cellStyle name="Normal 22 6 2 2" xfId="20805" xr:uid="{00000000-0005-0000-0000-000023510000}"/>
    <cellStyle name="Normal 22 6 2 2 2" xfId="20806" xr:uid="{00000000-0005-0000-0000-000024510000}"/>
    <cellStyle name="Normal 22 6 2 2 2 2" xfId="20807" xr:uid="{00000000-0005-0000-0000-000025510000}"/>
    <cellStyle name="Normal 22 6 2 2 3" xfId="20808" xr:uid="{00000000-0005-0000-0000-000026510000}"/>
    <cellStyle name="Normal 22 6 2 3" xfId="20809" xr:uid="{00000000-0005-0000-0000-000027510000}"/>
    <cellStyle name="Normal 22 6 2 3 2" xfId="20810" xr:uid="{00000000-0005-0000-0000-000028510000}"/>
    <cellStyle name="Normal 22 6 2 3 2 2" xfId="20811" xr:uid="{00000000-0005-0000-0000-000029510000}"/>
    <cellStyle name="Normal 22 6 2 3 3" xfId="20812" xr:uid="{00000000-0005-0000-0000-00002A510000}"/>
    <cellStyle name="Normal 22 6 2 4" xfId="20813" xr:uid="{00000000-0005-0000-0000-00002B510000}"/>
    <cellStyle name="Normal 22 6 2 4 2" xfId="20814" xr:uid="{00000000-0005-0000-0000-00002C510000}"/>
    <cellStyle name="Normal 22 6 2 4 2 2" xfId="20815" xr:uid="{00000000-0005-0000-0000-00002D510000}"/>
    <cellStyle name="Normal 22 6 2 4 3" xfId="20816" xr:uid="{00000000-0005-0000-0000-00002E510000}"/>
    <cellStyle name="Normal 22 6 2 5" xfId="20817" xr:uid="{00000000-0005-0000-0000-00002F510000}"/>
    <cellStyle name="Normal 22 6 2 5 2" xfId="20818" xr:uid="{00000000-0005-0000-0000-000030510000}"/>
    <cellStyle name="Normal 22 6 2 6" xfId="20819" xr:uid="{00000000-0005-0000-0000-000031510000}"/>
    <cellStyle name="Normal 22 6 2 6 2" xfId="20820" xr:uid="{00000000-0005-0000-0000-000032510000}"/>
    <cellStyle name="Normal 22 6 2 7" xfId="20821" xr:uid="{00000000-0005-0000-0000-000033510000}"/>
    <cellStyle name="Normal 22 6 3" xfId="20822" xr:uid="{00000000-0005-0000-0000-000034510000}"/>
    <cellStyle name="Normal 22 6 3 2" xfId="20823" xr:uid="{00000000-0005-0000-0000-000035510000}"/>
    <cellStyle name="Normal 22 6 3 2 2" xfId="20824" xr:uid="{00000000-0005-0000-0000-000036510000}"/>
    <cellStyle name="Normal 22 6 3 3" xfId="20825" xr:uid="{00000000-0005-0000-0000-000037510000}"/>
    <cellStyle name="Normal 22 6 4" xfId="20826" xr:uid="{00000000-0005-0000-0000-000038510000}"/>
    <cellStyle name="Normal 22 6 4 2" xfId="20827" xr:uid="{00000000-0005-0000-0000-000039510000}"/>
    <cellStyle name="Normal 22 6 4 2 2" xfId="20828" xr:uid="{00000000-0005-0000-0000-00003A510000}"/>
    <cellStyle name="Normal 22 6 4 3" xfId="20829" xr:uid="{00000000-0005-0000-0000-00003B510000}"/>
    <cellStyle name="Normal 22 6 5" xfId="20830" xr:uid="{00000000-0005-0000-0000-00003C510000}"/>
    <cellStyle name="Normal 22 6 5 2" xfId="20831" xr:uid="{00000000-0005-0000-0000-00003D510000}"/>
    <cellStyle name="Normal 22 6 5 2 2" xfId="20832" xr:uid="{00000000-0005-0000-0000-00003E510000}"/>
    <cellStyle name="Normal 22 6 5 3" xfId="20833" xr:uid="{00000000-0005-0000-0000-00003F510000}"/>
    <cellStyle name="Normal 22 6 6" xfId="20834" xr:uid="{00000000-0005-0000-0000-000040510000}"/>
    <cellStyle name="Normal 22 6 6 2" xfId="20835" xr:uid="{00000000-0005-0000-0000-000041510000}"/>
    <cellStyle name="Normal 22 6 7" xfId="20836" xr:uid="{00000000-0005-0000-0000-000042510000}"/>
    <cellStyle name="Normal 22 6 7 2" xfId="20837" xr:uid="{00000000-0005-0000-0000-000043510000}"/>
    <cellStyle name="Normal 22 6 8" xfId="20838" xr:uid="{00000000-0005-0000-0000-000044510000}"/>
    <cellStyle name="Normal 22 7" xfId="20839" xr:uid="{00000000-0005-0000-0000-000045510000}"/>
    <cellStyle name="Normal 22 7 2" xfId="20840" xr:uid="{00000000-0005-0000-0000-000046510000}"/>
    <cellStyle name="Normal 22 7 2 2" xfId="20841" xr:uid="{00000000-0005-0000-0000-000047510000}"/>
    <cellStyle name="Normal 22 7 2 2 2" xfId="20842" xr:uid="{00000000-0005-0000-0000-000048510000}"/>
    <cellStyle name="Normal 22 7 2 3" xfId="20843" xr:uid="{00000000-0005-0000-0000-000049510000}"/>
    <cellStyle name="Normal 22 7 3" xfId="20844" xr:uid="{00000000-0005-0000-0000-00004A510000}"/>
    <cellStyle name="Normal 22 7 3 2" xfId="20845" xr:uid="{00000000-0005-0000-0000-00004B510000}"/>
    <cellStyle name="Normal 22 7 3 2 2" xfId="20846" xr:uid="{00000000-0005-0000-0000-00004C510000}"/>
    <cellStyle name="Normal 22 7 3 3" xfId="20847" xr:uid="{00000000-0005-0000-0000-00004D510000}"/>
    <cellStyle name="Normal 22 7 4" xfId="20848" xr:uid="{00000000-0005-0000-0000-00004E510000}"/>
    <cellStyle name="Normal 22 7 4 2" xfId="20849" xr:uid="{00000000-0005-0000-0000-00004F510000}"/>
    <cellStyle name="Normal 22 7 4 2 2" xfId="20850" xr:uid="{00000000-0005-0000-0000-000050510000}"/>
    <cellStyle name="Normal 22 7 4 3" xfId="20851" xr:uid="{00000000-0005-0000-0000-000051510000}"/>
    <cellStyle name="Normal 22 7 5" xfId="20852" xr:uid="{00000000-0005-0000-0000-000052510000}"/>
    <cellStyle name="Normal 22 7 5 2" xfId="20853" xr:uid="{00000000-0005-0000-0000-000053510000}"/>
    <cellStyle name="Normal 22 7 6" xfId="20854" xr:uid="{00000000-0005-0000-0000-000054510000}"/>
    <cellStyle name="Normal 22 7 6 2" xfId="20855" xr:uid="{00000000-0005-0000-0000-000055510000}"/>
    <cellStyle name="Normal 22 7 7" xfId="20856" xr:uid="{00000000-0005-0000-0000-000056510000}"/>
    <cellStyle name="Normal 22 8" xfId="20857" xr:uid="{00000000-0005-0000-0000-000057510000}"/>
    <cellStyle name="Normal 22 8 2" xfId="20858" xr:uid="{00000000-0005-0000-0000-000058510000}"/>
    <cellStyle name="Normal 22 8 2 2" xfId="20859" xr:uid="{00000000-0005-0000-0000-000059510000}"/>
    <cellStyle name="Normal 22 8 2 2 2" xfId="20860" xr:uid="{00000000-0005-0000-0000-00005A510000}"/>
    <cellStyle name="Normal 22 8 2 3" xfId="20861" xr:uid="{00000000-0005-0000-0000-00005B510000}"/>
    <cellStyle name="Normal 22 8 3" xfId="20862" xr:uid="{00000000-0005-0000-0000-00005C510000}"/>
    <cellStyle name="Normal 22 8 3 2" xfId="20863" xr:uid="{00000000-0005-0000-0000-00005D510000}"/>
    <cellStyle name="Normal 22 8 3 2 2" xfId="20864" xr:uid="{00000000-0005-0000-0000-00005E510000}"/>
    <cellStyle name="Normal 22 8 3 3" xfId="20865" xr:uid="{00000000-0005-0000-0000-00005F510000}"/>
    <cellStyle name="Normal 22 8 4" xfId="20866" xr:uid="{00000000-0005-0000-0000-000060510000}"/>
    <cellStyle name="Normal 22 8 4 2" xfId="20867" xr:uid="{00000000-0005-0000-0000-000061510000}"/>
    <cellStyle name="Normal 22 8 4 2 2" xfId="20868" xr:uid="{00000000-0005-0000-0000-000062510000}"/>
    <cellStyle name="Normal 22 8 4 3" xfId="20869" xr:uid="{00000000-0005-0000-0000-000063510000}"/>
    <cellStyle name="Normal 22 8 5" xfId="20870" xr:uid="{00000000-0005-0000-0000-000064510000}"/>
    <cellStyle name="Normal 22 8 5 2" xfId="20871" xr:uid="{00000000-0005-0000-0000-000065510000}"/>
    <cellStyle name="Normal 22 8 6" xfId="20872" xr:uid="{00000000-0005-0000-0000-000066510000}"/>
    <cellStyle name="Normal 22 8 6 2" xfId="20873" xr:uid="{00000000-0005-0000-0000-000067510000}"/>
    <cellStyle name="Normal 22 8 7" xfId="20874" xr:uid="{00000000-0005-0000-0000-000068510000}"/>
    <cellStyle name="Normal 22 9" xfId="20875" xr:uid="{00000000-0005-0000-0000-000069510000}"/>
    <cellStyle name="Normal 22 9 2" xfId="20876" xr:uid="{00000000-0005-0000-0000-00006A510000}"/>
    <cellStyle name="Normal 22 9 2 2" xfId="20877" xr:uid="{00000000-0005-0000-0000-00006B510000}"/>
    <cellStyle name="Normal 22 9 3" xfId="20878" xr:uid="{00000000-0005-0000-0000-00006C510000}"/>
    <cellStyle name="Normal 22_Confidential Information" xfId="20879" xr:uid="{00000000-0005-0000-0000-00006D510000}"/>
    <cellStyle name="Normal 23" xfId="514" xr:uid="{00000000-0005-0000-0000-00006E510000}"/>
    <cellStyle name="Normal 23 10" xfId="20880" xr:uid="{00000000-0005-0000-0000-00006F510000}"/>
    <cellStyle name="Normal 23 10 2" xfId="20881" xr:uid="{00000000-0005-0000-0000-000070510000}"/>
    <cellStyle name="Normal 23 10 2 2" xfId="20882" xr:uid="{00000000-0005-0000-0000-000071510000}"/>
    <cellStyle name="Normal 23 10 3" xfId="20883" xr:uid="{00000000-0005-0000-0000-000072510000}"/>
    <cellStyle name="Normal 23 11" xfId="20884" xr:uid="{00000000-0005-0000-0000-000073510000}"/>
    <cellStyle name="Normal 23 11 2" xfId="20885" xr:uid="{00000000-0005-0000-0000-000074510000}"/>
    <cellStyle name="Normal 23 12" xfId="20886" xr:uid="{00000000-0005-0000-0000-000075510000}"/>
    <cellStyle name="Normal 23 12 2" xfId="20887" xr:uid="{00000000-0005-0000-0000-000076510000}"/>
    <cellStyle name="Normal 23 13" xfId="20888" xr:uid="{00000000-0005-0000-0000-000077510000}"/>
    <cellStyle name="Normal 23 2" xfId="515" xr:uid="{00000000-0005-0000-0000-000078510000}"/>
    <cellStyle name="Normal 23 2 10" xfId="20889" xr:uid="{00000000-0005-0000-0000-000079510000}"/>
    <cellStyle name="Normal 23 2 10 2" xfId="20890" xr:uid="{00000000-0005-0000-0000-00007A510000}"/>
    <cellStyle name="Normal 23 2 11" xfId="20891" xr:uid="{00000000-0005-0000-0000-00007B510000}"/>
    <cellStyle name="Normal 23 2 2" xfId="20892" xr:uid="{00000000-0005-0000-0000-00007C510000}"/>
    <cellStyle name="Normal 23 2 2 2" xfId="20893" xr:uid="{00000000-0005-0000-0000-00007D510000}"/>
    <cellStyle name="Normal 23 2 2 2 2" xfId="20894" xr:uid="{00000000-0005-0000-0000-00007E510000}"/>
    <cellStyle name="Normal 23 2 2 2 2 2" xfId="20895" xr:uid="{00000000-0005-0000-0000-00007F510000}"/>
    <cellStyle name="Normal 23 2 2 2 2 2 2" xfId="20896" xr:uid="{00000000-0005-0000-0000-000080510000}"/>
    <cellStyle name="Normal 23 2 2 2 2 3" xfId="20897" xr:uid="{00000000-0005-0000-0000-000081510000}"/>
    <cellStyle name="Normal 23 2 2 2 3" xfId="20898" xr:uid="{00000000-0005-0000-0000-000082510000}"/>
    <cellStyle name="Normal 23 2 2 2 3 2" xfId="20899" xr:uid="{00000000-0005-0000-0000-000083510000}"/>
    <cellStyle name="Normal 23 2 2 2 3 2 2" xfId="20900" xr:uid="{00000000-0005-0000-0000-000084510000}"/>
    <cellStyle name="Normal 23 2 2 2 3 3" xfId="20901" xr:uid="{00000000-0005-0000-0000-000085510000}"/>
    <cellStyle name="Normal 23 2 2 2 4" xfId="20902" xr:uid="{00000000-0005-0000-0000-000086510000}"/>
    <cellStyle name="Normal 23 2 2 2 4 2" xfId="20903" xr:uid="{00000000-0005-0000-0000-000087510000}"/>
    <cellStyle name="Normal 23 2 2 2 4 2 2" xfId="20904" xr:uid="{00000000-0005-0000-0000-000088510000}"/>
    <cellStyle name="Normal 23 2 2 2 4 3" xfId="20905" xr:uid="{00000000-0005-0000-0000-000089510000}"/>
    <cellStyle name="Normal 23 2 2 2 5" xfId="20906" xr:uid="{00000000-0005-0000-0000-00008A510000}"/>
    <cellStyle name="Normal 23 2 2 2 5 2" xfId="20907" xr:uid="{00000000-0005-0000-0000-00008B510000}"/>
    <cellStyle name="Normal 23 2 2 2 6" xfId="20908" xr:uid="{00000000-0005-0000-0000-00008C510000}"/>
    <cellStyle name="Normal 23 2 2 2 6 2" xfId="20909" xr:uid="{00000000-0005-0000-0000-00008D510000}"/>
    <cellStyle name="Normal 23 2 2 2 7" xfId="20910" xr:uid="{00000000-0005-0000-0000-00008E510000}"/>
    <cellStyle name="Normal 23 2 2 3" xfId="20911" xr:uid="{00000000-0005-0000-0000-00008F510000}"/>
    <cellStyle name="Normal 23 2 2 3 2" xfId="20912" xr:uid="{00000000-0005-0000-0000-000090510000}"/>
    <cellStyle name="Normal 23 2 2 3 2 2" xfId="20913" xr:uid="{00000000-0005-0000-0000-000091510000}"/>
    <cellStyle name="Normal 23 2 2 3 2 2 2" xfId="20914" xr:uid="{00000000-0005-0000-0000-000092510000}"/>
    <cellStyle name="Normal 23 2 2 3 2 3" xfId="20915" xr:uid="{00000000-0005-0000-0000-000093510000}"/>
    <cellStyle name="Normal 23 2 2 3 3" xfId="20916" xr:uid="{00000000-0005-0000-0000-000094510000}"/>
    <cellStyle name="Normal 23 2 2 3 3 2" xfId="20917" xr:uid="{00000000-0005-0000-0000-000095510000}"/>
    <cellStyle name="Normal 23 2 2 3 3 2 2" xfId="20918" xr:uid="{00000000-0005-0000-0000-000096510000}"/>
    <cellStyle name="Normal 23 2 2 3 3 3" xfId="20919" xr:uid="{00000000-0005-0000-0000-000097510000}"/>
    <cellStyle name="Normal 23 2 2 3 4" xfId="20920" xr:uid="{00000000-0005-0000-0000-000098510000}"/>
    <cellStyle name="Normal 23 2 2 3 4 2" xfId="20921" xr:uid="{00000000-0005-0000-0000-000099510000}"/>
    <cellStyle name="Normal 23 2 2 3 4 2 2" xfId="20922" xr:uid="{00000000-0005-0000-0000-00009A510000}"/>
    <cellStyle name="Normal 23 2 2 3 4 3" xfId="20923" xr:uid="{00000000-0005-0000-0000-00009B510000}"/>
    <cellStyle name="Normal 23 2 2 3 5" xfId="20924" xr:uid="{00000000-0005-0000-0000-00009C510000}"/>
    <cellStyle name="Normal 23 2 2 3 5 2" xfId="20925" xr:uid="{00000000-0005-0000-0000-00009D510000}"/>
    <cellStyle name="Normal 23 2 2 3 6" xfId="20926" xr:uid="{00000000-0005-0000-0000-00009E510000}"/>
    <cellStyle name="Normal 23 2 2 3 6 2" xfId="20927" xr:uid="{00000000-0005-0000-0000-00009F510000}"/>
    <cellStyle name="Normal 23 2 2 3 7" xfId="20928" xr:uid="{00000000-0005-0000-0000-0000A0510000}"/>
    <cellStyle name="Normal 23 2 2 4" xfId="20929" xr:uid="{00000000-0005-0000-0000-0000A1510000}"/>
    <cellStyle name="Normal 23 2 2 4 2" xfId="20930" xr:uid="{00000000-0005-0000-0000-0000A2510000}"/>
    <cellStyle name="Normal 23 2 2 4 2 2" xfId="20931" xr:uid="{00000000-0005-0000-0000-0000A3510000}"/>
    <cellStyle name="Normal 23 2 2 4 3" xfId="20932" xr:uid="{00000000-0005-0000-0000-0000A4510000}"/>
    <cellStyle name="Normal 23 2 2 5" xfId="20933" xr:uid="{00000000-0005-0000-0000-0000A5510000}"/>
    <cellStyle name="Normal 23 2 2 5 2" xfId="20934" xr:uid="{00000000-0005-0000-0000-0000A6510000}"/>
    <cellStyle name="Normal 23 2 2 5 2 2" xfId="20935" xr:uid="{00000000-0005-0000-0000-0000A7510000}"/>
    <cellStyle name="Normal 23 2 2 5 3" xfId="20936" xr:uid="{00000000-0005-0000-0000-0000A8510000}"/>
    <cellStyle name="Normal 23 2 2 6" xfId="20937" xr:uid="{00000000-0005-0000-0000-0000A9510000}"/>
    <cellStyle name="Normal 23 2 2 6 2" xfId="20938" xr:uid="{00000000-0005-0000-0000-0000AA510000}"/>
    <cellStyle name="Normal 23 2 2 6 2 2" xfId="20939" xr:uid="{00000000-0005-0000-0000-0000AB510000}"/>
    <cellStyle name="Normal 23 2 2 6 3" xfId="20940" xr:uid="{00000000-0005-0000-0000-0000AC510000}"/>
    <cellStyle name="Normal 23 2 2 7" xfId="20941" xr:uid="{00000000-0005-0000-0000-0000AD510000}"/>
    <cellStyle name="Normal 23 2 2 7 2" xfId="20942" xr:uid="{00000000-0005-0000-0000-0000AE510000}"/>
    <cellStyle name="Normal 23 2 2 8" xfId="20943" xr:uid="{00000000-0005-0000-0000-0000AF510000}"/>
    <cellStyle name="Normal 23 2 2 8 2" xfId="20944" xr:uid="{00000000-0005-0000-0000-0000B0510000}"/>
    <cellStyle name="Normal 23 2 2 9" xfId="20945" xr:uid="{00000000-0005-0000-0000-0000B1510000}"/>
    <cellStyle name="Normal 23 2 3" xfId="20946" xr:uid="{00000000-0005-0000-0000-0000B2510000}"/>
    <cellStyle name="Normal 23 2 3 2" xfId="20947" xr:uid="{00000000-0005-0000-0000-0000B3510000}"/>
    <cellStyle name="Normal 23 2 3 2 2" xfId="20948" xr:uid="{00000000-0005-0000-0000-0000B4510000}"/>
    <cellStyle name="Normal 23 2 3 2 2 2" xfId="20949" xr:uid="{00000000-0005-0000-0000-0000B5510000}"/>
    <cellStyle name="Normal 23 2 3 2 2 2 2" xfId="20950" xr:uid="{00000000-0005-0000-0000-0000B6510000}"/>
    <cellStyle name="Normal 23 2 3 2 2 3" xfId="20951" xr:uid="{00000000-0005-0000-0000-0000B7510000}"/>
    <cellStyle name="Normal 23 2 3 2 3" xfId="20952" xr:uid="{00000000-0005-0000-0000-0000B8510000}"/>
    <cellStyle name="Normal 23 2 3 2 3 2" xfId="20953" xr:uid="{00000000-0005-0000-0000-0000B9510000}"/>
    <cellStyle name="Normal 23 2 3 2 3 2 2" xfId="20954" xr:uid="{00000000-0005-0000-0000-0000BA510000}"/>
    <cellStyle name="Normal 23 2 3 2 3 3" xfId="20955" xr:uid="{00000000-0005-0000-0000-0000BB510000}"/>
    <cellStyle name="Normal 23 2 3 2 4" xfId="20956" xr:uid="{00000000-0005-0000-0000-0000BC510000}"/>
    <cellStyle name="Normal 23 2 3 2 4 2" xfId="20957" xr:uid="{00000000-0005-0000-0000-0000BD510000}"/>
    <cellStyle name="Normal 23 2 3 2 4 2 2" xfId="20958" xr:uid="{00000000-0005-0000-0000-0000BE510000}"/>
    <cellStyle name="Normal 23 2 3 2 4 3" xfId="20959" xr:uid="{00000000-0005-0000-0000-0000BF510000}"/>
    <cellStyle name="Normal 23 2 3 2 5" xfId="20960" xr:uid="{00000000-0005-0000-0000-0000C0510000}"/>
    <cellStyle name="Normal 23 2 3 2 5 2" xfId="20961" xr:uid="{00000000-0005-0000-0000-0000C1510000}"/>
    <cellStyle name="Normal 23 2 3 2 6" xfId="20962" xr:uid="{00000000-0005-0000-0000-0000C2510000}"/>
    <cellStyle name="Normal 23 2 3 2 6 2" xfId="20963" xr:uid="{00000000-0005-0000-0000-0000C3510000}"/>
    <cellStyle name="Normal 23 2 3 2 7" xfId="20964" xr:uid="{00000000-0005-0000-0000-0000C4510000}"/>
    <cellStyle name="Normal 23 2 3 3" xfId="20965" xr:uid="{00000000-0005-0000-0000-0000C5510000}"/>
    <cellStyle name="Normal 23 2 3 3 2" xfId="20966" xr:uid="{00000000-0005-0000-0000-0000C6510000}"/>
    <cellStyle name="Normal 23 2 3 3 2 2" xfId="20967" xr:uid="{00000000-0005-0000-0000-0000C7510000}"/>
    <cellStyle name="Normal 23 2 3 3 3" xfId="20968" xr:uid="{00000000-0005-0000-0000-0000C8510000}"/>
    <cellStyle name="Normal 23 2 3 4" xfId="20969" xr:uid="{00000000-0005-0000-0000-0000C9510000}"/>
    <cellStyle name="Normal 23 2 3 4 2" xfId="20970" xr:uid="{00000000-0005-0000-0000-0000CA510000}"/>
    <cellStyle name="Normal 23 2 3 4 2 2" xfId="20971" xr:uid="{00000000-0005-0000-0000-0000CB510000}"/>
    <cellStyle name="Normal 23 2 3 4 3" xfId="20972" xr:uid="{00000000-0005-0000-0000-0000CC510000}"/>
    <cellStyle name="Normal 23 2 3 5" xfId="20973" xr:uid="{00000000-0005-0000-0000-0000CD510000}"/>
    <cellStyle name="Normal 23 2 3 5 2" xfId="20974" xr:uid="{00000000-0005-0000-0000-0000CE510000}"/>
    <cellStyle name="Normal 23 2 3 5 2 2" xfId="20975" xr:uid="{00000000-0005-0000-0000-0000CF510000}"/>
    <cellStyle name="Normal 23 2 3 5 3" xfId="20976" xr:uid="{00000000-0005-0000-0000-0000D0510000}"/>
    <cellStyle name="Normal 23 2 3 6" xfId="20977" xr:uid="{00000000-0005-0000-0000-0000D1510000}"/>
    <cellStyle name="Normal 23 2 3 6 2" xfId="20978" xr:uid="{00000000-0005-0000-0000-0000D2510000}"/>
    <cellStyle name="Normal 23 2 3 7" xfId="20979" xr:uid="{00000000-0005-0000-0000-0000D3510000}"/>
    <cellStyle name="Normal 23 2 3 7 2" xfId="20980" xr:uid="{00000000-0005-0000-0000-0000D4510000}"/>
    <cellStyle name="Normal 23 2 3 8" xfId="20981" xr:uid="{00000000-0005-0000-0000-0000D5510000}"/>
    <cellStyle name="Normal 23 2 4" xfId="20982" xr:uid="{00000000-0005-0000-0000-0000D6510000}"/>
    <cellStyle name="Normal 23 2 4 2" xfId="20983" xr:uid="{00000000-0005-0000-0000-0000D7510000}"/>
    <cellStyle name="Normal 23 2 4 2 2" xfId="20984" xr:uid="{00000000-0005-0000-0000-0000D8510000}"/>
    <cellStyle name="Normal 23 2 4 2 2 2" xfId="20985" xr:uid="{00000000-0005-0000-0000-0000D9510000}"/>
    <cellStyle name="Normal 23 2 4 2 3" xfId="20986" xr:uid="{00000000-0005-0000-0000-0000DA510000}"/>
    <cellStyle name="Normal 23 2 4 3" xfId="20987" xr:uid="{00000000-0005-0000-0000-0000DB510000}"/>
    <cellStyle name="Normal 23 2 4 3 2" xfId="20988" xr:uid="{00000000-0005-0000-0000-0000DC510000}"/>
    <cellStyle name="Normal 23 2 4 3 2 2" xfId="20989" xr:uid="{00000000-0005-0000-0000-0000DD510000}"/>
    <cellStyle name="Normal 23 2 4 3 3" xfId="20990" xr:uid="{00000000-0005-0000-0000-0000DE510000}"/>
    <cellStyle name="Normal 23 2 4 4" xfId="20991" xr:uid="{00000000-0005-0000-0000-0000DF510000}"/>
    <cellStyle name="Normal 23 2 4 4 2" xfId="20992" xr:uid="{00000000-0005-0000-0000-0000E0510000}"/>
    <cellStyle name="Normal 23 2 4 4 2 2" xfId="20993" xr:uid="{00000000-0005-0000-0000-0000E1510000}"/>
    <cellStyle name="Normal 23 2 4 4 3" xfId="20994" xr:uid="{00000000-0005-0000-0000-0000E2510000}"/>
    <cellStyle name="Normal 23 2 4 5" xfId="20995" xr:uid="{00000000-0005-0000-0000-0000E3510000}"/>
    <cellStyle name="Normal 23 2 4 5 2" xfId="20996" xr:uid="{00000000-0005-0000-0000-0000E4510000}"/>
    <cellStyle name="Normal 23 2 4 6" xfId="20997" xr:uid="{00000000-0005-0000-0000-0000E5510000}"/>
    <cellStyle name="Normal 23 2 4 6 2" xfId="20998" xr:uid="{00000000-0005-0000-0000-0000E6510000}"/>
    <cellStyle name="Normal 23 2 4 7" xfId="20999" xr:uid="{00000000-0005-0000-0000-0000E7510000}"/>
    <cellStyle name="Normal 23 2 5" xfId="21000" xr:uid="{00000000-0005-0000-0000-0000E8510000}"/>
    <cellStyle name="Normal 23 2 5 2" xfId="21001" xr:uid="{00000000-0005-0000-0000-0000E9510000}"/>
    <cellStyle name="Normal 23 2 5 2 2" xfId="21002" xr:uid="{00000000-0005-0000-0000-0000EA510000}"/>
    <cellStyle name="Normal 23 2 5 2 2 2" xfId="21003" xr:uid="{00000000-0005-0000-0000-0000EB510000}"/>
    <cellStyle name="Normal 23 2 5 2 3" xfId="21004" xr:uid="{00000000-0005-0000-0000-0000EC510000}"/>
    <cellStyle name="Normal 23 2 5 3" xfId="21005" xr:uid="{00000000-0005-0000-0000-0000ED510000}"/>
    <cellStyle name="Normal 23 2 5 3 2" xfId="21006" xr:uid="{00000000-0005-0000-0000-0000EE510000}"/>
    <cellStyle name="Normal 23 2 5 3 2 2" xfId="21007" xr:uid="{00000000-0005-0000-0000-0000EF510000}"/>
    <cellStyle name="Normal 23 2 5 3 3" xfId="21008" xr:uid="{00000000-0005-0000-0000-0000F0510000}"/>
    <cellStyle name="Normal 23 2 5 4" xfId="21009" xr:uid="{00000000-0005-0000-0000-0000F1510000}"/>
    <cellStyle name="Normal 23 2 5 4 2" xfId="21010" xr:uid="{00000000-0005-0000-0000-0000F2510000}"/>
    <cellStyle name="Normal 23 2 5 4 2 2" xfId="21011" xr:uid="{00000000-0005-0000-0000-0000F3510000}"/>
    <cellStyle name="Normal 23 2 5 4 3" xfId="21012" xr:uid="{00000000-0005-0000-0000-0000F4510000}"/>
    <cellStyle name="Normal 23 2 5 5" xfId="21013" xr:uid="{00000000-0005-0000-0000-0000F5510000}"/>
    <cellStyle name="Normal 23 2 5 5 2" xfId="21014" xr:uid="{00000000-0005-0000-0000-0000F6510000}"/>
    <cellStyle name="Normal 23 2 5 6" xfId="21015" xr:uid="{00000000-0005-0000-0000-0000F7510000}"/>
    <cellStyle name="Normal 23 2 5 6 2" xfId="21016" xr:uid="{00000000-0005-0000-0000-0000F8510000}"/>
    <cellStyle name="Normal 23 2 5 7" xfId="21017" xr:uid="{00000000-0005-0000-0000-0000F9510000}"/>
    <cellStyle name="Normal 23 2 6" xfId="21018" xr:uid="{00000000-0005-0000-0000-0000FA510000}"/>
    <cellStyle name="Normal 23 2 6 2" xfId="21019" xr:uid="{00000000-0005-0000-0000-0000FB510000}"/>
    <cellStyle name="Normal 23 2 6 2 2" xfId="21020" xr:uid="{00000000-0005-0000-0000-0000FC510000}"/>
    <cellStyle name="Normal 23 2 6 3" xfId="21021" xr:uid="{00000000-0005-0000-0000-0000FD510000}"/>
    <cellStyle name="Normal 23 2 7" xfId="21022" xr:uid="{00000000-0005-0000-0000-0000FE510000}"/>
    <cellStyle name="Normal 23 2 7 2" xfId="21023" xr:uid="{00000000-0005-0000-0000-0000FF510000}"/>
    <cellStyle name="Normal 23 2 7 2 2" xfId="21024" xr:uid="{00000000-0005-0000-0000-000000520000}"/>
    <cellStyle name="Normal 23 2 7 3" xfId="21025" xr:uid="{00000000-0005-0000-0000-000001520000}"/>
    <cellStyle name="Normal 23 2 8" xfId="21026" xr:uid="{00000000-0005-0000-0000-000002520000}"/>
    <cellStyle name="Normal 23 2 8 2" xfId="21027" xr:uid="{00000000-0005-0000-0000-000003520000}"/>
    <cellStyle name="Normal 23 2 8 2 2" xfId="21028" xr:uid="{00000000-0005-0000-0000-000004520000}"/>
    <cellStyle name="Normal 23 2 8 3" xfId="21029" xr:uid="{00000000-0005-0000-0000-000005520000}"/>
    <cellStyle name="Normal 23 2 9" xfId="21030" xr:uid="{00000000-0005-0000-0000-000006520000}"/>
    <cellStyle name="Normal 23 2 9 2" xfId="21031" xr:uid="{00000000-0005-0000-0000-000007520000}"/>
    <cellStyle name="Normal 23 3" xfId="516" xr:uid="{00000000-0005-0000-0000-000008520000}"/>
    <cellStyle name="Normal 23 3 10" xfId="21032" xr:uid="{00000000-0005-0000-0000-000009520000}"/>
    <cellStyle name="Normal 23 3 10 2" xfId="21033" xr:uid="{00000000-0005-0000-0000-00000A520000}"/>
    <cellStyle name="Normal 23 3 11" xfId="21034" xr:uid="{00000000-0005-0000-0000-00000B520000}"/>
    <cellStyle name="Normal 23 3 2" xfId="21035" xr:uid="{00000000-0005-0000-0000-00000C520000}"/>
    <cellStyle name="Normal 23 3 2 2" xfId="21036" xr:uid="{00000000-0005-0000-0000-00000D520000}"/>
    <cellStyle name="Normal 23 3 2 2 2" xfId="21037" xr:uid="{00000000-0005-0000-0000-00000E520000}"/>
    <cellStyle name="Normal 23 3 2 2 2 2" xfId="21038" xr:uid="{00000000-0005-0000-0000-00000F520000}"/>
    <cellStyle name="Normal 23 3 2 2 2 2 2" xfId="21039" xr:uid="{00000000-0005-0000-0000-000010520000}"/>
    <cellStyle name="Normal 23 3 2 2 2 3" xfId="21040" xr:uid="{00000000-0005-0000-0000-000011520000}"/>
    <cellStyle name="Normal 23 3 2 2 3" xfId="21041" xr:uid="{00000000-0005-0000-0000-000012520000}"/>
    <cellStyle name="Normal 23 3 2 2 3 2" xfId="21042" xr:uid="{00000000-0005-0000-0000-000013520000}"/>
    <cellStyle name="Normal 23 3 2 2 3 2 2" xfId="21043" xr:uid="{00000000-0005-0000-0000-000014520000}"/>
    <cellStyle name="Normal 23 3 2 2 3 3" xfId="21044" xr:uid="{00000000-0005-0000-0000-000015520000}"/>
    <cellStyle name="Normal 23 3 2 2 4" xfId="21045" xr:uid="{00000000-0005-0000-0000-000016520000}"/>
    <cellStyle name="Normal 23 3 2 2 4 2" xfId="21046" xr:uid="{00000000-0005-0000-0000-000017520000}"/>
    <cellStyle name="Normal 23 3 2 2 4 2 2" xfId="21047" xr:uid="{00000000-0005-0000-0000-000018520000}"/>
    <cellStyle name="Normal 23 3 2 2 4 3" xfId="21048" xr:uid="{00000000-0005-0000-0000-000019520000}"/>
    <cellStyle name="Normal 23 3 2 2 5" xfId="21049" xr:uid="{00000000-0005-0000-0000-00001A520000}"/>
    <cellStyle name="Normal 23 3 2 2 5 2" xfId="21050" xr:uid="{00000000-0005-0000-0000-00001B520000}"/>
    <cellStyle name="Normal 23 3 2 2 6" xfId="21051" xr:uid="{00000000-0005-0000-0000-00001C520000}"/>
    <cellStyle name="Normal 23 3 2 2 6 2" xfId="21052" xr:uid="{00000000-0005-0000-0000-00001D520000}"/>
    <cellStyle name="Normal 23 3 2 2 7" xfId="21053" xr:uid="{00000000-0005-0000-0000-00001E520000}"/>
    <cellStyle name="Normal 23 3 2 3" xfId="21054" xr:uid="{00000000-0005-0000-0000-00001F520000}"/>
    <cellStyle name="Normal 23 3 2 3 2" xfId="21055" xr:uid="{00000000-0005-0000-0000-000020520000}"/>
    <cellStyle name="Normal 23 3 2 3 2 2" xfId="21056" xr:uid="{00000000-0005-0000-0000-000021520000}"/>
    <cellStyle name="Normal 23 3 2 3 2 2 2" xfId="21057" xr:uid="{00000000-0005-0000-0000-000022520000}"/>
    <cellStyle name="Normal 23 3 2 3 2 3" xfId="21058" xr:uid="{00000000-0005-0000-0000-000023520000}"/>
    <cellStyle name="Normal 23 3 2 3 3" xfId="21059" xr:uid="{00000000-0005-0000-0000-000024520000}"/>
    <cellStyle name="Normal 23 3 2 3 3 2" xfId="21060" xr:uid="{00000000-0005-0000-0000-000025520000}"/>
    <cellStyle name="Normal 23 3 2 3 3 2 2" xfId="21061" xr:uid="{00000000-0005-0000-0000-000026520000}"/>
    <cellStyle name="Normal 23 3 2 3 3 3" xfId="21062" xr:uid="{00000000-0005-0000-0000-000027520000}"/>
    <cellStyle name="Normal 23 3 2 3 4" xfId="21063" xr:uid="{00000000-0005-0000-0000-000028520000}"/>
    <cellStyle name="Normal 23 3 2 3 4 2" xfId="21064" xr:uid="{00000000-0005-0000-0000-000029520000}"/>
    <cellStyle name="Normal 23 3 2 3 4 2 2" xfId="21065" xr:uid="{00000000-0005-0000-0000-00002A520000}"/>
    <cellStyle name="Normal 23 3 2 3 4 3" xfId="21066" xr:uid="{00000000-0005-0000-0000-00002B520000}"/>
    <cellStyle name="Normal 23 3 2 3 5" xfId="21067" xr:uid="{00000000-0005-0000-0000-00002C520000}"/>
    <cellStyle name="Normal 23 3 2 3 5 2" xfId="21068" xr:uid="{00000000-0005-0000-0000-00002D520000}"/>
    <cellStyle name="Normal 23 3 2 3 6" xfId="21069" xr:uid="{00000000-0005-0000-0000-00002E520000}"/>
    <cellStyle name="Normal 23 3 2 3 6 2" xfId="21070" xr:uid="{00000000-0005-0000-0000-00002F520000}"/>
    <cellStyle name="Normal 23 3 2 3 7" xfId="21071" xr:uid="{00000000-0005-0000-0000-000030520000}"/>
    <cellStyle name="Normal 23 3 2 4" xfId="21072" xr:uid="{00000000-0005-0000-0000-000031520000}"/>
    <cellStyle name="Normal 23 3 2 4 2" xfId="21073" xr:uid="{00000000-0005-0000-0000-000032520000}"/>
    <cellStyle name="Normal 23 3 2 4 2 2" xfId="21074" xr:uid="{00000000-0005-0000-0000-000033520000}"/>
    <cellStyle name="Normal 23 3 2 4 3" xfId="21075" xr:uid="{00000000-0005-0000-0000-000034520000}"/>
    <cellStyle name="Normal 23 3 2 5" xfId="21076" xr:uid="{00000000-0005-0000-0000-000035520000}"/>
    <cellStyle name="Normal 23 3 2 5 2" xfId="21077" xr:uid="{00000000-0005-0000-0000-000036520000}"/>
    <cellStyle name="Normal 23 3 2 5 2 2" xfId="21078" xr:uid="{00000000-0005-0000-0000-000037520000}"/>
    <cellStyle name="Normal 23 3 2 5 3" xfId="21079" xr:uid="{00000000-0005-0000-0000-000038520000}"/>
    <cellStyle name="Normal 23 3 2 6" xfId="21080" xr:uid="{00000000-0005-0000-0000-000039520000}"/>
    <cellStyle name="Normal 23 3 2 6 2" xfId="21081" xr:uid="{00000000-0005-0000-0000-00003A520000}"/>
    <cellStyle name="Normal 23 3 2 6 2 2" xfId="21082" xr:uid="{00000000-0005-0000-0000-00003B520000}"/>
    <cellStyle name="Normal 23 3 2 6 3" xfId="21083" xr:uid="{00000000-0005-0000-0000-00003C520000}"/>
    <cellStyle name="Normal 23 3 2 7" xfId="21084" xr:uid="{00000000-0005-0000-0000-00003D520000}"/>
    <cellStyle name="Normal 23 3 2 7 2" xfId="21085" xr:uid="{00000000-0005-0000-0000-00003E520000}"/>
    <cellStyle name="Normal 23 3 2 8" xfId="21086" xr:uid="{00000000-0005-0000-0000-00003F520000}"/>
    <cellStyle name="Normal 23 3 2 8 2" xfId="21087" xr:uid="{00000000-0005-0000-0000-000040520000}"/>
    <cellStyle name="Normal 23 3 2 9" xfId="21088" xr:uid="{00000000-0005-0000-0000-000041520000}"/>
    <cellStyle name="Normal 23 3 3" xfId="21089" xr:uid="{00000000-0005-0000-0000-000042520000}"/>
    <cellStyle name="Normal 23 3 3 2" xfId="21090" xr:uid="{00000000-0005-0000-0000-000043520000}"/>
    <cellStyle name="Normal 23 3 3 2 2" xfId="21091" xr:uid="{00000000-0005-0000-0000-000044520000}"/>
    <cellStyle name="Normal 23 3 3 2 2 2" xfId="21092" xr:uid="{00000000-0005-0000-0000-000045520000}"/>
    <cellStyle name="Normal 23 3 3 2 2 2 2" xfId="21093" xr:uid="{00000000-0005-0000-0000-000046520000}"/>
    <cellStyle name="Normal 23 3 3 2 2 3" xfId="21094" xr:uid="{00000000-0005-0000-0000-000047520000}"/>
    <cellStyle name="Normal 23 3 3 2 3" xfId="21095" xr:uid="{00000000-0005-0000-0000-000048520000}"/>
    <cellStyle name="Normal 23 3 3 2 3 2" xfId="21096" xr:uid="{00000000-0005-0000-0000-000049520000}"/>
    <cellStyle name="Normal 23 3 3 2 3 2 2" xfId="21097" xr:uid="{00000000-0005-0000-0000-00004A520000}"/>
    <cellStyle name="Normal 23 3 3 2 3 3" xfId="21098" xr:uid="{00000000-0005-0000-0000-00004B520000}"/>
    <cellStyle name="Normal 23 3 3 2 4" xfId="21099" xr:uid="{00000000-0005-0000-0000-00004C520000}"/>
    <cellStyle name="Normal 23 3 3 2 4 2" xfId="21100" xr:uid="{00000000-0005-0000-0000-00004D520000}"/>
    <cellStyle name="Normal 23 3 3 2 4 2 2" xfId="21101" xr:uid="{00000000-0005-0000-0000-00004E520000}"/>
    <cellStyle name="Normal 23 3 3 2 4 3" xfId="21102" xr:uid="{00000000-0005-0000-0000-00004F520000}"/>
    <cellStyle name="Normal 23 3 3 2 5" xfId="21103" xr:uid="{00000000-0005-0000-0000-000050520000}"/>
    <cellStyle name="Normal 23 3 3 2 5 2" xfId="21104" xr:uid="{00000000-0005-0000-0000-000051520000}"/>
    <cellStyle name="Normal 23 3 3 2 6" xfId="21105" xr:uid="{00000000-0005-0000-0000-000052520000}"/>
    <cellStyle name="Normal 23 3 3 2 6 2" xfId="21106" xr:uid="{00000000-0005-0000-0000-000053520000}"/>
    <cellStyle name="Normal 23 3 3 2 7" xfId="21107" xr:uid="{00000000-0005-0000-0000-000054520000}"/>
    <cellStyle name="Normal 23 3 3 3" xfId="21108" xr:uid="{00000000-0005-0000-0000-000055520000}"/>
    <cellStyle name="Normal 23 3 3 3 2" xfId="21109" xr:uid="{00000000-0005-0000-0000-000056520000}"/>
    <cellStyle name="Normal 23 3 3 3 2 2" xfId="21110" xr:uid="{00000000-0005-0000-0000-000057520000}"/>
    <cellStyle name="Normal 23 3 3 3 3" xfId="21111" xr:uid="{00000000-0005-0000-0000-000058520000}"/>
    <cellStyle name="Normal 23 3 3 4" xfId="21112" xr:uid="{00000000-0005-0000-0000-000059520000}"/>
    <cellStyle name="Normal 23 3 3 4 2" xfId="21113" xr:uid="{00000000-0005-0000-0000-00005A520000}"/>
    <cellStyle name="Normal 23 3 3 4 2 2" xfId="21114" xr:uid="{00000000-0005-0000-0000-00005B520000}"/>
    <cellStyle name="Normal 23 3 3 4 3" xfId="21115" xr:uid="{00000000-0005-0000-0000-00005C520000}"/>
    <cellStyle name="Normal 23 3 3 5" xfId="21116" xr:uid="{00000000-0005-0000-0000-00005D520000}"/>
    <cellStyle name="Normal 23 3 3 5 2" xfId="21117" xr:uid="{00000000-0005-0000-0000-00005E520000}"/>
    <cellStyle name="Normal 23 3 3 5 2 2" xfId="21118" xr:uid="{00000000-0005-0000-0000-00005F520000}"/>
    <cellStyle name="Normal 23 3 3 5 3" xfId="21119" xr:uid="{00000000-0005-0000-0000-000060520000}"/>
    <cellStyle name="Normal 23 3 3 6" xfId="21120" xr:uid="{00000000-0005-0000-0000-000061520000}"/>
    <cellStyle name="Normal 23 3 3 6 2" xfId="21121" xr:uid="{00000000-0005-0000-0000-000062520000}"/>
    <cellStyle name="Normal 23 3 3 7" xfId="21122" xr:uid="{00000000-0005-0000-0000-000063520000}"/>
    <cellStyle name="Normal 23 3 3 7 2" xfId="21123" xr:uid="{00000000-0005-0000-0000-000064520000}"/>
    <cellStyle name="Normal 23 3 3 8" xfId="21124" xr:uid="{00000000-0005-0000-0000-000065520000}"/>
    <cellStyle name="Normal 23 3 4" xfId="21125" xr:uid="{00000000-0005-0000-0000-000066520000}"/>
    <cellStyle name="Normal 23 3 4 2" xfId="21126" xr:uid="{00000000-0005-0000-0000-000067520000}"/>
    <cellStyle name="Normal 23 3 4 2 2" xfId="21127" xr:uid="{00000000-0005-0000-0000-000068520000}"/>
    <cellStyle name="Normal 23 3 4 2 2 2" xfId="21128" xr:uid="{00000000-0005-0000-0000-000069520000}"/>
    <cellStyle name="Normal 23 3 4 2 3" xfId="21129" xr:uid="{00000000-0005-0000-0000-00006A520000}"/>
    <cellStyle name="Normal 23 3 4 3" xfId="21130" xr:uid="{00000000-0005-0000-0000-00006B520000}"/>
    <cellStyle name="Normal 23 3 4 3 2" xfId="21131" xr:uid="{00000000-0005-0000-0000-00006C520000}"/>
    <cellStyle name="Normal 23 3 4 3 2 2" xfId="21132" xr:uid="{00000000-0005-0000-0000-00006D520000}"/>
    <cellStyle name="Normal 23 3 4 3 3" xfId="21133" xr:uid="{00000000-0005-0000-0000-00006E520000}"/>
    <cellStyle name="Normal 23 3 4 4" xfId="21134" xr:uid="{00000000-0005-0000-0000-00006F520000}"/>
    <cellStyle name="Normal 23 3 4 4 2" xfId="21135" xr:uid="{00000000-0005-0000-0000-000070520000}"/>
    <cellStyle name="Normal 23 3 4 4 2 2" xfId="21136" xr:uid="{00000000-0005-0000-0000-000071520000}"/>
    <cellStyle name="Normal 23 3 4 4 3" xfId="21137" xr:uid="{00000000-0005-0000-0000-000072520000}"/>
    <cellStyle name="Normal 23 3 4 5" xfId="21138" xr:uid="{00000000-0005-0000-0000-000073520000}"/>
    <cellStyle name="Normal 23 3 4 5 2" xfId="21139" xr:uid="{00000000-0005-0000-0000-000074520000}"/>
    <cellStyle name="Normal 23 3 4 6" xfId="21140" xr:uid="{00000000-0005-0000-0000-000075520000}"/>
    <cellStyle name="Normal 23 3 4 6 2" xfId="21141" xr:uid="{00000000-0005-0000-0000-000076520000}"/>
    <cellStyle name="Normal 23 3 4 7" xfId="21142" xr:uid="{00000000-0005-0000-0000-000077520000}"/>
    <cellStyle name="Normal 23 3 5" xfId="21143" xr:uid="{00000000-0005-0000-0000-000078520000}"/>
    <cellStyle name="Normal 23 3 5 2" xfId="21144" xr:uid="{00000000-0005-0000-0000-000079520000}"/>
    <cellStyle name="Normal 23 3 5 2 2" xfId="21145" xr:uid="{00000000-0005-0000-0000-00007A520000}"/>
    <cellStyle name="Normal 23 3 5 2 2 2" xfId="21146" xr:uid="{00000000-0005-0000-0000-00007B520000}"/>
    <cellStyle name="Normal 23 3 5 2 3" xfId="21147" xr:uid="{00000000-0005-0000-0000-00007C520000}"/>
    <cellStyle name="Normal 23 3 5 3" xfId="21148" xr:uid="{00000000-0005-0000-0000-00007D520000}"/>
    <cellStyle name="Normal 23 3 5 3 2" xfId="21149" xr:uid="{00000000-0005-0000-0000-00007E520000}"/>
    <cellStyle name="Normal 23 3 5 3 2 2" xfId="21150" xr:uid="{00000000-0005-0000-0000-00007F520000}"/>
    <cellStyle name="Normal 23 3 5 3 3" xfId="21151" xr:uid="{00000000-0005-0000-0000-000080520000}"/>
    <cellStyle name="Normal 23 3 5 4" xfId="21152" xr:uid="{00000000-0005-0000-0000-000081520000}"/>
    <cellStyle name="Normal 23 3 5 4 2" xfId="21153" xr:uid="{00000000-0005-0000-0000-000082520000}"/>
    <cellStyle name="Normal 23 3 5 4 2 2" xfId="21154" xr:uid="{00000000-0005-0000-0000-000083520000}"/>
    <cellStyle name="Normal 23 3 5 4 3" xfId="21155" xr:uid="{00000000-0005-0000-0000-000084520000}"/>
    <cellStyle name="Normal 23 3 5 5" xfId="21156" xr:uid="{00000000-0005-0000-0000-000085520000}"/>
    <cellStyle name="Normal 23 3 5 5 2" xfId="21157" xr:uid="{00000000-0005-0000-0000-000086520000}"/>
    <cellStyle name="Normal 23 3 5 6" xfId="21158" xr:uid="{00000000-0005-0000-0000-000087520000}"/>
    <cellStyle name="Normal 23 3 5 6 2" xfId="21159" xr:uid="{00000000-0005-0000-0000-000088520000}"/>
    <cellStyle name="Normal 23 3 5 7" xfId="21160" xr:uid="{00000000-0005-0000-0000-000089520000}"/>
    <cellStyle name="Normal 23 3 6" xfId="21161" xr:uid="{00000000-0005-0000-0000-00008A520000}"/>
    <cellStyle name="Normal 23 3 6 2" xfId="21162" xr:uid="{00000000-0005-0000-0000-00008B520000}"/>
    <cellStyle name="Normal 23 3 6 2 2" xfId="21163" xr:uid="{00000000-0005-0000-0000-00008C520000}"/>
    <cellStyle name="Normal 23 3 6 3" xfId="21164" xr:uid="{00000000-0005-0000-0000-00008D520000}"/>
    <cellStyle name="Normal 23 3 7" xfId="21165" xr:uid="{00000000-0005-0000-0000-00008E520000}"/>
    <cellStyle name="Normal 23 3 7 2" xfId="21166" xr:uid="{00000000-0005-0000-0000-00008F520000}"/>
    <cellStyle name="Normal 23 3 7 2 2" xfId="21167" xr:uid="{00000000-0005-0000-0000-000090520000}"/>
    <cellStyle name="Normal 23 3 7 3" xfId="21168" xr:uid="{00000000-0005-0000-0000-000091520000}"/>
    <cellStyle name="Normal 23 3 8" xfId="21169" xr:uid="{00000000-0005-0000-0000-000092520000}"/>
    <cellStyle name="Normal 23 3 8 2" xfId="21170" xr:uid="{00000000-0005-0000-0000-000093520000}"/>
    <cellStyle name="Normal 23 3 8 2 2" xfId="21171" xr:uid="{00000000-0005-0000-0000-000094520000}"/>
    <cellStyle name="Normal 23 3 8 3" xfId="21172" xr:uid="{00000000-0005-0000-0000-000095520000}"/>
    <cellStyle name="Normal 23 3 9" xfId="21173" xr:uid="{00000000-0005-0000-0000-000096520000}"/>
    <cellStyle name="Normal 23 3 9 2" xfId="21174" xr:uid="{00000000-0005-0000-0000-000097520000}"/>
    <cellStyle name="Normal 23 4" xfId="21175" xr:uid="{00000000-0005-0000-0000-000098520000}"/>
    <cellStyle name="Normal 23 4 2" xfId="21176" xr:uid="{00000000-0005-0000-0000-000099520000}"/>
    <cellStyle name="Normal 23 4 2 2" xfId="21177" xr:uid="{00000000-0005-0000-0000-00009A520000}"/>
    <cellStyle name="Normal 23 4 2 2 2" xfId="21178" xr:uid="{00000000-0005-0000-0000-00009B520000}"/>
    <cellStyle name="Normal 23 4 2 2 2 2" xfId="21179" xr:uid="{00000000-0005-0000-0000-00009C520000}"/>
    <cellStyle name="Normal 23 4 2 2 3" xfId="21180" xr:uid="{00000000-0005-0000-0000-00009D520000}"/>
    <cellStyle name="Normal 23 4 2 3" xfId="21181" xr:uid="{00000000-0005-0000-0000-00009E520000}"/>
    <cellStyle name="Normal 23 4 2 3 2" xfId="21182" xr:uid="{00000000-0005-0000-0000-00009F520000}"/>
    <cellStyle name="Normal 23 4 2 3 2 2" xfId="21183" xr:uid="{00000000-0005-0000-0000-0000A0520000}"/>
    <cellStyle name="Normal 23 4 2 3 3" xfId="21184" xr:uid="{00000000-0005-0000-0000-0000A1520000}"/>
    <cellStyle name="Normal 23 4 2 4" xfId="21185" xr:uid="{00000000-0005-0000-0000-0000A2520000}"/>
    <cellStyle name="Normal 23 4 2 4 2" xfId="21186" xr:uid="{00000000-0005-0000-0000-0000A3520000}"/>
    <cellStyle name="Normal 23 4 2 4 2 2" xfId="21187" xr:uid="{00000000-0005-0000-0000-0000A4520000}"/>
    <cellStyle name="Normal 23 4 2 4 3" xfId="21188" xr:uid="{00000000-0005-0000-0000-0000A5520000}"/>
    <cellStyle name="Normal 23 4 2 5" xfId="21189" xr:uid="{00000000-0005-0000-0000-0000A6520000}"/>
    <cellStyle name="Normal 23 4 2 5 2" xfId="21190" xr:uid="{00000000-0005-0000-0000-0000A7520000}"/>
    <cellStyle name="Normal 23 4 2 6" xfId="21191" xr:uid="{00000000-0005-0000-0000-0000A8520000}"/>
    <cellStyle name="Normal 23 4 2 6 2" xfId="21192" xr:uid="{00000000-0005-0000-0000-0000A9520000}"/>
    <cellStyle name="Normal 23 4 2 7" xfId="21193" xr:uid="{00000000-0005-0000-0000-0000AA520000}"/>
    <cellStyle name="Normal 23 4 3" xfId="21194" xr:uid="{00000000-0005-0000-0000-0000AB520000}"/>
    <cellStyle name="Normal 23 4 3 2" xfId="21195" xr:uid="{00000000-0005-0000-0000-0000AC520000}"/>
    <cellStyle name="Normal 23 4 3 2 2" xfId="21196" xr:uid="{00000000-0005-0000-0000-0000AD520000}"/>
    <cellStyle name="Normal 23 4 3 2 2 2" xfId="21197" xr:uid="{00000000-0005-0000-0000-0000AE520000}"/>
    <cellStyle name="Normal 23 4 3 2 3" xfId="21198" xr:uid="{00000000-0005-0000-0000-0000AF520000}"/>
    <cellStyle name="Normal 23 4 3 3" xfId="21199" xr:uid="{00000000-0005-0000-0000-0000B0520000}"/>
    <cellStyle name="Normal 23 4 3 3 2" xfId="21200" xr:uid="{00000000-0005-0000-0000-0000B1520000}"/>
    <cellStyle name="Normal 23 4 3 3 2 2" xfId="21201" xr:uid="{00000000-0005-0000-0000-0000B2520000}"/>
    <cellStyle name="Normal 23 4 3 3 3" xfId="21202" xr:uid="{00000000-0005-0000-0000-0000B3520000}"/>
    <cellStyle name="Normal 23 4 3 4" xfId="21203" xr:uid="{00000000-0005-0000-0000-0000B4520000}"/>
    <cellStyle name="Normal 23 4 3 4 2" xfId="21204" xr:uid="{00000000-0005-0000-0000-0000B5520000}"/>
    <cellStyle name="Normal 23 4 3 4 2 2" xfId="21205" xr:uid="{00000000-0005-0000-0000-0000B6520000}"/>
    <cellStyle name="Normal 23 4 3 4 3" xfId="21206" xr:uid="{00000000-0005-0000-0000-0000B7520000}"/>
    <cellStyle name="Normal 23 4 3 5" xfId="21207" xr:uid="{00000000-0005-0000-0000-0000B8520000}"/>
    <cellStyle name="Normal 23 4 3 5 2" xfId="21208" xr:uid="{00000000-0005-0000-0000-0000B9520000}"/>
    <cellStyle name="Normal 23 4 3 6" xfId="21209" xr:uid="{00000000-0005-0000-0000-0000BA520000}"/>
    <cellStyle name="Normal 23 4 3 6 2" xfId="21210" xr:uid="{00000000-0005-0000-0000-0000BB520000}"/>
    <cellStyle name="Normal 23 4 3 7" xfId="21211" xr:uid="{00000000-0005-0000-0000-0000BC520000}"/>
    <cellStyle name="Normal 23 4 4" xfId="21212" xr:uid="{00000000-0005-0000-0000-0000BD520000}"/>
    <cellStyle name="Normal 23 4 4 2" xfId="21213" xr:uid="{00000000-0005-0000-0000-0000BE520000}"/>
    <cellStyle name="Normal 23 4 4 2 2" xfId="21214" xr:uid="{00000000-0005-0000-0000-0000BF520000}"/>
    <cellStyle name="Normal 23 4 4 3" xfId="21215" xr:uid="{00000000-0005-0000-0000-0000C0520000}"/>
    <cellStyle name="Normal 23 4 5" xfId="21216" xr:uid="{00000000-0005-0000-0000-0000C1520000}"/>
    <cellStyle name="Normal 23 4 5 2" xfId="21217" xr:uid="{00000000-0005-0000-0000-0000C2520000}"/>
    <cellStyle name="Normal 23 4 5 2 2" xfId="21218" xr:uid="{00000000-0005-0000-0000-0000C3520000}"/>
    <cellStyle name="Normal 23 4 5 3" xfId="21219" xr:uid="{00000000-0005-0000-0000-0000C4520000}"/>
    <cellStyle name="Normal 23 4 6" xfId="21220" xr:uid="{00000000-0005-0000-0000-0000C5520000}"/>
    <cellStyle name="Normal 23 4 6 2" xfId="21221" xr:uid="{00000000-0005-0000-0000-0000C6520000}"/>
    <cellStyle name="Normal 23 4 6 2 2" xfId="21222" xr:uid="{00000000-0005-0000-0000-0000C7520000}"/>
    <cellStyle name="Normal 23 4 6 3" xfId="21223" xr:uid="{00000000-0005-0000-0000-0000C8520000}"/>
    <cellStyle name="Normal 23 4 7" xfId="21224" xr:uid="{00000000-0005-0000-0000-0000C9520000}"/>
    <cellStyle name="Normal 23 4 7 2" xfId="21225" xr:uid="{00000000-0005-0000-0000-0000CA520000}"/>
    <cellStyle name="Normal 23 4 8" xfId="21226" xr:uid="{00000000-0005-0000-0000-0000CB520000}"/>
    <cellStyle name="Normal 23 4 8 2" xfId="21227" xr:uid="{00000000-0005-0000-0000-0000CC520000}"/>
    <cellStyle name="Normal 23 4 9" xfId="21228" xr:uid="{00000000-0005-0000-0000-0000CD520000}"/>
    <cellStyle name="Normal 23 5" xfId="21229" xr:uid="{00000000-0005-0000-0000-0000CE520000}"/>
    <cellStyle name="Normal 23 5 2" xfId="21230" xr:uid="{00000000-0005-0000-0000-0000CF520000}"/>
    <cellStyle name="Normal 23 5 2 2" xfId="21231" xr:uid="{00000000-0005-0000-0000-0000D0520000}"/>
    <cellStyle name="Normal 23 5 2 2 2" xfId="21232" xr:uid="{00000000-0005-0000-0000-0000D1520000}"/>
    <cellStyle name="Normal 23 5 2 2 2 2" xfId="21233" xr:uid="{00000000-0005-0000-0000-0000D2520000}"/>
    <cellStyle name="Normal 23 5 2 2 3" xfId="21234" xr:uid="{00000000-0005-0000-0000-0000D3520000}"/>
    <cellStyle name="Normal 23 5 2 3" xfId="21235" xr:uid="{00000000-0005-0000-0000-0000D4520000}"/>
    <cellStyle name="Normal 23 5 2 3 2" xfId="21236" xr:uid="{00000000-0005-0000-0000-0000D5520000}"/>
    <cellStyle name="Normal 23 5 2 3 2 2" xfId="21237" xr:uid="{00000000-0005-0000-0000-0000D6520000}"/>
    <cellStyle name="Normal 23 5 2 3 3" xfId="21238" xr:uid="{00000000-0005-0000-0000-0000D7520000}"/>
    <cellStyle name="Normal 23 5 2 4" xfId="21239" xr:uid="{00000000-0005-0000-0000-0000D8520000}"/>
    <cellStyle name="Normal 23 5 2 4 2" xfId="21240" xr:uid="{00000000-0005-0000-0000-0000D9520000}"/>
    <cellStyle name="Normal 23 5 2 4 2 2" xfId="21241" xr:uid="{00000000-0005-0000-0000-0000DA520000}"/>
    <cellStyle name="Normal 23 5 2 4 3" xfId="21242" xr:uid="{00000000-0005-0000-0000-0000DB520000}"/>
    <cellStyle name="Normal 23 5 2 5" xfId="21243" xr:uid="{00000000-0005-0000-0000-0000DC520000}"/>
    <cellStyle name="Normal 23 5 2 5 2" xfId="21244" xr:uid="{00000000-0005-0000-0000-0000DD520000}"/>
    <cellStyle name="Normal 23 5 2 6" xfId="21245" xr:uid="{00000000-0005-0000-0000-0000DE520000}"/>
    <cellStyle name="Normal 23 5 2 6 2" xfId="21246" xr:uid="{00000000-0005-0000-0000-0000DF520000}"/>
    <cellStyle name="Normal 23 5 2 7" xfId="21247" xr:uid="{00000000-0005-0000-0000-0000E0520000}"/>
    <cellStyle name="Normal 23 5 3" xfId="21248" xr:uid="{00000000-0005-0000-0000-0000E1520000}"/>
    <cellStyle name="Normal 23 5 3 2" xfId="21249" xr:uid="{00000000-0005-0000-0000-0000E2520000}"/>
    <cellStyle name="Normal 23 5 3 2 2" xfId="21250" xr:uid="{00000000-0005-0000-0000-0000E3520000}"/>
    <cellStyle name="Normal 23 5 3 3" xfId="21251" xr:uid="{00000000-0005-0000-0000-0000E4520000}"/>
    <cellStyle name="Normal 23 5 4" xfId="21252" xr:uid="{00000000-0005-0000-0000-0000E5520000}"/>
    <cellStyle name="Normal 23 5 4 2" xfId="21253" xr:uid="{00000000-0005-0000-0000-0000E6520000}"/>
    <cellStyle name="Normal 23 5 4 2 2" xfId="21254" xr:uid="{00000000-0005-0000-0000-0000E7520000}"/>
    <cellStyle name="Normal 23 5 4 3" xfId="21255" xr:uid="{00000000-0005-0000-0000-0000E8520000}"/>
    <cellStyle name="Normal 23 5 5" xfId="21256" xr:uid="{00000000-0005-0000-0000-0000E9520000}"/>
    <cellStyle name="Normal 23 5 5 2" xfId="21257" xr:uid="{00000000-0005-0000-0000-0000EA520000}"/>
    <cellStyle name="Normal 23 5 5 2 2" xfId="21258" xr:uid="{00000000-0005-0000-0000-0000EB520000}"/>
    <cellStyle name="Normal 23 5 5 3" xfId="21259" xr:uid="{00000000-0005-0000-0000-0000EC520000}"/>
    <cellStyle name="Normal 23 5 6" xfId="21260" xr:uid="{00000000-0005-0000-0000-0000ED520000}"/>
    <cellStyle name="Normal 23 5 6 2" xfId="21261" xr:uid="{00000000-0005-0000-0000-0000EE520000}"/>
    <cellStyle name="Normal 23 5 7" xfId="21262" xr:uid="{00000000-0005-0000-0000-0000EF520000}"/>
    <cellStyle name="Normal 23 5 7 2" xfId="21263" xr:uid="{00000000-0005-0000-0000-0000F0520000}"/>
    <cellStyle name="Normal 23 5 8" xfId="21264" xr:uid="{00000000-0005-0000-0000-0000F1520000}"/>
    <cellStyle name="Normal 23 6" xfId="21265" xr:uid="{00000000-0005-0000-0000-0000F2520000}"/>
    <cellStyle name="Normal 23 6 2" xfId="21266" xr:uid="{00000000-0005-0000-0000-0000F3520000}"/>
    <cellStyle name="Normal 23 6 2 2" xfId="21267" xr:uid="{00000000-0005-0000-0000-0000F4520000}"/>
    <cellStyle name="Normal 23 6 2 2 2" xfId="21268" xr:uid="{00000000-0005-0000-0000-0000F5520000}"/>
    <cellStyle name="Normal 23 6 2 3" xfId="21269" xr:uid="{00000000-0005-0000-0000-0000F6520000}"/>
    <cellStyle name="Normal 23 6 3" xfId="21270" xr:uid="{00000000-0005-0000-0000-0000F7520000}"/>
    <cellStyle name="Normal 23 6 3 2" xfId="21271" xr:uid="{00000000-0005-0000-0000-0000F8520000}"/>
    <cellStyle name="Normal 23 6 3 2 2" xfId="21272" xr:uid="{00000000-0005-0000-0000-0000F9520000}"/>
    <cellStyle name="Normal 23 6 3 3" xfId="21273" xr:uid="{00000000-0005-0000-0000-0000FA520000}"/>
    <cellStyle name="Normal 23 6 4" xfId="21274" xr:uid="{00000000-0005-0000-0000-0000FB520000}"/>
    <cellStyle name="Normal 23 6 4 2" xfId="21275" xr:uid="{00000000-0005-0000-0000-0000FC520000}"/>
    <cellStyle name="Normal 23 6 4 2 2" xfId="21276" xr:uid="{00000000-0005-0000-0000-0000FD520000}"/>
    <cellStyle name="Normal 23 6 4 3" xfId="21277" xr:uid="{00000000-0005-0000-0000-0000FE520000}"/>
    <cellStyle name="Normal 23 6 5" xfId="21278" xr:uid="{00000000-0005-0000-0000-0000FF520000}"/>
    <cellStyle name="Normal 23 6 5 2" xfId="21279" xr:uid="{00000000-0005-0000-0000-000000530000}"/>
    <cellStyle name="Normal 23 6 6" xfId="21280" xr:uid="{00000000-0005-0000-0000-000001530000}"/>
    <cellStyle name="Normal 23 6 6 2" xfId="21281" xr:uid="{00000000-0005-0000-0000-000002530000}"/>
    <cellStyle name="Normal 23 6 7" xfId="21282" xr:uid="{00000000-0005-0000-0000-000003530000}"/>
    <cellStyle name="Normal 23 7" xfId="21283" xr:uid="{00000000-0005-0000-0000-000004530000}"/>
    <cellStyle name="Normal 23 7 2" xfId="21284" xr:uid="{00000000-0005-0000-0000-000005530000}"/>
    <cellStyle name="Normal 23 7 2 2" xfId="21285" xr:uid="{00000000-0005-0000-0000-000006530000}"/>
    <cellStyle name="Normal 23 7 2 2 2" xfId="21286" xr:uid="{00000000-0005-0000-0000-000007530000}"/>
    <cellStyle name="Normal 23 7 2 3" xfId="21287" xr:uid="{00000000-0005-0000-0000-000008530000}"/>
    <cellStyle name="Normal 23 7 3" xfId="21288" xr:uid="{00000000-0005-0000-0000-000009530000}"/>
    <cellStyle name="Normal 23 7 3 2" xfId="21289" xr:uid="{00000000-0005-0000-0000-00000A530000}"/>
    <cellStyle name="Normal 23 7 3 2 2" xfId="21290" xr:uid="{00000000-0005-0000-0000-00000B530000}"/>
    <cellStyle name="Normal 23 7 3 3" xfId="21291" xr:uid="{00000000-0005-0000-0000-00000C530000}"/>
    <cellStyle name="Normal 23 7 4" xfId="21292" xr:uid="{00000000-0005-0000-0000-00000D530000}"/>
    <cellStyle name="Normal 23 7 4 2" xfId="21293" xr:uid="{00000000-0005-0000-0000-00000E530000}"/>
    <cellStyle name="Normal 23 7 4 2 2" xfId="21294" xr:uid="{00000000-0005-0000-0000-00000F530000}"/>
    <cellStyle name="Normal 23 7 4 3" xfId="21295" xr:uid="{00000000-0005-0000-0000-000010530000}"/>
    <cellStyle name="Normal 23 7 5" xfId="21296" xr:uid="{00000000-0005-0000-0000-000011530000}"/>
    <cellStyle name="Normal 23 7 5 2" xfId="21297" xr:uid="{00000000-0005-0000-0000-000012530000}"/>
    <cellStyle name="Normal 23 7 6" xfId="21298" xr:uid="{00000000-0005-0000-0000-000013530000}"/>
    <cellStyle name="Normal 23 7 6 2" xfId="21299" xr:uid="{00000000-0005-0000-0000-000014530000}"/>
    <cellStyle name="Normal 23 7 7" xfId="21300" xr:uid="{00000000-0005-0000-0000-000015530000}"/>
    <cellStyle name="Normal 23 8" xfId="21301" xr:uid="{00000000-0005-0000-0000-000016530000}"/>
    <cellStyle name="Normal 23 8 2" xfId="21302" xr:uid="{00000000-0005-0000-0000-000017530000}"/>
    <cellStyle name="Normal 23 8 2 2" xfId="21303" xr:uid="{00000000-0005-0000-0000-000018530000}"/>
    <cellStyle name="Normal 23 8 3" xfId="21304" xr:uid="{00000000-0005-0000-0000-000019530000}"/>
    <cellStyle name="Normal 23 9" xfId="21305" xr:uid="{00000000-0005-0000-0000-00001A530000}"/>
    <cellStyle name="Normal 23 9 2" xfId="21306" xr:uid="{00000000-0005-0000-0000-00001B530000}"/>
    <cellStyle name="Normal 23 9 2 2" xfId="21307" xr:uid="{00000000-0005-0000-0000-00001C530000}"/>
    <cellStyle name="Normal 23 9 3" xfId="21308" xr:uid="{00000000-0005-0000-0000-00001D530000}"/>
    <cellStyle name="Normal 23_Confidential Information" xfId="21309" xr:uid="{00000000-0005-0000-0000-00001E530000}"/>
    <cellStyle name="Normal 24" xfId="517" xr:uid="{00000000-0005-0000-0000-00001F530000}"/>
    <cellStyle name="Normal 24 10" xfId="21310" xr:uid="{00000000-0005-0000-0000-000020530000}"/>
    <cellStyle name="Normal 24 10 2" xfId="21311" xr:uid="{00000000-0005-0000-0000-000021530000}"/>
    <cellStyle name="Normal 24 10 2 2" xfId="21312" xr:uid="{00000000-0005-0000-0000-000022530000}"/>
    <cellStyle name="Normal 24 10 3" xfId="21313" xr:uid="{00000000-0005-0000-0000-000023530000}"/>
    <cellStyle name="Normal 24 11" xfId="21314" xr:uid="{00000000-0005-0000-0000-000024530000}"/>
    <cellStyle name="Normal 24 11 2" xfId="21315" xr:uid="{00000000-0005-0000-0000-000025530000}"/>
    <cellStyle name="Normal 24 12" xfId="21316" xr:uid="{00000000-0005-0000-0000-000026530000}"/>
    <cellStyle name="Normal 24 12 2" xfId="21317" xr:uid="{00000000-0005-0000-0000-000027530000}"/>
    <cellStyle name="Normal 24 13" xfId="21318" xr:uid="{00000000-0005-0000-0000-000028530000}"/>
    <cellStyle name="Normal 24 2" xfId="518" xr:uid="{00000000-0005-0000-0000-000029530000}"/>
    <cellStyle name="Normal 24 2 10" xfId="21319" xr:uid="{00000000-0005-0000-0000-00002A530000}"/>
    <cellStyle name="Normal 24 2 10 2" xfId="21320" xr:uid="{00000000-0005-0000-0000-00002B530000}"/>
    <cellStyle name="Normal 24 2 11" xfId="21321" xr:uid="{00000000-0005-0000-0000-00002C530000}"/>
    <cellStyle name="Normal 24 2 2" xfId="21322" xr:uid="{00000000-0005-0000-0000-00002D530000}"/>
    <cellStyle name="Normal 24 2 2 2" xfId="21323" xr:uid="{00000000-0005-0000-0000-00002E530000}"/>
    <cellStyle name="Normal 24 2 2 2 2" xfId="21324" xr:uid="{00000000-0005-0000-0000-00002F530000}"/>
    <cellStyle name="Normal 24 2 2 2 2 2" xfId="21325" xr:uid="{00000000-0005-0000-0000-000030530000}"/>
    <cellStyle name="Normal 24 2 2 2 2 2 2" xfId="21326" xr:uid="{00000000-0005-0000-0000-000031530000}"/>
    <cellStyle name="Normal 24 2 2 2 2 3" xfId="21327" xr:uid="{00000000-0005-0000-0000-000032530000}"/>
    <cellStyle name="Normal 24 2 2 2 3" xfId="21328" xr:uid="{00000000-0005-0000-0000-000033530000}"/>
    <cellStyle name="Normal 24 2 2 2 3 2" xfId="21329" xr:uid="{00000000-0005-0000-0000-000034530000}"/>
    <cellStyle name="Normal 24 2 2 2 3 2 2" xfId="21330" xr:uid="{00000000-0005-0000-0000-000035530000}"/>
    <cellStyle name="Normal 24 2 2 2 3 3" xfId="21331" xr:uid="{00000000-0005-0000-0000-000036530000}"/>
    <cellStyle name="Normal 24 2 2 2 4" xfId="21332" xr:uid="{00000000-0005-0000-0000-000037530000}"/>
    <cellStyle name="Normal 24 2 2 2 4 2" xfId="21333" xr:uid="{00000000-0005-0000-0000-000038530000}"/>
    <cellStyle name="Normal 24 2 2 2 4 2 2" xfId="21334" xr:uid="{00000000-0005-0000-0000-000039530000}"/>
    <cellStyle name="Normal 24 2 2 2 4 3" xfId="21335" xr:uid="{00000000-0005-0000-0000-00003A530000}"/>
    <cellStyle name="Normal 24 2 2 2 5" xfId="21336" xr:uid="{00000000-0005-0000-0000-00003B530000}"/>
    <cellStyle name="Normal 24 2 2 2 5 2" xfId="21337" xr:uid="{00000000-0005-0000-0000-00003C530000}"/>
    <cellStyle name="Normal 24 2 2 2 6" xfId="21338" xr:uid="{00000000-0005-0000-0000-00003D530000}"/>
    <cellStyle name="Normal 24 2 2 2 6 2" xfId="21339" xr:uid="{00000000-0005-0000-0000-00003E530000}"/>
    <cellStyle name="Normal 24 2 2 2 7" xfId="21340" xr:uid="{00000000-0005-0000-0000-00003F530000}"/>
    <cellStyle name="Normal 24 2 2 3" xfId="21341" xr:uid="{00000000-0005-0000-0000-000040530000}"/>
    <cellStyle name="Normal 24 2 2 3 2" xfId="21342" xr:uid="{00000000-0005-0000-0000-000041530000}"/>
    <cellStyle name="Normal 24 2 2 3 2 2" xfId="21343" xr:uid="{00000000-0005-0000-0000-000042530000}"/>
    <cellStyle name="Normal 24 2 2 3 2 2 2" xfId="21344" xr:uid="{00000000-0005-0000-0000-000043530000}"/>
    <cellStyle name="Normal 24 2 2 3 2 3" xfId="21345" xr:uid="{00000000-0005-0000-0000-000044530000}"/>
    <cellStyle name="Normal 24 2 2 3 3" xfId="21346" xr:uid="{00000000-0005-0000-0000-000045530000}"/>
    <cellStyle name="Normal 24 2 2 3 3 2" xfId="21347" xr:uid="{00000000-0005-0000-0000-000046530000}"/>
    <cellStyle name="Normal 24 2 2 3 3 2 2" xfId="21348" xr:uid="{00000000-0005-0000-0000-000047530000}"/>
    <cellStyle name="Normal 24 2 2 3 3 3" xfId="21349" xr:uid="{00000000-0005-0000-0000-000048530000}"/>
    <cellStyle name="Normal 24 2 2 3 4" xfId="21350" xr:uid="{00000000-0005-0000-0000-000049530000}"/>
    <cellStyle name="Normal 24 2 2 3 4 2" xfId="21351" xr:uid="{00000000-0005-0000-0000-00004A530000}"/>
    <cellStyle name="Normal 24 2 2 3 4 2 2" xfId="21352" xr:uid="{00000000-0005-0000-0000-00004B530000}"/>
    <cellStyle name="Normal 24 2 2 3 4 3" xfId="21353" xr:uid="{00000000-0005-0000-0000-00004C530000}"/>
    <cellStyle name="Normal 24 2 2 3 5" xfId="21354" xr:uid="{00000000-0005-0000-0000-00004D530000}"/>
    <cellStyle name="Normal 24 2 2 3 5 2" xfId="21355" xr:uid="{00000000-0005-0000-0000-00004E530000}"/>
    <cellStyle name="Normal 24 2 2 3 6" xfId="21356" xr:uid="{00000000-0005-0000-0000-00004F530000}"/>
    <cellStyle name="Normal 24 2 2 3 6 2" xfId="21357" xr:uid="{00000000-0005-0000-0000-000050530000}"/>
    <cellStyle name="Normal 24 2 2 3 7" xfId="21358" xr:uid="{00000000-0005-0000-0000-000051530000}"/>
    <cellStyle name="Normal 24 2 2 4" xfId="21359" xr:uid="{00000000-0005-0000-0000-000052530000}"/>
    <cellStyle name="Normal 24 2 2 4 2" xfId="21360" xr:uid="{00000000-0005-0000-0000-000053530000}"/>
    <cellStyle name="Normal 24 2 2 4 2 2" xfId="21361" xr:uid="{00000000-0005-0000-0000-000054530000}"/>
    <cellStyle name="Normal 24 2 2 4 3" xfId="21362" xr:uid="{00000000-0005-0000-0000-000055530000}"/>
    <cellStyle name="Normal 24 2 2 5" xfId="21363" xr:uid="{00000000-0005-0000-0000-000056530000}"/>
    <cellStyle name="Normal 24 2 2 5 2" xfId="21364" xr:uid="{00000000-0005-0000-0000-000057530000}"/>
    <cellStyle name="Normal 24 2 2 5 2 2" xfId="21365" xr:uid="{00000000-0005-0000-0000-000058530000}"/>
    <cellStyle name="Normal 24 2 2 5 3" xfId="21366" xr:uid="{00000000-0005-0000-0000-000059530000}"/>
    <cellStyle name="Normal 24 2 2 6" xfId="21367" xr:uid="{00000000-0005-0000-0000-00005A530000}"/>
    <cellStyle name="Normal 24 2 2 6 2" xfId="21368" xr:uid="{00000000-0005-0000-0000-00005B530000}"/>
    <cellStyle name="Normal 24 2 2 6 2 2" xfId="21369" xr:uid="{00000000-0005-0000-0000-00005C530000}"/>
    <cellStyle name="Normal 24 2 2 6 3" xfId="21370" xr:uid="{00000000-0005-0000-0000-00005D530000}"/>
    <cellStyle name="Normal 24 2 2 7" xfId="21371" xr:uid="{00000000-0005-0000-0000-00005E530000}"/>
    <cellStyle name="Normal 24 2 2 7 2" xfId="21372" xr:uid="{00000000-0005-0000-0000-00005F530000}"/>
    <cellStyle name="Normal 24 2 2 8" xfId="21373" xr:uid="{00000000-0005-0000-0000-000060530000}"/>
    <cellStyle name="Normal 24 2 2 8 2" xfId="21374" xr:uid="{00000000-0005-0000-0000-000061530000}"/>
    <cellStyle name="Normal 24 2 2 9" xfId="21375" xr:uid="{00000000-0005-0000-0000-000062530000}"/>
    <cellStyle name="Normal 24 2 3" xfId="21376" xr:uid="{00000000-0005-0000-0000-000063530000}"/>
    <cellStyle name="Normal 24 2 3 2" xfId="21377" xr:uid="{00000000-0005-0000-0000-000064530000}"/>
    <cellStyle name="Normal 24 2 3 2 2" xfId="21378" xr:uid="{00000000-0005-0000-0000-000065530000}"/>
    <cellStyle name="Normal 24 2 3 2 2 2" xfId="21379" xr:uid="{00000000-0005-0000-0000-000066530000}"/>
    <cellStyle name="Normal 24 2 3 2 2 2 2" xfId="21380" xr:uid="{00000000-0005-0000-0000-000067530000}"/>
    <cellStyle name="Normal 24 2 3 2 2 3" xfId="21381" xr:uid="{00000000-0005-0000-0000-000068530000}"/>
    <cellStyle name="Normal 24 2 3 2 3" xfId="21382" xr:uid="{00000000-0005-0000-0000-000069530000}"/>
    <cellStyle name="Normal 24 2 3 2 3 2" xfId="21383" xr:uid="{00000000-0005-0000-0000-00006A530000}"/>
    <cellStyle name="Normal 24 2 3 2 3 2 2" xfId="21384" xr:uid="{00000000-0005-0000-0000-00006B530000}"/>
    <cellStyle name="Normal 24 2 3 2 3 3" xfId="21385" xr:uid="{00000000-0005-0000-0000-00006C530000}"/>
    <cellStyle name="Normal 24 2 3 2 4" xfId="21386" xr:uid="{00000000-0005-0000-0000-00006D530000}"/>
    <cellStyle name="Normal 24 2 3 2 4 2" xfId="21387" xr:uid="{00000000-0005-0000-0000-00006E530000}"/>
    <cellStyle name="Normal 24 2 3 2 4 2 2" xfId="21388" xr:uid="{00000000-0005-0000-0000-00006F530000}"/>
    <cellStyle name="Normal 24 2 3 2 4 3" xfId="21389" xr:uid="{00000000-0005-0000-0000-000070530000}"/>
    <cellStyle name="Normal 24 2 3 2 5" xfId="21390" xr:uid="{00000000-0005-0000-0000-000071530000}"/>
    <cellStyle name="Normal 24 2 3 2 5 2" xfId="21391" xr:uid="{00000000-0005-0000-0000-000072530000}"/>
    <cellStyle name="Normal 24 2 3 2 6" xfId="21392" xr:uid="{00000000-0005-0000-0000-000073530000}"/>
    <cellStyle name="Normal 24 2 3 2 6 2" xfId="21393" xr:uid="{00000000-0005-0000-0000-000074530000}"/>
    <cellStyle name="Normal 24 2 3 2 7" xfId="21394" xr:uid="{00000000-0005-0000-0000-000075530000}"/>
    <cellStyle name="Normal 24 2 3 3" xfId="21395" xr:uid="{00000000-0005-0000-0000-000076530000}"/>
    <cellStyle name="Normal 24 2 3 3 2" xfId="21396" xr:uid="{00000000-0005-0000-0000-000077530000}"/>
    <cellStyle name="Normal 24 2 3 3 2 2" xfId="21397" xr:uid="{00000000-0005-0000-0000-000078530000}"/>
    <cellStyle name="Normal 24 2 3 3 3" xfId="21398" xr:uid="{00000000-0005-0000-0000-000079530000}"/>
    <cellStyle name="Normal 24 2 3 4" xfId="21399" xr:uid="{00000000-0005-0000-0000-00007A530000}"/>
    <cellStyle name="Normal 24 2 3 4 2" xfId="21400" xr:uid="{00000000-0005-0000-0000-00007B530000}"/>
    <cellStyle name="Normal 24 2 3 4 2 2" xfId="21401" xr:uid="{00000000-0005-0000-0000-00007C530000}"/>
    <cellStyle name="Normal 24 2 3 4 3" xfId="21402" xr:uid="{00000000-0005-0000-0000-00007D530000}"/>
    <cellStyle name="Normal 24 2 3 5" xfId="21403" xr:uid="{00000000-0005-0000-0000-00007E530000}"/>
    <cellStyle name="Normal 24 2 3 5 2" xfId="21404" xr:uid="{00000000-0005-0000-0000-00007F530000}"/>
    <cellStyle name="Normal 24 2 3 5 2 2" xfId="21405" xr:uid="{00000000-0005-0000-0000-000080530000}"/>
    <cellStyle name="Normal 24 2 3 5 3" xfId="21406" xr:uid="{00000000-0005-0000-0000-000081530000}"/>
    <cellStyle name="Normal 24 2 3 6" xfId="21407" xr:uid="{00000000-0005-0000-0000-000082530000}"/>
    <cellStyle name="Normal 24 2 3 6 2" xfId="21408" xr:uid="{00000000-0005-0000-0000-000083530000}"/>
    <cellStyle name="Normal 24 2 3 7" xfId="21409" xr:uid="{00000000-0005-0000-0000-000084530000}"/>
    <cellStyle name="Normal 24 2 3 7 2" xfId="21410" xr:uid="{00000000-0005-0000-0000-000085530000}"/>
    <cellStyle name="Normal 24 2 3 8" xfId="21411" xr:uid="{00000000-0005-0000-0000-000086530000}"/>
    <cellStyle name="Normal 24 2 4" xfId="21412" xr:uid="{00000000-0005-0000-0000-000087530000}"/>
    <cellStyle name="Normal 24 2 4 2" xfId="21413" xr:uid="{00000000-0005-0000-0000-000088530000}"/>
    <cellStyle name="Normal 24 2 4 2 2" xfId="21414" xr:uid="{00000000-0005-0000-0000-000089530000}"/>
    <cellStyle name="Normal 24 2 4 2 2 2" xfId="21415" xr:uid="{00000000-0005-0000-0000-00008A530000}"/>
    <cellStyle name="Normal 24 2 4 2 3" xfId="21416" xr:uid="{00000000-0005-0000-0000-00008B530000}"/>
    <cellStyle name="Normal 24 2 4 3" xfId="21417" xr:uid="{00000000-0005-0000-0000-00008C530000}"/>
    <cellStyle name="Normal 24 2 4 3 2" xfId="21418" xr:uid="{00000000-0005-0000-0000-00008D530000}"/>
    <cellStyle name="Normal 24 2 4 3 2 2" xfId="21419" xr:uid="{00000000-0005-0000-0000-00008E530000}"/>
    <cellStyle name="Normal 24 2 4 3 3" xfId="21420" xr:uid="{00000000-0005-0000-0000-00008F530000}"/>
    <cellStyle name="Normal 24 2 4 4" xfId="21421" xr:uid="{00000000-0005-0000-0000-000090530000}"/>
    <cellStyle name="Normal 24 2 4 4 2" xfId="21422" xr:uid="{00000000-0005-0000-0000-000091530000}"/>
    <cellStyle name="Normal 24 2 4 4 2 2" xfId="21423" xr:uid="{00000000-0005-0000-0000-000092530000}"/>
    <cellStyle name="Normal 24 2 4 4 3" xfId="21424" xr:uid="{00000000-0005-0000-0000-000093530000}"/>
    <cellStyle name="Normal 24 2 4 5" xfId="21425" xr:uid="{00000000-0005-0000-0000-000094530000}"/>
    <cellStyle name="Normal 24 2 4 5 2" xfId="21426" xr:uid="{00000000-0005-0000-0000-000095530000}"/>
    <cellStyle name="Normal 24 2 4 6" xfId="21427" xr:uid="{00000000-0005-0000-0000-000096530000}"/>
    <cellStyle name="Normal 24 2 4 6 2" xfId="21428" xr:uid="{00000000-0005-0000-0000-000097530000}"/>
    <cellStyle name="Normal 24 2 4 7" xfId="21429" xr:uid="{00000000-0005-0000-0000-000098530000}"/>
    <cellStyle name="Normal 24 2 5" xfId="21430" xr:uid="{00000000-0005-0000-0000-000099530000}"/>
    <cellStyle name="Normal 24 2 5 2" xfId="21431" xr:uid="{00000000-0005-0000-0000-00009A530000}"/>
    <cellStyle name="Normal 24 2 5 2 2" xfId="21432" xr:uid="{00000000-0005-0000-0000-00009B530000}"/>
    <cellStyle name="Normal 24 2 5 2 2 2" xfId="21433" xr:uid="{00000000-0005-0000-0000-00009C530000}"/>
    <cellStyle name="Normal 24 2 5 2 3" xfId="21434" xr:uid="{00000000-0005-0000-0000-00009D530000}"/>
    <cellStyle name="Normal 24 2 5 3" xfId="21435" xr:uid="{00000000-0005-0000-0000-00009E530000}"/>
    <cellStyle name="Normal 24 2 5 3 2" xfId="21436" xr:uid="{00000000-0005-0000-0000-00009F530000}"/>
    <cellStyle name="Normal 24 2 5 3 2 2" xfId="21437" xr:uid="{00000000-0005-0000-0000-0000A0530000}"/>
    <cellStyle name="Normal 24 2 5 3 3" xfId="21438" xr:uid="{00000000-0005-0000-0000-0000A1530000}"/>
    <cellStyle name="Normal 24 2 5 4" xfId="21439" xr:uid="{00000000-0005-0000-0000-0000A2530000}"/>
    <cellStyle name="Normal 24 2 5 4 2" xfId="21440" xr:uid="{00000000-0005-0000-0000-0000A3530000}"/>
    <cellStyle name="Normal 24 2 5 4 2 2" xfId="21441" xr:uid="{00000000-0005-0000-0000-0000A4530000}"/>
    <cellStyle name="Normal 24 2 5 4 3" xfId="21442" xr:uid="{00000000-0005-0000-0000-0000A5530000}"/>
    <cellStyle name="Normal 24 2 5 5" xfId="21443" xr:uid="{00000000-0005-0000-0000-0000A6530000}"/>
    <cellStyle name="Normal 24 2 5 5 2" xfId="21444" xr:uid="{00000000-0005-0000-0000-0000A7530000}"/>
    <cellStyle name="Normal 24 2 5 6" xfId="21445" xr:uid="{00000000-0005-0000-0000-0000A8530000}"/>
    <cellStyle name="Normal 24 2 5 6 2" xfId="21446" xr:uid="{00000000-0005-0000-0000-0000A9530000}"/>
    <cellStyle name="Normal 24 2 5 7" xfId="21447" xr:uid="{00000000-0005-0000-0000-0000AA530000}"/>
    <cellStyle name="Normal 24 2 6" xfId="21448" xr:uid="{00000000-0005-0000-0000-0000AB530000}"/>
    <cellStyle name="Normal 24 2 6 2" xfId="21449" xr:uid="{00000000-0005-0000-0000-0000AC530000}"/>
    <cellStyle name="Normal 24 2 6 2 2" xfId="21450" xr:uid="{00000000-0005-0000-0000-0000AD530000}"/>
    <cellStyle name="Normal 24 2 6 3" xfId="21451" xr:uid="{00000000-0005-0000-0000-0000AE530000}"/>
    <cellStyle name="Normal 24 2 7" xfId="21452" xr:uid="{00000000-0005-0000-0000-0000AF530000}"/>
    <cellStyle name="Normal 24 2 7 2" xfId="21453" xr:uid="{00000000-0005-0000-0000-0000B0530000}"/>
    <cellStyle name="Normal 24 2 7 2 2" xfId="21454" xr:uid="{00000000-0005-0000-0000-0000B1530000}"/>
    <cellStyle name="Normal 24 2 7 3" xfId="21455" xr:uid="{00000000-0005-0000-0000-0000B2530000}"/>
    <cellStyle name="Normal 24 2 8" xfId="21456" xr:uid="{00000000-0005-0000-0000-0000B3530000}"/>
    <cellStyle name="Normal 24 2 8 2" xfId="21457" xr:uid="{00000000-0005-0000-0000-0000B4530000}"/>
    <cellStyle name="Normal 24 2 8 2 2" xfId="21458" xr:uid="{00000000-0005-0000-0000-0000B5530000}"/>
    <cellStyle name="Normal 24 2 8 3" xfId="21459" xr:uid="{00000000-0005-0000-0000-0000B6530000}"/>
    <cellStyle name="Normal 24 2 9" xfId="21460" xr:uid="{00000000-0005-0000-0000-0000B7530000}"/>
    <cellStyle name="Normal 24 2 9 2" xfId="21461" xr:uid="{00000000-0005-0000-0000-0000B8530000}"/>
    <cellStyle name="Normal 24 3" xfId="519" xr:uid="{00000000-0005-0000-0000-0000B9530000}"/>
    <cellStyle name="Normal 24 3 10" xfId="21462" xr:uid="{00000000-0005-0000-0000-0000BA530000}"/>
    <cellStyle name="Normal 24 3 10 2" xfId="21463" xr:uid="{00000000-0005-0000-0000-0000BB530000}"/>
    <cellStyle name="Normal 24 3 11" xfId="21464" xr:uid="{00000000-0005-0000-0000-0000BC530000}"/>
    <cellStyle name="Normal 24 3 2" xfId="21465" xr:uid="{00000000-0005-0000-0000-0000BD530000}"/>
    <cellStyle name="Normal 24 3 2 2" xfId="21466" xr:uid="{00000000-0005-0000-0000-0000BE530000}"/>
    <cellStyle name="Normal 24 3 2 2 2" xfId="21467" xr:uid="{00000000-0005-0000-0000-0000BF530000}"/>
    <cellStyle name="Normal 24 3 2 2 2 2" xfId="21468" xr:uid="{00000000-0005-0000-0000-0000C0530000}"/>
    <cellStyle name="Normal 24 3 2 2 2 2 2" xfId="21469" xr:uid="{00000000-0005-0000-0000-0000C1530000}"/>
    <cellStyle name="Normal 24 3 2 2 2 3" xfId="21470" xr:uid="{00000000-0005-0000-0000-0000C2530000}"/>
    <cellStyle name="Normal 24 3 2 2 3" xfId="21471" xr:uid="{00000000-0005-0000-0000-0000C3530000}"/>
    <cellStyle name="Normal 24 3 2 2 3 2" xfId="21472" xr:uid="{00000000-0005-0000-0000-0000C4530000}"/>
    <cellStyle name="Normal 24 3 2 2 3 2 2" xfId="21473" xr:uid="{00000000-0005-0000-0000-0000C5530000}"/>
    <cellStyle name="Normal 24 3 2 2 3 3" xfId="21474" xr:uid="{00000000-0005-0000-0000-0000C6530000}"/>
    <cellStyle name="Normal 24 3 2 2 4" xfId="21475" xr:uid="{00000000-0005-0000-0000-0000C7530000}"/>
    <cellStyle name="Normal 24 3 2 2 4 2" xfId="21476" xr:uid="{00000000-0005-0000-0000-0000C8530000}"/>
    <cellStyle name="Normal 24 3 2 2 4 2 2" xfId="21477" xr:uid="{00000000-0005-0000-0000-0000C9530000}"/>
    <cellStyle name="Normal 24 3 2 2 4 3" xfId="21478" xr:uid="{00000000-0005-0000-0000-0000CA530000}"/>
    <cellStyle name="Normal 24 3 2 2 5" xfId="21479" xr:uid="{00000000-0005-0000-0000-0000CB530000}"/>
    <cellStyle name="Normal 24 3 2 2 5 2" xfId="21480" xr:uid="{00000000-0005-0000-0000-0000CC530000}"/>
    <cellStyle name="Normal 24 3 2 2 6" xfId="21481" xr:uid="{00000000-0005-0000-0000-0000CD530000}"/>
    <cellStyle name="Normal 24 3 2 2 6 2" xfId="21482" xr:uid="{00000000-0005-0000-0000-0000CE530000}"/>
    <cellStyle name="Normal 24 3 2 2 7" xfId="21483" xr:uid="{00000000-0005-0000-0000-0000CF530000}"/>
    <cellStyle name="Normal 24 3 2 3" xfId="21484" xr:uid="{00000000-0005-0000-0000-0000D0530000}"/>
    <cellStyle name="Normal 24 3 2 3 2" xfId="21485" xr:uid="{00000000-0005-0000-0000-0000D1530000}"/>
    <cellStyle name="Normal 24 3 2 3 2 2" xfId="21486" xr:uid="{00000000-0005-0000-0000-0000D2530000}"/>
    <cellStyle name="Normal 24 3 2 3 2 2 2" xfId="21487" xr:uid="{00000000-0005-0000-0000-0000D3530000}"/>
    <cellStyle name="Normal 24 3 2 3 2 3" xfId="21488" xr:uid="{00000000-0005-0000-0000-0000D4530000}"/>
    <cellStyle name="Normal 24 3 2 3 3" xfId="21489" xr:uid="{00000000-0005-0000-0000-0000D5530000}"/>
    <cellStyle name="Normal 24 3 2 3 3 2" xfId="21490" xr:uid="{00000000-0005-0000-0000-0000D6530000}"/>
    <cellStyle name="Normal 24 3 2 3 3 2 2" xfId="21491" xr:uid="{00000000-0005-0000-0000-0000D7530000}"/>
    <cellStyle name="Normal 24 3 2 3 3 3" xfId="21492" xr:uid="{00000000-0005-0000-0000-0000D8530000}"/>
    <cellStyle name="Normal 24 3 2 3 4" xfId="21493" xr:uid="{00000000-0005-0000-0000-0000D9530000}"/>
    <cellStyle name="Normal 24 3 2 3 4 2" xfId="21494" xr:uid="{00000000-0005-0000-0000-0000DA530000}"/>
    <cellStyle name="Normal 24 3 2 3 4 2 2" xfId="21495" xr:uid="{00000000-0005-0000-0000-0000DB530000}"/>
    <cellStyle name="Normal 24 3 2 3 4 3" xfId="21496" xr:uid="{00000000-0005-0000-0000-0000DC530000}"/>
    <cellStyle name="Normal 24 3 2 3 5" xfId="21497" xr:uid="{00000000-0005-0000-0000-0000DD530000}"/>
    <cellStyle name="Normal 24 3 2 3 5 2" xfId="21498" xr:uid="{00000000-0005-0000-0000-0000DE530000}"/>
    <cellStyle name="Normal 24 3 2 3 6" xfId="21499" xr:uid="{00000000-0005-0000-0000-0000DF530000}"/>
    <cellStyle name="Normal 24 3 2 3 6 2" xfId="21500" xr:uid="{00000000-0005-0000-0000-0000E0530000}"/>
    <cellStyle name="Normal 24 3 2 3 7" xfId="21501" xr:uid="{00000000-0005-0000-0000-0000E1530000}"/>
    <cellStyle name="Normal 24 3 2 4" xfId="21502" xr:uid="{00000000-0005-0000-0000-0000E2530000}"/>
    <cellStyle name="Normal 24 3 2 4 2" xfId="21503" xr:uid="{00000000-0005-0000-0000-0000E3530000}"/>
    <cellStyle name="Normal 24 3 2 4 2 2" xfId="21504" xr:uid="{00000000-0005-0000-0000-0000E4530000}"/>
    <cellStyle name="Normal 24 3 2 4 3" xfId="21505" xr:uid="{00000000-0005-0000-0000-0000E5530000}"/>
    <cellStyle name="Normal 24 3 2 5" xfId="21506" xr:uid="{00000000-0005-0000-0000-0000E6530000}"/>
    <cellStyle name="Normal 24 3 2 5 2" xfId="21507" xr:uid="{00000000-0005-0000-0000-0000E7530000}"/>
    <cellStyle name="Normal 24 3 2 5 2 2" xfId="21508" xr:uid="{00000000-0005-0000-0000-0000E8530000}"/>
    <cellStyle name="Normal 24 3 2 5 3" xfId="21509" xr:uid="{00000000-0005-0000-0000-0000E9530000}"/>
    <cellStyle name="Normal 24 3 2 6" xfId="21510" xr:uid="{00000000-0005-0000-0000-0000EA530000}"/>
    <cellStyle name="Normal 24 3 2 6 2" xfId="21511" xr:uid="{00000000-0005-0000-0000-0000EB530000}"/>
    <cellStyle name="Normal 24 3 2 6 2 2" xfId="21512" xr:uid="{00000000-0005-0000-0000-0000EC530000}"/>
    <cellStyle name="Normal 24 3 2 6 3" xfId="21513" xr:uid="{00000000-0005-0000-0000-0000ED530000}"/>
    <cellStyle name="Normal 24 3 2 7" xfId="21514" xr:uid="{00000000-0005-0000-0000-0000EE530000}"/>
    <cellStyle name="Normal 24 3 2 7 2" xfId="21515" xr:uid="{00000000-0005-0000-0000-0000EF530000}"/>
    <cellStyle name="Normal 24 3 2 8" xfId="21516" xr:uid="{00000000-0005-0000-0000-0000F0530000}"/>
    <cellStyle name="Normal 24 3 2 8 2" xfId="21517" xr:uid="{00000000-0005-0000-0000-0000F1530000}"/>
    <cellStyle name="Normal 24 3 2 9" xfId="21518" xr:uid="{00000000-0005-0000-0000-0000F2530000}"/>
    <cellStyle name="Normal 24 3 3" xfId="21519" xr:uid="{00000000-0005-0000-0000-0000F3530000}"/>
    <cellStyle name="Normal 24 3 3 2" xfId="21520" xr:uid="{00000000-0005-0000-0000-0000F4530000}"/>
    <cellStyle name="Normal 24 3 3 2 2" xfId="21521" xr:uid="{00000000-0005-0000-0000-0000F5530000}"/>
    <cellStyle name="Normal 24 3 3 2 2 2" xfId="21522" xr:uid="{00000000-0005-0000-0000-0000F6530000}"/>
    <cellStyle name="Normal 24 3 3 2 2 2 2" xfId="21523" xr:uid="{00000000-0005-0000-0000-0000F7530000}"/>
    <cellStyle name="Normal 24 3 3 2 2 3" xfId="21524" xr:uid="{00000000-0005-0000-0000-0000F8530000}"/>
    <cellStyle name="Normal 24 3 3 2 3" xfId="21525" xr:uid="{00000000-0005-0000-0000-0000F9530000}"/>
    <cellStyle name="Normal 24 3 3 2 3 2" xfId="21526" xr:uid="{00000000-0005-0000-0000-0000FA530000}"/>
    <cellStyle name="Normal 24 3 3 2 3 2 2" xfId="21527" xr:uid="{00000000-0005-0000-0000-0000FB530000}"/>
    <cellStyle name="Normal 24 3 3 2 3 3" xfId="21528" xr:uid="{00000000-0005-0000-0000-0000FC530000}"/>
    <cellStyle name="Normal 24 3 3 2 4" xfId="21529" xr:uid="{00000000-0005-0000-0000-0000FD530000}"/>
    <cellStyle name="Normal 24 3 3 2 4 2" xfId="21530" xr:uid="{00000000-0005-0000-0000-0000FE530000}"/>
    <cellStyle name="Normal 24 3 3 2 4 2 2" xfId="21531" xr:uid="{00000000-0005-0000-0000-0000FF530000}"/>
    <cellStyle name="Normal 24 3 3 2 4 3" xfId="21532" xr:uid="{00000000-0005-0000-0000-000000540000}"/>
    <cellStyle name="Normal 24 3 3 2 5" xfId="21533" xr:uid="{00000000-0005-0000-0000-000001540000}"/>
    <cellStyle name="Normal 24 3 3 2 5 2" xfId="21534" xr:uid="{00000000-0005-0000-0000-000002540000}"/>
    <cellStyle name="Normal 24 3 3 2 6" xfId="21535" xr:uid="{00000000-0005-0000-0000-000003540000}"/>
    <cellStyle name="Normal 24 3 3 2 6 2" xfId="21536" xr:uid="{00000000-0005-0000-0000-000004540000}"/>
    <cellStyle name="Normal 24 3 3 2 7" xfId="21537" xr:uid="{00000000-0005-0000-0000-000005540000}"/>
    <cellStyle name="Normal 24 3 3 3" xfId="21538" xr:uid="{00000000-0005-0000-0000-000006540000}"/>
    <cellStyle name="Normal 24 3 3 3 2" xfId="21539" xr:uid="{00000000-0005-0000-0000-000007540000}"/>
    <cellStyle name="Normal 24 3 3 3 2 2" xfId="21540" xr:uid="{00000000-0005-0000-0000-000008540000}"/>
    <cellStyle name="Normal 24 3 3 3 3" xfId="21541" xr:uid="{00000000-0005-0000-0000-000009540000}"/>
    <cellStyle name="Normal 24 3 3 4" xfId="21542" xr:uid="{00000000-0005-0000-0000-00000A540000}"/>
    <cellStyle name="Normal 24 3 3 4 2" xfId="21543" xr:uid="{00000000-0005-0000-0000-00000B540000}"/>
    <cellStyle name="Normal 24 3 3 4 2 2" xfId="21544" xr:uid="{00000000-0005-0000-0000-00000C540000}"/>
    <cellStyle name="Normal 24 3 3 4 3" xfId="21545" xr:uid="{00000000-0005-0000-0000-00000D540000}"/>
    <cellStyle name="Normal 24 3 3 5" xfId="21546" xr:uid="{00000000-0005-0000-0000-00000E540000}"/>
    <cellStyle name="Normal 24 3 3 5 2" xfId="21547" xr:uid="{00000000-0005-0000-0000-00000F540000}"/>
    <cellStyle name="Normal 24 3 3 5 2 2" xfId="21548" xr:uid="{00000000-0005-0000-0000-000010540000}"/>
    <cellStyle name="Normal 24 3 3 5 3" xfId="21549" xr:uid="{00000000-0005-0000-0000-000011540000}"/>
    <cellStyle name="Normal 24 3 3 6" xfId="21550" xr:uid="{00000000-0005-0000-0000-000012540000}"/>
    <cellStyle name="Normal 24 3 3 6 2" xfId="21551" xr:uid="{00000000-0005-0000-0000-000013540000}"/>
    <cellStyle name="Normal 24 3 3 7" xfId="21552" xr:uid="{00000000-0005-0000-0000-000014540000}"/>
    <cellStyle name="Normal 24 3 3 7 2" xfId="21553" xr:uid="{00000000-0005-0000-0000-000015540000}"/>
    <cellStyle name="Normal 24 3 3 8" xfId="21554" xr:uid="{00000000-0005-0000-0000-000016540000}"/>
    <cellStyle name="Normal 24 3 4" xfId="21555" xr:uid="{00000000-0005-0000-0000-000017540000}"/>
    <cellStyle name="Normal 24 3 4 2" xfId="21556" xr:uid="{00000000-0005-0000-0000-000018540000}"/>
    <cellStyle name="Normal 24 3 4 2 2" xfId="21557" xr:uid="{00000000-0005-0000-0000-000019540000}"/>
    <cellStyle name="Normal 24 3 4 2 2 2" xfId="21558" xr:uid="{00000000-0005-0000-0000-00001A540000}"/>
    <cellStyle name="Normal 24 3 4 2 3" xfId="21559" xr:uid="{00000000-0005-0000-0000-00001B540000}"/>
    <cellStyle name="Normal 24 3 4 3" xfId="21560" xr:uid="{00000000-0005-0000-0000-00001C540000}"/>
    <cellStyle name="Normal 24 3 4 3 2" xfId="21561" xr:uid="{00000000-0005-0000-0000-00001D540000}"/>
    <cellStyle name="Normal 24 3 4 3 2 2" xfId="21562" xr:uid="{00000000-0005-0000-0000-00001E540000}"/>
    <cellStyle name="Normal 24 3 4 3 3" xfId="21563" xr:uid="{00000000-0005-0000-0000-00001F540000}"/>
    <cellStyle name="Normal 24 3 4 4" xfId="21564" xr:uid="{00000000-0005-0000-0000-000020540000}"/>
    <cellStyle name="Normal 24 3 4 4 2" xfId="21565" xr:uid="{00000000-0005-0000-0000-000021540000}"/>
    <cellStyle name="Normal 24 3 4 4 2 2" xfId="21566" xr:uid="{00000000-0005-0000-0000-000022540000}"/>
    <cellStyle name="Normal 24 3 4 4 3" xfId="21567" xr:uid="{00000000-0005-0000-0000-000023540000}"/>
    <cellStyle name="Normal 24 3 4 5" xfId="21568" xr:uid="{00000000-0005-0000-0000-000024540000}"/>
    <cellStyle name="Normal 24 3 4 5 2" xfId="21569" xr:uid="{00000000-0005-0000-0000-000025540000}"/>
    <cellStyle name="Normal 24 3 4 6" xfId="21570" xr:uid="{00000000-0005-0000-0000-000026540000}"/>
    <cellStyle name="Normal 24 3 4 6 2" xfId="21571" xr:uid="{00000000-0005-0000-0000-000027540000}"/>
    <cellStyle name="Normal 24 3 4 7" xfId="21572" xr:uid="{00000000-0005-0000-0000-000028540000}"/>
    <cellStyle name="Normal 24 3 5" xfId="21573" xr:uid="{00000000-0005-0000-0000-000029540000}"/>
    <cellStyle name="Normal 24 3 5 2" xfId="21574" xr:uid="{00000000-0005-0000-0000-00002A540000}"/>
    <cellStyle name="Normal 24 3 5 2 2" xfId="21575" xr:uid="{00000000-0005-0000-0000-00002B540000}"/>
    <cellStyle name="Normal 24 3 5 2 2 2" xfId="21576" xr:uid="{00000000-0005-0000-0000-00002C540000}"/>
    <cellStyle name="Normal 24 3 5 2 3" xfId="21577" xr:uid="{00000000-0005-0000-0000-00002D540000}"/>
    <cellStyle name="Normal 24 3 5 3" xfId="21578" xr:uid="{00000000-0005-0000-0000-00002E540000}"/>
    <cellStyle name="Normal 24 3 5 3 2" xfId="21579" xr:uid="{00000000-0005-0000-0000-00002F540000}"/>
    <cellStyle name="Normal 24 3 5 3 2 2" xfId="21580" xr:uid="{00000000-0005-0000-0000-000030540000}"/>
    <cellStyle name="Normal 24 3 5 3 3" xfId="21581" xr:uid="{00000000-0005-0000-0000-000031540000}"/>
    <cellStyle name="Normal 24 3 5 4" xfId="21582" xr:uid="{00000000-0005-0000-0000-000032540000}"/>
    <cellStyle name="Normal 24 3 5 4 2" xfId="21583" xr:uid="{00000000-0005-0000-0000-000033540000}"/>
    <cellStyle name="Normal 24 3 5 4 2 2" xfId="21584" xr:uid="{00000000-0005-0000-0000-000034540000}"/>
    <cellStyle name="Normal 24 3 5 4 3" xfId="21585" xr:uid="{00000000-0005-0000-0000-000035540000}"/>
    <cellStyle name="Normal 24 3 5 5" xfId="21586" xr:uid="{00000000-0005-0000-0000-000036540000}"/>
    <cellStyle name="Normal 24 3 5 5 2" xfId="21587" xr:uid="{00000000-0005-0000-0000-000037540000}"/>
    <cellStyle name="Normal 24 3 5 6" xfId="21588" xr:uid="{00000000-0005-0000-0000-000038540000}"/>
    <cellStyle name="Normal 24 3 5 6 2" xfId="21589" xr:uid="{00000000-0005-0000-0000-000039540000}"/>
    <cellStyle name="Normal 24 3 5 7" xfId="21590" xr:uid="{00000000-0005-0000-0000-00003A540000}"/>
    <cellStyle name="Normal 24 3 6" xfId="21591" xr:uid="{00000000-0005-0000-0000-00003B540000}"/>
    <cellStyle name="Normal 24 3 6 2" xfId="21592" xr:uid="{00000000-0005-0000-0000-00003C540000}"/>
    <cellStyle name="Normal 24 3 6 2 2" xfId="21593" xr:uid="{00000000-0005-0000-0000-00003D540000}"/>
    <cellStyle name="Normal 24 3 6 3" xfId="21594" xr:uid="{00000000-0005-0000-0000-00003E540000}"/>
    <cellStyle name="Normal 24 3 7" xfId="21595" xr:uid="{00000000-0005-0000-0000-00003F540000}"/>
    <cellStyle name="Normal 24 3 7 2" xfId="21596" xr:uid="{00000000-0005-0000-0000-000040540000}"/>
    <cellStyle name="Normal 24 3 7 2 2" xfId="21597" xr:uid="{00000000-0005-0000-0000-000041540000}"/>
    <cellStyle name="Normal 24 3 7 3" xfId="21598" xr:uid="{00000000-0005-0000-0000-000042540000}"/>
    <cellStyle name="Normal 24 3 8" xfId="21599" xr:uid="{00000000-0005-0000-0000-000043540000}"/>
    <cellStyle name="Normal 24 3 8 2" xfId="21600" xr:uid="{00000000-0005-0000-0000-000044540000}"/>
    <cellStyle name="Normal 24 3 8 2 2" xfId="21601" xr:uid="{00000000-0005-0000-0000-000045540000}"/>
    <cellStyle name="Normal 24 3 8 3" xfId="21602" xr:uid="{00000000-0005-0000-0000-000046540000}"/>
    <cellStyle name="Normal 24 3 9" xfId="21603" xr:uid="{00000000-0005-0000-0000-000047540000}"/>
    <cellStyle name="Normal 24 3 9 2" xfId="21604" xr:uid="{00000000-0005-0000-0000-000048540000}"/>
    <cellStyle name="Normal 24 4" xfId="21605" xr:uid="{00000000-0005-0000-0000-000049540000}"/>
    <cellStyle name="Normal 24 4 2" xfId="21606" xr:uid="{00000000-0005-0000-0000-00004A540000}"/>
    <cellStyle name="Normal 24 4 2 2" xfId="21607" xr:uid="{00000000-0005-0000-0000-00004B540000}"/>
    <cellStyle name="Normal 24 4 2 2 2" xfId="21608" xr:uid="{00000000-0005-0000-0000-00004C540000}"/>
    <cellStyle name="Normal 24 4 2 2 2 2" xfId="21609" xr:uid="{00000000-0005-0000-0000-00004D540000}"/>
    <cellStyle name="Normal 24 4 2 2 3" xfId="21610" xr:uid="{00000000-0005-0000-0000-00004E540000}"/>
    <cellStyle name="Normal 24 4 2 3" xfId="21611" xr:uid="{00000000-0005-0000-0000-00004F540000}"/>
    <cellStyle name="Normal 24 4 2 3 2" xfId="21612" xr:uid="{00000000-0005-0000-0000-000050540000}"/>
    <cellStyle name="Normal 24 4 2 3 2 2" xfId="21613" xr:uid="{00000000-0005-0000-0000-000051540000}"/>
    <cellStyle name="Normal 24 4 2 3 3" xfId="21614" xr:uid="{00000000-0005-0000-0000-000052540000}"/>
    <cellStyle name="Normal 24 4 2 4" xfId="21615" xr:uid="{00000000-0005-0000-0000-000053540000}"/>
    <cellStyle name="Normal 24 4 2 4 2" xfId="21616" xr:uid="{00000000-0005-0000-0000-000054540000}"/>
    <cellStyle name="Normal 24 4 2 4 2 2" xfId="21617" xr:uid="{00000000-0005-0000-0000-000055540000}"/>
    <cellStyle name="Normal 24 4 2 4 3" xfId="21618" xr:uid="{00000000-0005-0000-0000-000056540000}"/>
    <cellStyle name="Normal 24 4 2 5" xfId="21619" xr:uid="{00000000-0005-0000-0000-000057540000}"/>
    <cellStyle name="Normal 24 4 2 5 2" xfId="21620" xr:uid="{00000000-0005-0000-0000-000058540000}"/>
    <cellStyle name="Normal 24 4 2 6" xfId="21621" xr:uid="{00000000-0005-0000-0000-000059540000}"/>
    <cellStyle name="Normal 24 4 2 6 2" xfId="21622" xr:uid="{00000000-0005-0000-0000-00005A540000}"/>
    <cellStyle name="Normal 24 4 2 7" xfId="21623" xr:uid="{00000000-0005-0000-0000-00005B540000}"/>
    <cellStyle name="Normal 24 4 3" xfId="21624" xr:uid="{00000000-0005-0000-0000-00005C540000}"/>
    <cellStyle name="Normal 24 4 3 2" xfId="21625" xr:uid="{00000000-0005-0000-0000-00005D540000}"/>
    <cellStyle name="Normal 24 4 3 2 2" xfId="21626" xr:uid="{00000000-0005-0000-0000-00005E540000}"/>
    <cellStyle name="Normal 24 4 3 2 2 2" xfId="21627" xr:uid="{00000000-0005-0000-0000-00005F540000}"/>
    <cellStyle name="Normal 24 4 3 2 3" xfId="21628" xr:uid="{00000000-0005-0000-0000-000060540000}"/>
    <cellStyle name="Normal 24 4 3 3" xfId="21629" xr:uid="{00000000-0005-0000-0000-000061540000}"/>
    <cellStyle name="Normal 24 4 3 3 2" xfId="21630" xr:uid="{00000000-0005-0000-0000-000062540000}"/>
    <cellStyle name="Normal 24 4 3 3 2 2" xfId="21631" xr:uid="{00000000-0005-0000-0000-000063540000}"/>
    <cellStyle name="Normal 24 4 3 3 3" xfId="21632" xr:uid="{00000000-0005-0000-0000-000064540000}"/>
    <cellStyle name="Normal 24 4 3 4" xfId="21633" xr:uid="{00000000-0005-0000-0000-000065540000}"/>
    <cellStyle name="Normal 24 4 3 4 2" xfId="21634" xr:uid="{00000000-0005-0000-0000-000066540000}"/>
    <cellStyle name="Normal 24 4 3 4 2 2" xfId="21635" xr:uid="{00000000-0005-0000-0000-000067540000}"/>
    <cellStyle name="Normal 24 4 3 4 3" xfId="21636" xr:uid="{00000000-0005-0000-0000-000068540000}"/>
    <cellStyle name="Normal 24 4 3 5" xfId="21637" xr:uid="{00000000-0005-0000-0000-000069540000}"/>
    <cellStyle name="Normal 24 4 3 5 2" xfId="21638" xr:uid="{00000000-0005-0000-0000-00006A540000}"/>
    <cellStyle name="Normal 24 4 3 6" xfId="21639" xr:uid="{00000000-0005-0000-0000-00006B540000}"/>
    <cellStyle name="Normal 24 4 3 6 2" xfId="21640" xr:uid="{00000000-0005-0000-0000-00006C540000}"/>
    <cellStyle name="Normal 24 4 3 7" xfId="21641" xr:uid="{00000000-0005-0000-0000-00006D540000}"/>
    <cellStyle name="Normal 24 4 4" xfId="21642" xr:uid="{00000000-0005-0000-0000-00006E540000}"/>
    <cellStyle name="Normal 24 4 4 2" xfId="21643" xr:uid="{00000000-0005-0000-0000-00006F540000}"/>
    <cellStyle name="Normal 24 4 4 2 2" xfId="21644" xr:uid="{00000000-0005-0000-0000-000070540000}"/>
    <cellStyle name="Normal 24 4 4 3" xfId="21645" xr:uid="{00000000-0005-0000-0000-000071540000}"/>
    <cellStyle name="Normal 24 4 5" xfId="21646" xr:uid="{00000000-0005-0000-0000-000072540000}"/>
    <cellStyle name="Normal 24 4 5 2" xfId="21647" xr:uid="{00000000-0005-0000-0000-000073540000}"/>
    <cellStyle name="Normal 24 4 5 2 2" xfId="21648" xr:uid="{00000000-0005-0000-0000-000074540000}"/>
    <cellStyle name="Normal 24 4 5 3" xfId="21649" xr:uid="{00000000-0005-0000-0000-000075540000}"/>
    <cellStyle name="Normal 24 4 6" xfId="21650" xr:uid="{00000000-0005-0000-0000-000076540000}"/>
    <cellStyle name="Normal 24 4 6 2" xfId="21651" xr:uid="{00000000-0005-0000-0000-000077540000}"/>
    <cellStyle name="Normal 24 4 6 2 2" xfId="21652" xr:uid="{00000000-0005-0000-0000-000078540000}"/>
    <cellStyle name="Normal 24 4 6 3" xfId="21653" xr:uid="{00000000-0005-0000-0000-000079540000}"/>
    <cellStyle name="Normal 24 4 7" xfId="21654" xr:uid="{00000000-0005-0000-0000-00007A540000}"/>
    <cellStyle name="Normal 24 4 7 2" xfId="21655" xr:uid="{00000000-0005-0000-0000-00007B540000}"/>
    <cellStyle name="Normal 24 4 8" xfId="21656" xr:uid="{00000000-0005-0000-0000-00007C540000}"/>
    <cellStyle name="Normal 24 4 8 2" xfId="21657" xr:uid="{00000000-0005-0000-0000-00007D540000}"/>
    <cellStyle name="Normal 24 4 9" xfId="21658" xr:uid="{00000000-0005-0000-0000-00007E540000}"/>
    <cellStyle name="Normal 24 5" xfId="21659" xr:uid="{00000000-0005-0000-0000-00007F540000}"/>
    <cellStyle name="Normal 24 5 2" xfId="21660" xr:uid="{00000000-0005-0000-0000-000080540000}"/>
    <cellStyle name="Normal 24 5 2 2" xfId="21661" xr:uid="{00000000-0005-0000-0000-000081540000}"/>
    <cellStyle name="Normal 24 5 2 2 2" xfId="21662" xr:uid="{00000000-0005-0000-0000-000082540000}"/>
    <cellStyle name="Normal 24 5 2 2 2 2" xfId="21663" xr:uid="{00000000-0005-0000-0000-000083540000}"/>
    <cellStyle name="Normal 24 5 2 2 3" xfId="21664" xr:uid="{00000000-0005-0000-0000-000084540000}"/>
    <cellStyle name="Normal 24 5 2 3" xfId="21665" xr:uid="{00000000-0005-0000-0000-000085540000}"/>
    <cellStyle name="Normal 24 5 2 3 2" xfId="21666" xr:uid="{00000000-0005-0000-0000-000086540000}"/>
    <cellStyle name="Normal 24 5 2 3 2 2" xfId="21667" xr:uid="{00000000-0005-0000-0000-000087540000}"/>
    <cellStyle name="Normal 24 5 2 3 3" xfId="21668" xr:uid="{00000000-0005-0000-0000-000088540000}"/>
    <cellStyle name="Normal 24 5 2 4" xfId="21669" xr:uid="{00000000-0005-0000-0000-000089540000}"/>
    <cellStyle name="Normal 24 5 2 4 2" xfId="21670" xr:uid="{00000000-0005-0000-0000-00008A540000}"/>
    <cellStyle name="Normal 24 5 2 4 2 2" xfId="21671" xr:uid="{00000000-0005-0000-0000-00008B540000}"/>
    <cellStyle name="Normal 24 5 2 4 3" xfId="21672" xr:uid="{00000000-0005-0000-0000-00008C540000}"/>
    <cellStyle name="Normal 24 5 2 5" xfId="21673" xr:uid="{00000000-0005-0000-0000-00008D540000}"/>
    <cellStyle name="Normal 24 5 2 5 2" xfId="21674" xr:uid="{00000000-0005-0000-0000-00008E540000}"/>
    <cellStyle name="Normal 24 5 2 6" xfId="21675" xr:uid="{00000000-0005-0000-0000-00008F540000}"/>
    <cellStyle name="Normal 24 5 2 6 2" xfId="21676" xr:uid="{00000000-0005-0000-0000-000090540000}"/>
    <cellStyle name="Normal 24 5 2 7" xfId="21677" xr:uid="{00000000-0005-0000-0000-000091540000}"/>
    <cellStyle name="Normal 24 5 3" xfId="21678" xr:uid="{00000000-0005-0000-0000-000092540000}"/>
    <cellStyle name="Normal 24 5 3 2" xfId="21679" xr:uid="{00000000-0005-0000-0000-000093540000}"/>
    <cellStyle name="Normal 24 5 3 2 2" xfId="21680" xr:uid="{00000000-0005-0000-0000-000094540000}"/>
    <cellStyle name="Normal 24 5 3 3" xfId="21681" xr:uid="{00000000-0005-0000-0000-000095540000}"/>
    <cellStyle name="Normal 24 5 4" xfId="21682" xr:uid="{00000000-0005-0000-0000-000096540000}"/>
    <cellStyle name="Normal 24 5 4 2" xfId="21683" xr:uid="{00000000-0005-0000-0000-000097540000}"/>
    <cellStyle name="Normal 24 5 4 2 2" xfId="21684" xr:uid="{00000000-0005-0000-0000-000098540000}"/>
    <cellStyle name="Normal 24 5 4 3" xfId="21685" xr:uid="{00000000-0005-0000-0000-000099540000}"/>
    <cellStyle name="Normal 24 5 5" xfId="21686" xr:uid="{00000000-0005-0000-0000-00009A540000}"/>
    <cellStyle name="Normal 24 5 5 2" xfId="21687" xr:uid="{00000000-0005-0000-0000-00009B540000}"/>
    <cellStyle name="Normal 24 5 5 2 2" xfId="21688" xr:uid="{00000000-0005-0000-0000-00009C540000}"/>
    <cellStyle name="Normal 24 5 5 3" xfId="21689" xr:uid="{00000000-0005-0000-0000-00009D540000}"/>
    <cellStyle name="Normal 24 5 6" xfId="21690" xr:uid="{00000000-0005-0000-0000-00009E540000}"/>
    <cellStyle name="Normal 24 5 6 2" xfId="21691" xr:uid="{00000000-0005-0000-0000-00009F540000}"/>
    <cellStyle name="Normal 24 5 7" xfId="21692" xr:uid="{00000000-0005-0000-0000-0000A0540000}"/>
    <cellStyle name="Normal 24 5 7 2" xfId="21693" xr:uid="{00000000-0005-0000-0000-0000A1540000}"/>
    <cellStyle name="Normal 24 5 8" xfId="21694" xr:uid="{00000000-0005-0000-0000-0000A2540000}"/>
    <cellStyle name="Normal 24 6" xfId="21695" xr:uid="{00000000-0005-0000-0000-0000A3540000}"/>
    <cellStyle name="Normal 24 6 2" xfId="21696" xr:uid="{00000000-0005-0000-0000-0000A4540000}"/>
    <cellStyle name="Normal 24 6 2 2" xfId="21697" xr:uid="{00000000-0005-0000-0000-0000A5540000}"/>
    <cellStyle name="Normal 24 6 2 2 2" xfId="21698" xr:uid="{00000000-0005-0000-0000-0000A6540000}"/>
    <cellStyle name="Normal 24 6 2 3" xfId="21699" xr:uid="{00000000-0005-0000-0000-0000A7540000}"/>
    <cellStyle name="Normal 24 6 3" xfId="21700" xr:uid="{00000000-0005-0000-0000-0000A8540000}"/>
    <cellStyle name="Normal 24 6 3 2" xfId="21701" xr:uid="{00000000-0005-0000-0000-0000A9540000}"/>
    <cellStyle name="Normal 24 6 3 2 2" xfId="21702" xr:uid="{00000000-0005-0000-0000-0000AA540000}"/>
    <cellStyle name="Normal 24 6 3 3" xfId="21703" xr:uid="{00000000-0005-0000-0000-0000AB540000}"/>
    <cellStyle name="Normal 24 6 4" xfId="21704" xr:uid="{00000000-0005-0000-0000-0000AC540000}"/>
    <cellStyle name="Normal 24 6 4 2" xfId="21705" xr:uid="{00000000-0005-0000-0000-0000AD540000}"/>
    <cellStyle name="Normal 24 6 4 2 2" xfId="21706" xr:uid="{00000000-0005-0000-0000-0000AE540000}"/>
    <cellStyle name="Normal 24 6 4 3" xfId="21707" xr:uid="{00000000-0005-0000-0000-0000AF540000}"/>
    <cellStyle name="Normal 24 6 5" xfId="21708" xr:uid="{00000000-0005-0000-0000-0000B0540000}"/>
    <cellStyle name="Normal 24 6 5 2" xfId="21709" xr:uid="{00000000-0005-0000-0000-0000B1540000}"/>
    <cellStyle name="Normal 24 6 6" xfId="21710" xr:uid="{00000000-0005-0000-0000-0000B2540000}"/>
    <cellStyle name="Normal 24 6 6 2" xfId="21711" xr:uid="{00000000-0005-0000-0000-0000B3540000}"/>
    <cellStyle name="Normal 24 6 7" xfId="21712" xr:uid="{00000000-0005-0000-0000-0000B4540000}"/>
    <cellStyle name="Normal 24 7" xfId="21713" xr:uid="{00000000-0005-0000-0000-0000B5540000}"/>
    <cellStyle name="Normal 24 7 2" xfId="21714" xr:uid="{00000000-0005-0000-0000-0000B6540000}"/>
    <cellStyle name="Normal 24 7 2 2" xfId="21715" xr:uid="{00000000-0005-0000-0000-0000B7540000}"/>
    <cellStyle name="Normal 24 7 2 2 2" xfId="21716" xr:uid="{00000000-0005-0000-0000-0000B8540000}"/>
    <cellStyle name="Normal 24 7 2 3" xfId="21717" xr:uid="{00000000-0005-0000-0000-0000B9540000}"/>
    <cellStyle name="Normal 24 7 3" xfId="21718" xr:uid="{00000000-0005-0000-0000-0000BA540000}"/>
    <cellStyle name="Normal 24 7 3 2" xfId="21719" xr:uid="{00000000-0005-0000-0000-0000BB540000}"/>
    <cellStyle name="Normal 24 7 3 2 2" xfId="21720" xr:uid="{00000000-0005-0000-0000-0000BC540000}"/>
    <cellStyle name="Normal 24 7 3 3" xfId="21721" xr:uid="{00000000-0005-0000-0000-0000BD540000}"/>
    <cellStyle name="Normal 24 7 4" xfId="21722" xr:uid="{00000000-0005-0000-0000-0000BE540000}"/>
    <cellStyle name="Normal 24 7 4 2" xfId="21723" xr:uid="{00000000-0005-0000-0000-0000BF540000}"/>
    <cellStyle name="Normal 24 7 4 2 2" xfId="21724" xr:uid="{00000000-0005-0000-0000-0000C0540000}"/>
    <cellStyle name="Normal 24 7 4 3" xfId="21725" xr:uid="{00000000-0005-0000-0000-0000C1540000}"/>
    <cellStyle name="Normal 24 7 5" xfId="21726" xr:uid="{00000000-0005-0000-0000-0000C2540000}"/>
    <cellStyle name="Normal 24 7 5 2" xfId="21727" xr:uid="{00000000-0005-0000-0000-0000C3540000}"/>
    <cellStyle name="Normal 24 7 6" xfId="21728" xr:uid="{00000000-0005-0000-0000-0000C4540000}"/>
    <cellStyle name="Normal 24 7 6 2" xfId="21729" xr:uid="{00000000-0005-0000-0000-0000C5540000}"/>
    <cellStyle name="Normal 24 7 7" xfId="21730" xr:uid="{00000000-0005-0000-0000-0000C6540000}"/>
    <cellStyle name="Normal 24 8" xfId="21731" xr:uid="{00000000-0005-0000-0000-0000C7540000}"/>
    <cellStyle name="Normal 24 8 2" xfId="21732" xr:uid="{00000000-0005-0000-0000-0000C8540000}"/>
    <cellStyle name="Normal 24 8 2 2" xfId="21733" xr:uid="{00000000-0005-0000-0000-0000C9540000}"/>
    <cellStyle name="Normal 24 8 3" xfId="21734" xr:uid="{00000000-0005-0000-0000-0000CA540000}"/>
    <cellStyle name="Normal 24 9" xfId="21735" xr:uid="{00000000-0005-0000-0000-0000CB540000}"/>
    <cellStyle name="Normal 24 9 2" xfId="21736" xr:uid="{00000000-0005-0000-0000-0000CC540000}"/>
    <cellStyle name="Normal 24 9 2 2" xfId="21737" xr:uid="{00000000-0005-0000-0000-0000CD540000}"/>
    <cellStyle name="Normal 24 9 3" xfId="21738" xr:uid="{00000000-0005-0000-0000-0000CE540000}"/>
    <cellStyle name="Normal 24_Confidential Information" xfId="21739" xr:uid="{00000000-0005-0000-0000-0000CF540000}"/>
    <cellStyle name="Normal 25" xfId="520" xr:uid="{00000000-0005-0000-0000-0000D0540000}"/>
    <cellStyle name="Normal 25 10" xfId="21740" xr:uid="{00000000-0005-0000-0000-0000D1540000}"/>
    <cellStyle name="Normal 25 10 2" xfId="21741" xr:uid="{00000000-0005-0000-0000-0000D2540000}"/>
    <cellStyle name="Normal 25 10 2 2" xfId="21742" xr:uid="{00000000-0005-0000-0000-0000D3540000}"/>
    <cellStyle name="Normal 25 10 3" xfId="21743" xr:uid="{00000000-0005-0000-0000-0000D4540000}"/>
    <cellStyle name="Normal 25 11" xfId="21744" xr:uid="{00000000-0005-0000-0000-0000D5540000}"/>
    <cellStyle name="Normal 25 11 2" xfId="21745" xr:uid="{00000000-0005-0000-0000-0000D6540000}"/>
    <cellStyle name="Normal 25 12" xfId="21746" xr:uid="{00000000-0005-0000-0000-0000D7540000}"/>
    <cellStyle name="Normal 25 12 2" xfId="21747" xr:uid="{00000000-0005-0000-0000-0000D8540000}"/>
    <cellStyle name="Normal 25 13" xfId="21748" xr:uid="{00000000-0005-0000-0000-0000D9540000}"/>
    <cellStyle name="Normal 25 2" xfId="521" xr:uid="{00000000-0005-0000-0000-0000DA540000}"/>
    <cellStyle name="Normal 25 2 10" xfId="21749" xr:uid="{00000000-0005-0000-0000-0000DB540000}"/>
    <cellStyle name="Normal 25 2 10 2" xfId="21750" xr:uid="{00000000-0005-0000-0000-0000DC540000}"/>
    <cellStyle name="Normal 25 2 11" xfId="21751" xr:uid="{00000000-0005-0000-0000-0000DD540000}"/>
    <cellStyle name="Normal 25 2 2" xfId="21752" xr:uid="{00000000-0005-0000-0000-0000DE540000}"/>
    <cellStyle name="Normal 25 2 2 2" xfId="21753" xr:uid="{00000000-0005-0000-0000-0000DF540000}"/>
    <cellStyle name="Normal 25 2 2 2 2" xfId="21754" xr:uid="{00000000-0005-0000-0000-0000E0540000}"/>
    <cellStyle name="Normal 25 2 2 2 2 2" xfId="21755" xr:uid="{00000000-0005-0000-0000-0000E1540000}"/>
    <cellStyle name="Normal 25 2 2 2 2 2 2" xfId="21756" xr:uid="{00000000-0005-0000-0000-0000E2540000}"/>
    <cellStyle name="Normal 25 2 2 2 2 3" xfId="21757" xr:uid="{00000000-0005-0000-0000-0000E3540000}"/>
    <cellStyle name="Normal 25 2 2 2 3" xfId="21758" xr:uid="{00000000-0005-0000-0000-0000E4540000}"/>
    <cellStyle name="Normal 25 2 2 2 3 2" xfId="21759" xr:uid="{00000000-0005-0000-0000-0000E5540000}"/>
    <cellStyle name="Normal 25 2 2 2 3 2 2" xfId="21760" xr:uid="{00000000-0005-0000-0000-0000E6540000}"/>
    <cellStyle name="Normal 25 2 2 2 3 3" xfId="21761" xr:uid="{00000000-0005-0000-0000-0000E7540000}"/>
    <cellStyle name="Normal 25 2 2 2 4" xfId="21762" xr:uid="{00000000-0005-0000-0000-0000E8540000}"/>
    <cellStyle name="Normal 25 2 2 2 4 2" xfId="21763" xr:uid="{00000000-0005-0000-0000-0000E9540000}"/>
    <cellStyle name="Normal 25 2 2 2 4 2 2" xfId="21764" xr:uid="{00000000-0005-0000-0000-0000EA540000}"/>
    <cellStyle name="Normal 25 2 2 2 4 3" xfId="21765" xr:uid="{00000000-0005-0000-0000-0000EB540000}"/>
    <cellStyle name="Normal 25 2 2 2 5" xfId="21766" xr:uid="{00000000-0005-0000-0000-0000EC540000}"/>
    <cellStyle name="Normal 25 2 2 2 5 2" xfId="21767" xr:uid="{00000000-0005-0000-0000-0000ED540000}"/>
    <cellStyle name="Normal 25 2 2 2 6" xfId="21768" xr:uid="{00000000-0005-0000-0000-0000EE540000}"/>
    <cellStyle name="Normal 25 2 2 2 6 2" xfId="21769" xr:uid="{00000000-0005-0000-0000-0000EF540000}"/>
    <cellStyle name="Normal 25 2 2 2 7" xfId="21770" xr:uid="{00000000-0005-0000-0000-0000F0540000}"/>
    <cellStyle name="Normal 25 2 2 3" xfId="21771" xr:uid="{00000000-0005-0000-0000-0000F1540000}"/>
    <cellStyle name="Normal 25 2 2 3 2" xfId="21772" xr:uid="{00000000-0005-0000-0000-0000F2540000}"/>
    <cellStyle name="Normal 25 2 2 3 2 2" xfId="21773" xr:uid="{00000000-0005-0000-0000-0000F3540000}"/>
    <cellStyle name="Normal 25 2 2 3 2 2 2" xfId="21774" xr:uid="{00000000-0005-0000-0000-0000F4540000}"/>
    <cellStyle name="Normal 25 2 2 3 2 3" xfId="21775" xr:uid="{00000000-0005-0000-0000-0000F5540000}"/>
    <cellStyle name="Normal 25 2 2 3 3" xfId="21776" xr:uid="{00000000-0005-0000-0000-0000F6540000}"/>
    <cellStyle name="Normal 25 2 2 3 3 2" xfId="21777" xr:uid="{00000000-0005-0000-0000-0000F7540000}"/>
    <cellStyle name="Normal 25 2 2 3 3 2 2" xfId="21778" xr:uid="{00000000-0005-0000-0000-0000F8540000}"/>
    <cellStyle name="Normal 25 2 2 3 3 3" xfId="21779" xr:uid="{00000000-0005-0000-0000-0000F9540000}"/>
    <cellStyle name="Normal 25 2 2 3 4" xfId="21780" xr:uid="{00000000-0005-0000-0000-0000FA540000}"/>
    <cellStyle name="Normal 25 2 2 3 4 2" xfId="21781" xr:uid="{00000000-0005-0000-0000-0000FB540000}"/>
    <cellStyle name="Normal 25 2 2 3 4 2 2" xfId="21782" xr:uid="{00000000-0005-0000-0000-0000FC540000}"/>
    <cellStyle name="Normal 25 2 2 3 4 3" xfId="21783" xr:uid="{00000000-0005-0000-0000-0000FD540000}"/>
    <cellStyle name="Normal 25 2 2 3 5" xfId="21784" xr:uid="{00000000-0005-0000-0000-0000FE540000}"/>
    <cellStyle name="Normal 25 2 2 3 5 2" xfId="21785" xr:uid="{00000000-0005-0000-0000-0000FF540000}"/>
    <cellStyle name="Normal 25 2 2 3 6" xfId="21786" xr:uid="{00000000-0005-0000-0000-000000550000}"/>
    <cellStyle name="Normal 25 2 2 3 6 2" xfId="21787" xr:uid="{00000000-0005-0000-0000-000001550000}"/>
    <cellStyle name="Normal 25 2 2 3 7" xfId="21788" xr:uid="{00000000-0005-0000-0000-000002550000}"/>
    <cellStyle name="Normal 25 2 2 4" xfId="21789" xr:uid="{00000000-0005-0000-0000-000003550000}"/>
    <cellStyle name="Normal 25 2 2 4 2" xfId="21790" xr:uid="{00000000-0005-0000-0000-000004550000}"/>
    <cellStyle name="Normal 25 2 2 4 2 2" xfId="21791" xr:uid="{00000000-0005-0000-0000-000005550000}"/>
    <cellStyle name="Normal 25 2 2 4 3" xfId="21792" xr:uid="{00000000-0005-0000-0000-000006550000}"/>
    <cellStyle name="Normal 25 2 2 5" xfId="21793" xr:uid="{00000000-0005-0000-0000-000007550000}"/>
    <cellStyle name="Normal 25 2 2 5 2" xfId="21794" xr:uid="{00000000-0005-0000-0000-000008550000}"/>
    <cellStyle name="Normal 25 2 2 5 2 2" xfId="21795" xr:uid="{00000000-0005-0000-0000-000009550000}"/>
    <cellStyle name="Normal 25 2 2 5 3" xfId="21796" xr:uid="{00000000-0005-0000-0000-00000A550000}"/>
    <cellStyle name="Normal 25 2 2 6" xfId="21797" xr:uid="{00000000-0005-0000-0000-00000B550000}"/>
    <cellStyle name="Normal 25 2 2 6 2" xfId="21798" xr:uid="{00000000-0005-0000-0000-00000C550000}"/>
    <cellStyle name="Normal 25 2 2 6 2 2" xfId="21799" xr:uid="{00000000-0005-0000-0000-00000D550000}"/>
    <cellStyle name="Normal 25 2 2 6 3" xfId="21800" xr:uid="{00000000-0005-0000-0000-00000E550000}"/>
    <cellStyle name="Normal 25 2 2 7" xfId="21801" xr:uid="{00000000-0005-0000-0000-00000F550000}"/>
    <cellStyle name="Normal 25 2 2 7 2" xfId="21802" xr:uid="{00000000-0005-0000-0000-000010550000}"/>
    <cellStyle name="Normal 25 2 2 8" xfId="21803" xr:uid="{00000000-0005-0000-0000-000011550000}"/>
    <cellStyle name="Normal 25 2 2 8 2" xfId="21804" xr:uid="{00000000-0005-0000-0000-000012550000}"/>
    <cellStyle name="Normal 25 2 2 9" xfId="21805" xr:uid="{00000000-0005-0000-0000-000013550000}"/>
    <cellStyle name="Normal 25 2 3" xfId="21806" xr:uid="{00000000-0005-0000-0000-000014550000}"/>
    <cellStyle name="Normal 25 2 3 2" xfId="21807" xr:uid="{00000000-0005-0000-0000-000015550000}"/>
    <cellStyle name="Normal 25 2 3 2 2" xfId="21808" xr:uid="{00000000-0005-0000-0000-000016550000}"/>
    <cellStyle name="Normal 25 2 3 2 2 2" xfId="21809" xr:uid="{00000000-0005-0000-0000-000017550000}"/>
    <cellStyle name="Normal 25 2 3 2 2 2 2" xfId="21810" xr:uid="{00000000-0005-0000-0000-000018550000}"/>
    <cellStyle name="Normal 25 2 3 2 2 3" xfId="21811" xr:uid="{00000000-0005-0000-0000-000019550000}"/>
    <cellStyle name="Normal 25 2 3 2 3" xfId="21812" xr:uid="{00000000-0005-0000-0000-00001A550000}"/>
    <cellStyle name="Normal 25 2 3 2 3 2" xfId="21813" xr:uid="{00000000-0005-0000-0000-00001B550000}"/>
    <cellStyle name="Normal 25 2 3 2 3 2 2" xfId="21814" xr:uid="{00000000-0005-0000-0000-00001C550000}"/>
    <cellStyle name="Normal 25 2 3 2 3 3" xfId="21815" xr:uid="{00000000-0005-0000-0000-00001D550000}"/>
    <cellStyle name="Normal 25 2 3 2 4" xfId="21816" xr:uid="{00000000-0005-0000-0000-00001E550000}"/>
    <cellStyle name="Normal 25 2 3 2 4 2" xfId="21817" xr:uid="{00000000-0005-0000-0000-00001F550000}"/>
    <cellStyle name="Normal 25 2 3 2 4 2 2" xfId="21818" xr:uid="{00000000-0005-0000-0000-000020550000}"/>
    <cellStyle name="Normal 25 2 3 2 4 3" xfId="21819" xr:uid="{00000000-0005-0000-0000-000021550000}"/>
    <cellStyle name="Normal 25 2 3 2 5" xfId="21820" xr:uid="{00000000-0005-0000-0000-000022550000}"/>
    <cellStyle name="Normal 25 2 3 2 5 2" xfId="21821" xr:uid="{00000000-0005-0000-0000-000023550000}"/>
    <cellStyle name="Normal 25 2 3 2 6" xfId="21822" xr:uid="{00000000-0005-0000-0000-000024550000}"/>
    <cellStyle name="Normal 25 2 3 2 6 2" xfId="21823" xr:uid="{00000000-0005-0000-0000-000025550000}"/>
    <cellStyle name="Normal 25 2 3 2 7" xfId="21824" xr:uid="{00000000-0005-0000-0000-000026550000}"/>
    <cellStyle name="Normal 25 2 3 3" xfId="21825" xr:uid="{00000000-0005-0000-0000-000027550000}"/>
    <cellStyle name="Normal 25 2 3 3 2" xfId="21826" xr:uid="{00000000-0005-0000-0000-000028550000}"/>
    <cellStyle name="Normal 25 2 3 3 2 2" xfId="21827" xr:uid="{00000000-0005-0000-0000-000029550000}"/>
    <cellStyle name="Normal 25 2 3 3 3" xfId="21828" xr:uid="{00000000-0005-0000-0000-00002A550000}"/>
    <cellStyle name="Normal 25 2 3 4" xfId="21829" xr:uid="{00000000-0005-0000-0000-00002B550000}"/>
    <cellStyle name="Normal 25 2 3 4 2" xfId="21830" xr:uid="{00000000-0005-0000-0000-00002C550000}"/>
    <cellStyle name="Normal 25 2 3 4 2 2" xfId="21831" xr:uid="{00000000-0005-0000-0000-00002D550000}"/>
    <cellStyle name="Normal 25 2 3 4 3" xfId="21832" xr:uid="{00000000-0005-0000-0000-00002E550000}"/>
    <cellStyle name="Normal 25 2 3 5" xfId="21833" xr:uid="{00000000-0005-0000-0000-00002F550000}"/>
    <cellStyle name="Normal 25 2 3 5 2" xfId="21834" xr:uid="{00000000-0005-0000-0000-000030550000}"/>
    <cellStyle name="Normal 25 2 3 5 2 2" xfId="21835" xr:uid="{00000000-0005-0000-0000-000031550000}"/>
    <cellStyle name="Normal 25 2 3 5 3" xfId="21836" xr:uid="{00000000-0005-0000-0000-000032550000}"/>
    <cellStyle name="Normal 25 2 3 6" xfId="21837" xr:uid="{00000000-0005-0000-0000-000033550000}"/>
    <cellStyle name="Normal 25 2 3 6 2" xfId="21838" xr:uid="{00000000-0005-0000-0000-000034550000}"/>
    <cellStyle name="Normal 25 2 3 7" xfId="21839" xr:uid="{00000000-0005-0000-0000-000035550000}"/>
    <cellStyle name="Normal 25 2 3 7 2" xfId="21840" xr:uid="{00000000-0005-0000-0000-000036550000}"/>
    <cellStyle name="Normal 25 2 3 8" xfId="21841" xr:uid="{00000000-0005-0000-0000-000037550000}"/>
    <cellStyle name="Normal 25 2 4" xfId="21842" xr:uid="{00000000-0005-0000-0000-000038550000}"/>
    <cellStyle name="Normal 25 2 4 2" xfId="21843" xr:uid="{00000000-0005-0000-0000-000039550000}"/>
    <cellStyle name="Normal 25 2 4 2 2" xfId="21844" xr:uid="{00000000-0005-0000-0000-00003A550000}"/>
    <cellStyle name="Normal 25 2 4 2 2 2" xfId="21845" xr:uid="{00000000-0005-0000-0000-00003B550000}"/>
    <cellStyle name="Normal 25 2 4 2 3" xfId="21846" xr:uid="{00000000-0005-0000-0000-00003C550000}"/>
    <cellStyle name="Normal 25 2 4 3" xfId="21847" xr:uid="{00000000-0005-0000-0000-00003D550000}"/>
    <cellStyle name="Normal 25 2 4 3 2" xfId="21848" xr:uid="{00000000-0005-0000-0000-00003E550000}"/>
    <cellStyle name="Normal 25 2 4 3 2 2" xfId="21849" xr:uid="{00000000-0005-0000-0000-00003F550000}"/>
    <cellStyle name="Normal 25 2 4 3 3" xfId="21850" xr:uid="{00000000-0005-0000-0000-000040550000}"/>
    <cellStyle name="Normal 25 2 4 4" xfId="21851" xr:uid="{00000000-0005-0000-0000-000041550000}"/>
    <cellStyle name="Normal 25 2 4 4 2" xfId="21852" xr:uid="{00000000-0005-0000-0000-000042550000}"/>
    <cellStyle name="Normal 25 2 4 4 2 2" xfId="21853" xr:uid="{00000000-0005-0000-0000-000043550000}"/>
    <cellStyle name="Normal 25 2 4 4 3" xfId="21854" xr:uid="{00000000-0005-0000-0000-000044550000}"/>
    <cellStyle name="Normal 25 2 4 5" xfId="21855" xr:uid="{00000000-0005-0000-0000-000045550000}"/>
    <cellStyle name="Normal 25 2 4 5 2" xfId="21856" xr:uid="{00000000-0005-0000-0000-000046550000}"/>
    <cellStyle name="Normal 25 2 4 6" xfId="21857" xr:uid="{00000000-0005-0000-0000-000047550000}"/>
    <cellStyle name="Normal 25 2 4 6 2" xfId="21858" xr:uid="{00000000-0005-0000-0000-000048550000}"/>
    <cellStyle name="Normal 25 2 4 7" xfId="21859" xr:uid="{00000000-0005-0000-0000-000049550000}"/>
    <cellStyle name="Normal 25 2 5" xfId="21860" xr:uid="{00000000-0005-0000-0000-00004A550000}"/>
    <cellStyle name="Normal 25 2 5 2" xfId="21861" xr:uid="{00000000-0005-0000-0000-00004B550000}"/>
    <cellStyle name="Normal 25 2 5 2 2" xfId="21862" xr:uid="{00000000-0005-0000-0000-00004C550000}"/>
    <cellStyle name="Normal 25 2 5 2 2 2" xfId="21863" xr:uid="{00000000-0005-0000-0000-00004D550000}"/>
    <cellStyle name="Normal 25 2 5 2 3" xfId="21864" xr:uid="{00000000-0005-0000-0000-00004E550000}"/>
    <cellStyle name="Normal 25 2 5 3" xfId="21865" xr:uid="{00000000-0005-0000-0000-00004F550000}"/>
    <cellStyle name="Normal 25 2 5 3 2" xfId="21866" xr:uid="{00000000-0005-0000-0000-000050550000}"/>
    <cellStyle name="Normal 25 2 5 3 2 2" xfId="21867" xr:uid="{00000000-0005-0000-0000-000051550000}"/>
    <cellStyle name="Normal 25 2 5 3 3" xfId="21868" xr:uid="{00000000-0005-0000-0000-000052550000}"/>
    <cellStyle name="Normal 25 2 5 4" xfId="21869" xr:uid="{00000000-0005-0000-0000-000053550000}"/>
    <cellStyle name="Normal 25 2 5 4 2" xfId="21870" xr:uid="{00000000-0005-0000-0000-000054550000}"/>
    <cellStyle name="Normal 25 2 5 4 2 2" xfId="21871" xr:uid="{00000000-0005-0000-0000-000055550000}"/>
    <cellStyle name="Normal 25 2 5 4 3" xfId="21872" xr:uid="{00000000-0005-0000-0000-000056550000}"/>
    <cellStyle name="Normal 25 2 5 5" xfId="21873" xr:uid="{00000000-0005-0000-0000-000057550000}"/>
    <cellStyle name="Normal 25 2 5 5 2" xfId="21874" xr:uid="{00000000-0005-0000-0000-000058550000}"/>
    <cellStyle name="Normal 25 2 5 6" xfId="21875" xr:uid="{00000000-0005-0000-0000-000059550000}"/>
    <cellStyle name="Normal 25 2 5 6 2" xfId="21876" xr:uid="{00000000-0005-0000-0000-00005A550000}"/>
    <cellStyle name="Normal 25 2 5 7" xfId="21877" xr:uid="{00000000-0005-0000-0000-00005B550000}"/>
    <cellStyle name="Normal 25 2 6" xfId="21878" xr:uid="{00000000-0005-0000-0000-00005C550000}"/>
    <cellStyle name="Normal 25 2 6 2" xfId="21879" xr:uid="{00000000-0005-0000-0000-00005D550000}"/>
    <cellStyle name="Normal 25 2 6 2 2" xfId="21880" xr:uid="{00000000-0005-0000-0000-00005E550000}"/>
    <cellStyle name="Normal 25 2 6 3" xfId="21881" xr:uid="{00000000-0005-0000-0000-00005F550000}"/>
    <cellStyle name="Normal 25 2 7" xfId="21882" xr:uid="{00000000-0005-0000-0000-000060550000}"/>
    <cellStyle name="Normal 25 2 7 2" xfId="21883" xr:uid="{00000000-0005-0000-0000-000061550000}"/>
    <cellStyle name="Normal 25 2 7 2 2" xfId="21884" xr:uid="{00000000-0005-0000-0000-000062550000}"/>
    <cellStyle name="Normal 25 2 7 3" xfId="21885" xr:uid="{00000000-0005-0000-0000-000063550000}"/>
    <cellStyle name="Normal 25 2 8" xfId="21886" xr:uid="{00000000-0005-0000-0000-000064550000}"/>
    <cellStyle name="Normal 25 2 8 2" xfId="21887" xr:uid="{00000000-0005-0000-0000-000065550000}"/>
    <cellStyle name="Normal 25 2 8 2 2" xfId="21888" xr:uid="{00000000-0005-0000-0000-000066550000}"/>
    <cellStyle name="Normal 25 2 8 3" xfId="21889" xr:uid="{00000000-0005-0000-0000-000067550000}"/>
    <cellStyle name="Normal 25 2 9" xfId="21890" xr:uid="{00000000-0005-0000-0000-000068550000}"/>
    <cellStyle name="Normal 25 2 9 2" xfId="21891" xr:uid="{00000000-0005-0000-0000-000069550000}"/>
    <cellStyle name="Normal 25 3" xfId="522" xr:uid="{00000000-0005-0000-0000-00006A550000}"/>
    <cellStyle name="Normal 25 3 10" xfId="21892" xr:uid="{00000000-0005-0000-0000-00006B550000}"/>
    <cellStyle name="Normal 25 3 10 2" xfId="21893" xr:uid="{00000000-0005-0000-0000-00006C550000}"/>
    <cellStyle name="Normal 25 3 11" xfId="21894" xr:uid="{00000000-0005-0000-0000-00006D550000}"/>
    <cellStyle name="Normal 25 3 2" xfId="21895" xr:uid="{00000000-0005-0000-0000-00006E550000}"/>
    <cellStyle name="Normal 25 3 2 2" xfId="21896" xr:uid="{00000000-0005-0000-0000-00006F550000}"/>
    <cellStyle name="Normal 25 3 2 2 2" xfId="21897" xr:uid="{00000000-0005-0000-0000-000070550000}"/>
    <cellStyle name="Normal 25 3 2 2 2 2" xfId="21898" xr:uid="{00000000-0005-0000-0000-000071550000}"/>
    <cellStyle name="Normal 25 3 2 2 2 2 2" xfId="21899" xr:uid="{00000000-0005-0000-0000-000072550000}"/>
    <cellStyle name="Normal 25 3 2 2 2 3" xfId="21900" xr:uid="{00000000-0005-0000-0000-000073550000}"/>
    <cellStyle name="Normal 25 3 2 2 3" xfId="21901" xr:uid="{00000000-0005-0000-0000-000074550000}"/>
    <cellStyle name="Normal 25 3 2 2 3 2" xfId="21902" xr:uid="{00000000-0005-0000-0000-000075550000}"/>
    <cellStyle name="Normal 25 3 2 2 3 2 2" xfId="21903" xr:uid="{00000000-0005-0000-0000-000076550000}"/>
    <cellStyle name="Normal 25 3 2 2 3 3" xfId="21904" xr:uid="{00000000-0005-0000-0000-000077550000}"/>
    <cellStyle name="Normal 25 3 2 2 4" xfId="21905" xr:uid="{00000000-0005-0000-0000-000078550000}"/>
    <cellStyle name="Normal 25 3 2 2 4 2" xfId="21906" xr:uid="{00000000-0005-0000-0000-000079550000}"/>
    <cellStyle name="Normal 25 3 2 2 4 2 2" xfId="21907" xr:uid="{00000000-0005-0000-0000-00007A550000}"/>
    <cellStyle name="Normal 25 3 2 2 4 3" xfId="21908" xr:uid="{00000000-0005-0000-0000-00007B550000}"/>
    <cellStyle name="Normal 25 3 2 2 5" xfId="21909" xr:uid="{00000000-0005-0000-0000-00007C550000}"/>
    <cellStyle name="Normal 25 3 2 2 5 2" xfId="21910" xr:uid="{00000000-0005-0000-0000-00007D550000}"/>
    <cellStyle name="Normal 25 3 2 2 6" xfId="21911" xr:uid="{00000000-0005-0000-0000-00007E550000}"/>
    <cellStyle name="Normal 25 3 2 2 6 2" xfId="21912" xr:uid="{00000000-0005-0000-0000-00007F550000}"/>
    <cellStyle name="Normal 25 3 2 2 7" xfId="21913" xr:uid="{00000000-0005-0000-0000-000080550000}"/>
    <cellStyle name="Normal 25 3 2 3" xfId="21914" xr:uid="{00000000-0005-0000-0000-000081550000}"/>
    <cellStyle name="Normal 25 3 2 3 2" xfId="21915" xr:uid="{00000000-0005-0000-0000-000082550000}"/>
    <cellStyle name="Normal 25 3 2 3 2 2" xfId="21916" xr:uid="{00000000-0005-0000-0000-000083550000}"/>
    <cellStyle name="Normal 25 3 2 3 2 2 2" xfId="21917" xr:uid="{00000000-0005-0000-0000-000084550000}"/>
    <cellStyle name="Normal 25 3 2 3 2 3" xfId="21918" xr:uid="{00000000-0005-0000-0000-000085550000}"/>
    <cellStyle name="Normal 25 3 2 3 3" xfId="21919" xr:uid="{00000000-0005-0000-0000-000086550000}"/>
    <cellStyle name="Normal 25 3 2 3 3 2" xfId="21920" xr:uid="{00000000-0005-0000-0000-000087550000}"/>
    <cellStyle name="Normal 25 3 2 3 3 2 2" xfId="21921" xr:uid="{00000000-0005-0000-0000-000088550000}"/>
    <cellStyle name="Normal 25 3 2 3 3 3" xfId="21922" xr:uid="{00000000-0005-0000-0000-000089550000}"/>
    <cellStyle name="Normal 25 3 2 3 4" xfId="21923" xr:uid="{00000000-0005-0000-0000-00008A550000}"/>
    <cellStyle name="Normal 25 3 2 3 4 2" xfId="21924" xr:uid="{00000000-0005-0000-0000-00008B550000}"/>
    <cellStyle name="Normal 25 3 2 3 4 2 2" xfId="21925" xr:uid="{00000000-0005-0000-0000-00008C550000}"/>
    <cellStyle name="Normal 25 3 2 3 4 3" xfId="21926" xr:uid="{00000000-0005-0000-0000-00008D550000}"/>
    <cellStyle name="Normal 25 3 2 3 5" xfId="21927" xr:uid="{00000000-0005-0000-0000-00008E550000}"/>
    <cellStyle name="Normal 25 3 2 3 5 2" xfId="21928" xr:uid="{00000000-0005-0000-0000-00008F550000}"/>
    <cellStyle name="Normal 25 3 2 3 6" xfId="21929" xr:uid="{00000000-0005-0000-0000-000090550000}"/>
    <cellStyle name="Normal 25 3 2 3 6 2" xfId="21930" xr:uid="{00000000-0005-0000-0000-000091550000}"/>
    <cellStyle name="Normal 25 3 2 3 7" xfId="21931" xr:uid="{00000000-0005-0000-0000-000092550000}"/>
    <cellStyle name="Normal 25 3 2 4" xfId="21932" xr:uid="{00000000-0005-0000-0000-000093550000}"/>
    <cellStyle name="Normal 25 3 2 4 2" xfId="21933" xr:uid="{00000000-0005-0000-0000-000094550000}"/>
    <cellStyle name="Normal 25 3 2 4 2 2" xfId="21934" xr:uid="{00000000-0005-0000-0000-000095550000}"/>
    <cellStyle name="Normal 25 3 2 4 3" xfId="21935" xr:uid="{00000000-0005-0000-0000-000096550000}"/>
    <cellStyle name="Normal 25 3 2 5" xfId="21936" xr:uid="{00000000-0005-0000-0000-000097550000}"/>
    <cellStyle name="Normal 25 3 2 5 2" xfId="21937" xr:uid="{00000000-0005-0000-0000-000098550000}"/>
    <cellStyle name="Normal 25 3 2 5 2 2" xfId="21938" xr:uid="{00000000-0005-0000-0000-000099550000}"/>
    <cellStyle name="Normal 25 3 2 5 3" xfId="21939" xr:uid="{00000000-0005-0000-0000-00009A550000}"/>
    <cellStyle name="Normal 25 3 2 6" xfId="21940" xr:uid="{00000000-0005-0000-0000-00009B550000}"/>
    <cellStyle name="Normal 25 3 2 6 2" xfId="21941" xr:uid="{00000000-0005-0000-0000-00009C550000}"/>
    <cellStyle name="Normal 25 3 2 6 2 2" xfId="21942" xr:uid="{00000000-0005-0000-0000-00009D550000}"/>
    <cellStyle name="Normal 25 3 2 6 3" xfId="21943" xr:uid="{00000000-0005-0000-0000-00009E550000}"/>
    <cellStyle name="Normal 25 3 2 7" xfId="21944" xr:uid="{00000000-0005-0000-0000-00009F550000}"/>
    <cellStyle name="Normal 25 3 2 7 2" xfId="21945" xr:uid="{00000000-0005-0000-0000-0000A0550000}"/>
    <cellStyle name="Normal 25 3 2 8" xfId="21946" xr:uid="{00000000-0005-0000-0000-0000A1550000}"/>
    <cellStyle name="Normal 25 3 2 8 2" xfId="21947" xr:uid="{00000000-0005-0000-0000-0000A2550000}"/>
    <cellStyle name="Normal 25 3 2 9" xfId="21948" xr:uid="{00000000-0005-0000-0000-0000A3550000}"/>
    <cellStyle name="Normal 25 3 3" xfId="21949" xr:uid="{00000000-0005-0000-0000-0000A4550000}"/>
    <cellStyle name="Normal 25 3 3 2" xfId="21950" xr:uid="{00000000-0005-0000-0000-0000A5550000}"/>
    <cellStyle name="Normal 25 3 3 2 2" xfId="21951" xr:uid="{00000000-0005-0000-0000-0000A6550000}"/>
    <cellStyle name="Normal 25 3 3 2 2 2" xfId="21952" xr:uid="{00000000-0005-0000-0000-0000A7550000}"/>
    <cellStyle name="Normal 25 3 3 2 2 2 2" xfId="21953" xr:uid="{00000000-0005-0000-0000-0000A8550000}"/>
    <cellStyle name="Normal 25 3 3 2 2 3" xfId="21954" xr:uid="{00000000-0005-0000-0000-0000A9550000}"/>
    <cellStyle name="Normal 25 3 3 2 3" xfId="21955" xr:uid="{00000000-0005-0000-0000-0000AA550000}"/>
    <cellStyle name="Normal 25 3 3 2 3 2" xfId="21956" xr:uid="{00000000-0005-0000-0000-0000AB550000}"/>
    <cellStyle name="Normal 25 3 3 2 3 2 2" xfId="21957" xr:uid="{00000000-0005-0000-0000-0000AC550000}"/>
    <cellStyle name="Normal 25 3 3 2 3 3" xfId="21958" xr:uid="{00000000-0005-0000-0000-0000AD550000}"/>
    <cellStyle name="Normal 25 3 3 2 4" xfId="21959" xr:uid="{00000000-0005-0000-0000-0000AE550000}"/>
    <cellStyle name="Normal 25 3 3 2 4 2" xfId="21960" xr:uid="{00000000-0005-0000-0000-0000AF550000}"/>
    <cellStyle name="Normal 25 3 3 2 4 2 2" xfId="21961" xr:uid="{00000000-0005-0000-0000-0000B0550000}"/>
    <cellStyle name="Normal 25 3 3 2 4 3" xfId="21962" xr:uid="{00000000-0005-0000-0000-0000B1550000}"/>
    <cellStyle name="Normal 25 3 3 2 5" xfId="21963" xr:uid="{00000000-0005-0000-0000-0000B2550000}"/>
    <cellStyle name="Normal 25 3 3 2 5 2" xfId="21964" xr:uid="{00000000-0005-0000-0000-0000B3550000}"/>
    <cellStyle name="Normal 25 3 3 2 6" xfId="21965" xr:uid="{00000000-0005-0000-0000-0000B4550000}"/>
    <cellStyle name="Normal 25 3 3 2 6 2" xfId="21966" xr:uid="{00000000-0005-0000-0000-0000B5550000}"/>
    <cellStyle name="Normal 25 3 3 2 7" xfId="21967" xr:uid="{00000000-0005-0000-0000-0000B6550000}"/>
    <cellStyle name="Normal 25 3 3 3" xfId="21968" xr:uid="{00000000-0005-0000-0000-0000B7550000}"/>
    <cellStyle name="Normal 25 3 3 3 2" xfId="21969" xr:uid="{00000000-0005-0000-0000-0000B8550000}"/>
    <cellStyle name="Normal 25 3 3 3 2 2" xfId="21970" xr:uid="{00000000-0005-0000-0000-0000B9550000}"/>
    <cellStyle name="Normal 25 3 3 3 3" xfId="21971" xr:uid="{00000000-0005-0000-0000-0000BA550000}"/>
    <cellStyle name="Normal 25 3 3 4" xfId="21972" xr:uid="{00000000-0005-0000-0000-0000BB550000}"/>
    <cellStyle name="Normal 25 3 3 4 2" xfId="21973" xr:uid="{00000000-0005-0000-0000-0000BC550000}"/>
    <cellStyle name="Normal 25 3 3 4 2 2" xfId="21974" xr:uid="{00000000-0005-0000-0000-0000BD550000}"/>
    <cellStyle name="Normal 25 3 3 4 3" xfId="21975" xr:uid="{00000000-0005-0000-0000-0000BE550000}"/>
    <cellStyle name="Normal 25 3 3 5" xfId="21976" xr:uid="{00000000-0005-0000-0000-0000BF550000}"/>
    <cellStyle name="Normal 25 3 3 5 2" xfId="21977" xr:uid="{00000000-0005-0000-0000-0000C0550000}"/>
    <cellStyle name="Normal 25 3 3 5 2 2" xfId="21978" xr:uid="{00000000-0005-0000-0000-0000C1550000}"/>
    <cellStyle name="Normal 25 3 3 5 3" xfId="21979" xr:uid="{00000000-0005-0000-0000-0000C2550000}"/>
    <cellStyle name="Normal 25 3 3 6" xfId="21980" xr:uid="{00000000-0005-0000-0000-0000C3550000}"/>
    <cellStyle name="Normal 25 3 3 6 2" xfId="21981" xr:uid="{00000000-0005-0000-0000-0000C4550000}"/>
    <cellStyle name="Normal 25 3 3 7" xfId="21982" xr:uid="{00000000-0005-0000-0000-0000C5550000}"/>
    <cellStyle name="Normal 25 3 3 7 2" xfId="21983" xr:uid="{00000000-0005-0000-0000-0000C6550000}"/>
    <cellStyle name="Normal 25 3 3 8" xfId="21984" xr:uid="{00000000-0005-0000-0000-0000C7550000}"/>
    <cellStyle name="Normal 25 3 4" xfId="21985" xr:uid="{00000000-0005-0000-0000-0000C8550000}"/>
    <cellStyle name="Normal 25 3 4 2" xfId="21986" xr:uid="{00000000-0005-0000-0000-0000C9550000}"/>
    <cellStyle name="Normal 25 3 4 2 2" xfId="21987" xr:uid="{00000000-0005-0000-0000-0000CA550000}"/>
    <cellStyle name="Normal 25 3 4 2 2 2" xfId="21988" xr:uid="{00000000-0005-0000-0000-0000CB550000}"/>
    <cellStyle name="Normal 25 3 4 2 3" xfId="21989" xr:uid="{00000000-0005-0000-0000-0000CC550000}"/>
    <cellStyle name="Normal 25 3 4 3" xfId="21990" xr:uid="{00000000-0005-0000-0000-0000CD550000}"/>
    <cellStyle name="Normal 25 3 4 3 2" xfId="21991" xr:uid="{00000000-0005-0000-0000-0000CE550000}"/>
    <cellStyle name="Normal 25 3 4 3 2 2" xfId="21992" xr:uid="{00000000-0005-0000-0000-0000CF550000}"/>
    <cellStyle name="Normal 25 3 4 3 3" xfId="21993" xr:uid="{00000000-0005-0000-0000-0000D0550000}"/>
    <cellStyle name="Normal 25 3 4 4" xfId="21994" xr:uid="{00000000-0005-0000-0000-0000D1550000}"/>
    <cellStyle name="Normal 25 3 4 4 2" xfId="21995" xr:uid="{00000000-0005-0000-0000-0000D2550000}"/>
    <cellStyle name="Normal 25 3 4 4 2 2" xfId="21996" xr:uid="{00000000-0005-0000-0000-0000D3550000}"/>
    <cellStyle name="Normal 25 3 4 4 3" xfId="21997" xr:uid="{00000000-0005-0000-0000-0000D4550000}"/>
    <cellStyle name="Normal 25 3 4 5" xfId="21998" xr:uid="{00000000-0005-0000-0000-0000D5550000}"/>
    <cellStyle name="Normal 25 3 4 5 2" xfId="21999" xr:uid="{00000000-0005-0000-0000-0000D6550000}"/>
    <cellStyle name="Normal 25 3 4 6" xfId="22000" xr:uid="{00000000-0005-0000-0000-0000D7550000}"/>
    <cellStyle name="Normal 25 3 4 6 2" xfId="22001" xr:uid="{00000000-0005-0000-0000-0000D8550000}"/>
    <cellStyle name="Normal 25 3 4 7" xfId="22002" xr:uid="{00000000-0005-0000-0000-0000D9550000}"/>
    <cellStyle name="Normal 25 3 5" xfId="22003" xr:uid="{00000000-0005-0000-0000-0000DA550000}"/>
    <cellStyle name="Normal 25 3 5 2" xfId="22004" xr:uid="{00000000-0005-0000-0000-0000DB550000}"/>
    <cellStyle name="Normal 25 3 5 2 2" xfId="22005" xr:uid="{00000000-0005-0000-0000-0000DC550000}"/>
    <cellStyle name="Normal 25 3 5 2 2 2" xfId="22006" xr:uid="{00000000-0005-0000-0000-0000DD550000}"/>
    <cellStyle name="Normal 25 3 5 2 3" xfId="22007" xr:uid="{00000000-0005-0000-0000-0000DE550000}"/>
    <cellStyle name="Normal 25 3 5 3" xfId="22008" xr:uid="{00000000-0005-0000-0000-0000DF550000}"/>
    <cellStyle name="Normal 25 3 5 3 2" xfId="22009" xr:uid="{00000000-0005-0000-0000-0000E0550000}"/>
    <cellStyle name="Normal 25 3 5 3 2 2" xfId="22010" xr:uid="{00000000-0005-0000-0000-0000E1550000}"/>
    <cellStyle name="Normal 25 3 5 3 3" xfId="22011" xr:uid="{00000000-0005-0000-0000-0000E2550000}"/>
    <cellStyle name="Normal 25 3 5 4" xfId="22012" xr:uid="{00000000-0005-0000-0000-0000E3550000}"/>
    <cellStyle name="Normal 25 3 5 4 2" xfId="22013" xr:uid="{00000000-0005-0000-0000-0000E4550000}"/>
    <cellStyle name="Normal 25 3 5 4 2 2" xfId="22014" xr:uid="{00000000-0005-0000-0000-0000E5550000}"/>
    <cellStyle name="Normal 25 3 5 4 3" xfId="22015" xr:uid="{00000000-0005-0000-0000-0000E6550000}"/>
    <cellStyle name="Normal 25 3 5 5" xfId="22016" xr:uid="{00000000-0005-0000-0000-0000E7550000}"/>
    <cellStyle name="Normal 25 3 5 5 2" xfId="22017" xr:uid="{00000000-0005-0000-0000-0000E8550000}"/>
    <cellStyle name="Normal 25 3 5 6" xfId="22018" xr:uid="{00000000-0005-0000-0000-0000E9550000}"/>
    <cellStyle name="Normal 25 3 5 6 2" xfId="22019" xr:uid="{00000000-0005-0000-0000-0000EA550000}"/>
    <cellStyle name="Normal 25 3 5 7" xfId="22020" xr:uid="{00000000-0005-0000-0000-0000EB550000}"/>
    <cellStyle name="Normal 25 3 6" xfId="22021" xr:uid="{00000000-0005-0000-0000-0000EC550000}"/>
    <cellStyle name="Normal 25 3 6 2" xfId="22022" xr:uid="{00000000-0005-0000-0000-0000ED550000}"/>
    <cellStyle name="Normal 25 3 6 2 2" xfId="22023" xr:uid="{00000000-0005-0000-0000-0000EE550000}"/>
    <cellStyle name="Normal 25 3 6 3" xfId="22024" xr:uid="{00000000-0005-0000-0000-0000EF550000}"/>
    <cellStyle name="Normal 25 3 7" xfId="22025" xr:uid="{00000000-0005-0000-0000-0000F0550000}"/>
    <cellStyle name="Normal 25 3 7 2" xfId="22026" xr:uid="{00000000-0005-0000-0000-0000F1550000}"/>
    <cellStyle name="Normal 25 3 7 2 2" xfId="22027" xr:uid="{00000000-0005-0000-0000-0000F2550000}"/>
    <cellStyle name="Normal 25 3 7 3" xfId="22028" xr:uid="{00000000-0005-0000-0000-0000F3550000}"/>
    <cellStyle name="Normal 25 3 8" xfId="22029" xr:uid="{00000000-0005-0000-0000-0000F4550000}"/>
    <cellStyle name="Normal 25 3 8 2" xfId="22030" xr:uid="{00000000-0005-0000-0000-0000F5550000}"/>
    <cellStyle name="Normal 25 3 8 2 2" xfId="22031" xr:uid="{00000000-0005-0000-0000-0000F6550000}"/>
    <cellStyle name="Normal 25 3 8 3" xfId="22032" xr:uid="{00000000-0005-0000-0000-0000F7550000}"/>
    <cellStyle name="Normal 25 3 9" xfId="22033" xr:uid="{00000000-0005-0000-0000-0000F8550000}"/>
    <cellStyle name="Normal 25 3 9 2" xfId="22034" xr:uid="{00000000-0005-0000-0000-0000F9550000}"/>
    <cellStyle name="Normal 25 4" xfId="22035" xr:uid="{00000000-0005-0000-0000-0000FA550000}"/>
    <cellStyle name="Normal 25 4 2" xfId="22036" xr:uid="{00000000-0005-0000-0000-0000FB550000}"/>
    <cellStyle name="Normal 25 4 2 2" xfId="22037" xr:uid="{00000000-0005-0000-0000-0000FC550000}"/>
    <cellStyle name="Normal 25 4 2 2 2" xfId="22038" xr:uid="{00000000-0005-0000-0000-0000FD550000}"/>
    <cellStyle name="Normal 25 4 2 2 2 2" xfId="22039" xr:uid="{00000000-0005-0000-0000-0000FE550000}"/>
    <cellStyle name="Normal 25 4 2 2 3" xfId="22040" xr:uid="{00000000-0005-0000-0000-0000FF550000}"/>
    <cellStyle name="Normal 25 4 2 3" xfId="22041" xr:uid="{00000000-0005-0000-0000-000000560000}"/>
    <cellStyle name="Normal 25 4 2 3 2" xfId="22042" xr:uid="{00000000-0005-0000-0000-000001560000}"/>
    <cellStyle name="Normal 25 4 2 3 2 2" xfId="22043" xr:uid="{00000000-0005-0000-0000-000002560000}"/>
    <cellStyle name="Normal 25 4 2 3 3" xfId="22044" xr:uid="{00000000-0005-0000-0000-000003560000}"/>
    <cellStyle name="Normal 25 4 2 4" xfId="22045" xr:uid="{00000000-0005-0000-0000-000004560000}"/>
    <cellStyle name="Normal 25 4 2 4 2" xfId="22046" xr:uid="{00000000-0005-0000-0000-000005560000}"/>
    <cellStyle name="Normal 25 4 2 4 2 2" xfId="22047" xr:uid="{00000000-0005-0000-0000-000006560000}"/>
    <cellStyle name="Normal 25 4 2 4 3" xfId="22048" xr:uid="{00000000-0005-0000-0000-000007560000}"/>
    <cellStyle name="Normal 25 4 2 5" xfId="22049" xr:uid="{00000000-0005-0000-0000-000008560000}"/>
    <cellStyle name="Normal 25 4 2 5 2" xfId="22050" xr:uid="{00000000-0005-0000-0000-000009560000}"/>
    <cellStyle name="Normal 25 4 2 6" xfId="22051" xr:uid="{00000000-0005-0000-0000-00000A560000}"/>
    <cellStyle name="Normal 25 4 2 6 2" xfId="22052" xr:uid="{00000000-0005-0000-0000-00000B560000}"/>
    <cellStyle name="Normal 25 4 2 7" xfId="22053" xr:uid="{00000000-0005-0000-0000-00000C560000}"/>
    <cellStyle name="Normal 25 4 3" xfId="22054" xr:uid="{00000000-0005-0000-0000-00000D560000}"/>
    <cellStyle name="Normal 25 4 3 2" xfId="22055" xr:uid="{00000000-0005-0000-0000-00000E560000}"/>
    <cellStyle name="Normal 25 4 3 2 2" xfId="22056" xr:uid="{00000000-0005-0000-0000-00000F560000}"/>
    <cellStyle name="Normal 25 4 3 2 2 2" xfId="22057" xr:uid="{00000000-0005-0000-0000-000010560000}"/>
    <cellStyle name="Normal 25 4 3 2 3" xfId="22058" xr:uid="{00000000-0005-0000-0000-000011560000}"/>
    <cellStyle name="Normal 25 4 3 3" xfId="22059" xr:uid="{00000000-0005-0000-0000-000012560000}"/>
    <cellStyle name="Normal 25 4 3 3 2" xfId="22060" xr:uid="{00000000-0005-0000-0000-000013560000}"/>
    <cellStyle name="Normal 25 4 3 3 2 2" xfId="22061" xr:uid="{00000000-0005-0000-0000-000014560000}"/>
    <cellStyle name="Normal 25 4 3 3 3" xfId="22062" xr:uid="{00000000-0005-0000-0000-000015560000}"/>
    <cellStyle name="Normal 25 4 3 4" xfId="22063" xr:uid="{00000000-0005-0000-0000-000016560000}"/>
    <cellStyle name="Normal 25 4 3 4 2" xfId="22064" xr:uid="{00000000-0005-0000-0000-000017560000}"/>
    <cellStyle name="Normal 25 4 3 4 2 2" xfId="22065" xr:uid="{00000000-0005-0000-0000-000018560000}"/>
    <cellStyle name="Normal 25 4 3 4 3" xfId="22066" xr:uid="{00000000-0005-0000-0000-000019560000}"/>
    <cellStyle name="Normal 25 4 3 5" xfId="22067" xr:uid="{00000000-0005-0000-0000-00001A560000}"/>
    <cellStyle name="Normal 25 4 3 5 2" xfId="22068" xr:uid="{00000000-0005-0000-0000-00001B560000}"/>
    <cellStyle name="Normal 25 4 3 6" xfId="22069" xr:uid="{00000000-0005-0000-0000-00001C560000}"/>
    <cellStyle name="Normal 25 4 3 6 2" xfId="22070" xr:uid="{00000000-0005-0000-0000-00001D560000}"/>
    <cellStyle name="Normal 25 4 3 7" xfId="22071" xr:uid="{00000000-0005-0000-0000-00001E560000}"/>
    <cellStyle name="Normal 25 4 4" xfId="22072" xr:uid="{00000000-0005-0000-0000-00001F560000}"/>
    <cellStyle name="Normal 25 4 4 2" xfId="22073" xr:uid="{00000000-0005-0000-0000-000020560000}"/>
    <cellStyle name="Normal 25 4 4 2 2" xfId="22074" xr:uid="{00000000-0005-0000-0000-000021560000}"/>
    <cellStyle name="Normal 25 4 4 3" xfId="22075" xr:uid="{00000000-0005-0000-0000-000022560000}"/>
    <cellStyle name="Normal 25 4 5" xfId="22076" xr:uid="{00000000-0005-0000-0000-000023560000}"/>
    <cellStyle name="Normal 25 4 5 2" xfId="22077" xr:uid="{00000000-0005-0000-0000-000024560000}"/>
    <cellStyle name="Normal 25 4 5 2 2" xfId="22078" xr:uid="{00000000-0005-0000-0000-000025560000}"/>
    <cellStyle name="Normal 25 4 5 3" xfId="22079" xr:uid="{00000000-0005-0000-0000-000026560000}"/>
    <cellStyle name="Normal 25 4 6" xfId="22080" xr:uid="{00000000-0005-0000-0000-000027560000}"/>
    <cellStyle name="Normal 25 4 6 2" xfId="22081" xr:uid="{00000000-0005-0000-0000-000028560000}"/>
    <cellStyle name="Normal 25 4 6 2 2" xfId="22082" xr:uid="{00000000-0005-0000-0000-000029560000}"/>
    <cellStyle name="Normal 25 4 6 3" xfId="22083" xr:uid="{00000000-0005-0000-0000-00002A560000}"/>
    <cellStyle name="Normal 25 4 7" xfId="22084" xr:uid="{00000000-0005-0000-0000-00002B560000}"/>
    <cellStyle name="Normal 25 4 7 2" xfId="22085" xr:uid="{00000000-0005-0000-0000-00002C560000}"/>
    <cellStyle name="Normal 25 4 8" xfId="22086" xr:uid="{00000000-0005-0000-0000-00002D560000}"/>
    <cellStyle name="Normal 25 4 8 2" xfId="22087" xr:uid="{00000000-0005-0000-0000-00002E560000}"/>
    <cellStyle name="Normal 25 4 9" xfId="22088" xr:uid="{00000000-0005-0000-0000-00002F560000}"/>
    <cellStyle name="Normal 25 5" xfId="22089" xr:uid="{00000000-0005-0000-0000-000030560000}"/>
    <cellStyle name="Normal 25 5 2" xfId="22090" xr:uid="{00000000-0005-0000-0000-000031560000}"/>
    <cellStyle name="Normal 25 5 2 2" xfId="22091" xr:uid="{00000000-0005-0000-0000-000032560000}"/>
    <cellStyle name="Normal 25 5 2 2 2" xfId="22092" xr:uid="{00000000-0005-0000-0000-000033560000}"/>
    <cellStyle name="Normal 25 5 2 2 2 2" xfId="22093" xr:uid="{00000000-0005-0000-0000-000034560000}"/>
    <cellStyle name="Normal 25 5 2 2 3" xfId="22094" xr:uid="{00000000-0005-0000-0000-000035560000}"/>
    <cellStyle name="Normal 25 5 2 3" xfId="22095" xr:uid="{00000000-0005-0000-0000-000036560000}"/>
    <cellStyle name="Normal 25 5 2 3 2" xfId="22096" xr:uid="{00000000-0005-0000-0000-000037560000}"/>
    <cellStyle name="Normal 25 5 2 3 2 2" xfId="22097" xr:uid="{00000000-0005-0000-0000-000038560000}"/>
    <cellStyle name="Normal 25 5 2 3 3" xfId="22098" xr:uid="{00000000-0005-0000-0000-000039560000}"/>
    <cellStyle name="Normal 25 5 2 4" xfId="22099" xr:uid="{00000000-0005-0000-0000-00003A560000}"/>
    <cellStyle name="Normal 25 5 2 4 2" xfId="22100" xr:uid="{00000000-0005-0000-0000-00003B560000}"/>
    <cellStyle name="Normal 25 5 2 4 2 2" xfId="22101" xr:uid="{00000000-0005-0000-0000-00003C560000}"/>
    <cellStyle name="Normal 25 5 2 4 3" xfId="22102" xr:uid="{00000000-0005-0000-0000-00003D560000}"/>
    <cellStyle name="Normal 25 5 2 5" xfId="22103" xr:uid="{00000000-0005-0000-0000-00003E560000}"/>
    <cellStyle name="Normal 25 5 2 5 2" xfId="22104" xr:uid="{00000000-0005-0000-0000-00003F560000}"/>
    <cellStyle name="Normal 25 5 2 6" xfId="22105" xr:uid="{00000000-0005-0000-0000-000040560000}"/>
    <cellStyle name="Normal 25 5 2 6 2" xfId="22106" xr:uid="{00000000-0005-0000-0000-000041560000}"/>
    <cellStyle name="Normal 25 5 2 7" xfId="22107" xr:uid="{00000000-0005-0000-0000-000042560000}"/>
    <cellStyle name="Normal 25 5 3" xfId="22108" xr:uid="{00000000-0005-0000-0000-000043560000}"/>
    <cellStyle name="Normal 25 5 3 2" xfId="22109" xr:uid="{00000000-0005-0000-0000-000044560000}"/>
    <cellStyle name="Normal 25 5 3 2 2" xfId="22110" xr:uid="{00000000-0005-0000-0000-000045560000}"/>
    <cellStyle name="Normal 25 5 3 3" xfId="22111" xr:uid="{00000000-0005-0000-0000-000046560000}"/>
    <cellStyle name="Normal 25 5 4" xfId="22112" xr:uid="{00000000-0005-0000-0000-000047560000}"/>
    <cellStyle name="Normal 25 5 4 2" xfId="22113" xr:uid="{00000000-0005-0000-0000-000048560000}"/>
    <cellStyle name="Normal 25 5 4 2 2" xfId="22114" xr:uid="{00000000-0005-0000-0000-000049560000}"/>
    <cellStyle name="Normal 25 5 4 3" xfId="22115" xr:uid="{00000000-0005-0000-0000-00004A560000}"/>
    <cellStyle name="Normal 25 5 5" xfId="22116" xr:uid="{00000000-0005-0000-0000-00004B560000}"/>
    <cellStyle name="Normal 25 5 5 2" xfId="22117" xr:uid="{00000000-0005-0000-0000-00004C560000}"/>
    <cellStyle name="Normal 25 5 5 2 2" xfId="22118" xr:uid="{00000000-0005-0000-0000-00004D560000}"/>
    <cellStyle name="Normal 25 5 5 3" xfId="22119" xr:uid="{00000000-0005-0000-0000-00004E560000}"/>
    <cellStyle name="Normal 25 5 6" xfId="22120" xr:uid="{00000000-0005-0000-0000-00004F560000}"/>
    <cellStyle name="Normal 25 5 6 2" xfId="22121" xr:uid="{00000000-0005-0000-0000-000050560000}"/>
    <cellStyle name="Normal 25 5 7" xfId="22122" xr:uid="{00000000-0005-0000-0000-000051560000}"/>
    <cellStyle name="Normal 25 5 7 2" xfId="22123" xr:uid="{00000000-0005-0000-0000-000052560000}"/>
    <cellStyle name="Normal 25 5 8" xfId="22124" xr:uid="{00000000-0005-0000-0000-000053560000}"/>
    <cellStyle name="Normal 25 6" xfId="22125" xr:uid="{00000000-0005-0000-0000-000054560000}"/>
    <cellStyle name="Normal 25 6 2" xfId="22126" xr:uid="{00000000-0005-0000-0000-000055560000}"/>
    <cellStyle name="Normal 25 6 2 2" xfId="22127" xr:uid="{00000000-0005-0000-0000-000056560000}"/>
    <cellStyle name="Normal 25 6 2 2 2" xfId="22128" xr:uid="{00000000-0005-0000-0000-000057560000}"/>
    <cellStyle name="Normal 25 6 2 3" xfId="22129" xr:uid="{00000000-0005-0000-0000-000058560000}"/>
    <cellStyle name="Normal 25 6 3" xfId="22130" xr:uid="{00000000-0005-0000-0000-000059560000}"/>
    <cellStyle name="Normal 25 6 3 2" xfId="22131" xr:uid="{00000000-0005-0000-0000-00005A560000}"/>
    <cellStyle name="Normal 25 6 3 2 2" xfId="22132" xr:uid="{00000000-0005-0000-0000-00005B560000}"/>
    <cellStyle name="Normal 25 6 3 3" xfId="22133" xr:uid="{00000000-0005-0000-0000-00005C560000}"/>
    <cellStyle name="Normal 25 6 4" xfId="22134" xr:uid="{00000000-0005-0000-0000-00005D560000}"/>
    <cellStyle name="Normal 25 6 4 2" xfId="22135" xr:uid="{00000000-0005-0000-0000-00005E560000}"/>
    <cellStyle name="Normal 25 6 4 2 2" xfId="22136" xr:uid="{00000000-0005-0000-0000-00005F560000}"/>
    <cellStyle name="Normal 25 6 4 3" xfId="22137" xr:uid="{00000000-0005-0000-0000-000060560000}"/>
    <cellStyle name="Normal 25 6 5" xfId="22138" xr:uid="{00000000-0005-0000-0000-000061560000}"/>
    <cellStyle name="Normal 25 6 5 2" xfId="22139" xr:uid="{00000000-0005-0000-0000-000062560000}"/>
    <cellStyle name="Normal 25 6 6" xfId="22140" xr:uid="{00000000-0005-0000-0000-000063560000}"/>
    <cellStyle name="Normal 25 6 6 2" xfId="22141" xr:uid="{00000000-0005-0000-0000-000064560000}"/>
    <cellStyle name="Normal 25 6 7" xfId="22142" xr:uid="{00000000-0005-0000-0000-000065560000}"/>
    <cellStyle name="Normal 25 7" xfId="22143" xr:uid="{00000000-0005-0000-0000-000066560000}"/>
    <cellStyle name="Normal 25 7 2" xfId="22144" xr:uid="{00000000-0005-0000-0000-000067560000}"/>
    <cellStyle name="Normal 25 7 2 2" xfId="22145" xr:uid="{00000000-0005-0000-0000-000068560000}"/>
    <cellStyle name="Normal 25 7 2 2 2" xfId="22146" xr:uid="{00000000-0005-0000-0000-000069560000}"/>
    <cellStyle name="Normal 25 7 2 3" xfId="22147" xr:uid="{00000000-0005-0000-0000-00006A560000}"/>
    <cellStyle name="Normal 25 7 3" xfId="22148" xr:uid="{00000000-0005-0000-0000-00006B560000}"/>
    <cellStyle name="Normal 25 7 3 2" xfId="22149" xr:uid="{00000000-0005-0000-0000-00006C560000}"/>
    <cellStyle name="Normal 25 7 3 2 2" xfId="22150" xr:uid="{00000000-0005-0000-0000-00006D560000}"/>
    <cellStyle name="Normal 25 7 3 3" xfId="22151" xr:uid="{00000000-0005-0000-0000-00006E560000}"/>
    <cellStyle name="Normal 25 7 4" xfId="22152" xr:uid="{00000000-0005-0000-0000-00006F560000}"/>
    <cellStyle name="Normal 25 7 4 2" xfId="22153" xr:uid="{00000000-0005-0000-0000-000070560000}"/>
    <cellStyle name="Normal 25 7 4 2 2" xfId="22154" xr:uid="{00000000-0005-0000-0000-000071560000}"/>
    <cellStyle name="Normal 25 7 4 3" xfId="22155" xr:uid="{00000000-0005-0000-0000-000072560000}"/>
    <cellStyle name="Normal 25 7 5" xfId="22156" xr:uid="{00000000-0005-0000-0000-000073560000}"/>
    <cellStyle name="Normal 25 7 5 2" xfId="22157" xr:uid="{00000000-0005-0000-0000-000074560000}"/>
    <cellStyle name="Normal 25 7 6" xfId="22158" xr:uid="{00000000-0005-0000-0000-000075560000}"/>
    <cellStyle name="Normal 25 7 6 2" xfId="22159" xr:uid="{00000000-0005-0000-0000-000076560000}"/>
    <cellStyle name="Normal 25 7 7" xfId="22160" xr:uid="{00000000-0005-0000-0000-000077560000}"/>
    <cellStyle name="Normal 25 8" xfId="22161" xr:uid="{00000000-0005-0000-0000-000078560000}"/>
    <cellStyle name="Normal 25 8 2" xfId="22162" xr:uid="{00000000-0005-0000-0000-000079560000}"/>
    <cellStyle name="Normal 25 8 2 2" xfId="22163" xr:uid="{00000000-0005-0000-0000-00007A560000}"/>
    <cellStyle name="Normal 25 8 3" xfId="22164" xr:uid="{00000000-0005-0000-0000-00007B560000}"/>
    <cellStyle name="Normal 25 9" xfId="22165" xr:uid="{00000000-0005-0000-0000-00007C560000}"/>
    <cellStyle name="Normal 25 9 2" xfId="22166" xr:uid="{00000000-0005-0000-0000-00007D560000}"/>
    <cellStyle name="Normal 25 9 2 2" xfId="22167" xr:uid="{00000000-0005-0000-0000-00007E560000}"/>
    <cellStyle name="Normal 25 9 3" xfId="22168" xr:uid="{00000000-0005-0000-0000-00007F560000}"/>
    <cellStyle name="Normal 25_Confidential Information" xfId="22169" xr:uid="{00000000-0005-0000-0000-000080560000}"/>
    <cellStyle name="Normal 26" xfId="523" xr:uid="{00000000-0005-0000-0000-000081560000}"/>
    <cellStyle name="Normal 26 10" xfId="22170" xr:uid="{00000000-0005-0000-0000-000082560000}"/>
    <cellStyle name="Normal 26 10 2" xfId="22171" xr:uid="{00000000-0005-0000-0000-000083560000}"/>
    <cellStyle name="Normal 26 10 2 2" xfId="22172" xr:uid="{00000000-0005-0000-0000-000084560000}"/>
    <cellStyle name="Normal 26 10 3" xfId="22173" xr:uid="{00000000-0005-0000-0000-000085560000}"/>
    <cellStyle name="Normal 26 11" xfId="22174" xr:uid="{00000000-0005-0000-0000-000086560000}"/>
    <cellStyle name="Normal 26 11 2" xfId="22175" xr:uid="{00000000-0005-0000-0000-000087560000}"/>
    <cellStyle name="Normal 26 12" xfId="22176" xr:uid="{00000000-0005-0000-0000-000088560000}"/>
    <cellStyle name="Normal 26 12 2" xfId="22177" xr:uid="{00000000-0005-0000-0000-000089560000}"/>
    <cellStyle name="Normal 26 13" xfId="22178" xr:uid="{00000000-0005-0000-0000-00008A560000}"/>
    <cellStyle name="Normal 26 2" xfId="524" xr:uid="{00000000-0005-0000-0000-00008B560000}"/>
    <cellStyle name="Normal 26 2 10" xfId="22179" xr:uid="{00000000-0005-0000-0000-00008C560000}"/>
    <cellStyle name="Normal 26 2 10 2" xfId="22180" xr:uid="{00000000-0005-0000-0000-00008D560000}"/>
    <cellStyle name="Normal 26 2 11" xfId="22181" xr:uid="{00000000-0005-0000-0000-00008E560000}"/>
    <cellStyle name="Normal 26 2 2" xfId="22182" xr:uid="{00000000-0005-0000-0000-00008F560000}"/>
    <cellStyle name="Normal 26 2 2 2" xfId="22183" xr:uid="{00000000-0005-0000-0000-000090560000}"/>
    <cellStyle name="Normal 26 2 2 2 2" xfId="22184" xr:uid="{00000000-0005-0000-0000-000091560000}"/>
    <cellStyle name="Normal 26 2 2 2 2 2" xfId="22185" xr:uid="{00000000-0005-0000-0000-000092560000}"/>
    <cellStyle name="Normal 26 2 2 2 2 2 2" xfId="22186" xr:uid="{00000000-0005-0000-0000-000093560000}"/>
    <cellStyle name="Normal 26 2 2 2 2 3" xfId="22187" xr:uid="{00000000-0005-0000-0000-000094560000}"/>
    <cellStyle name="Normal 26 2 2 2 3" xfId="22188" xr:uid="{00000000-0005-0000-0000-000095560000}"/>
    <cellStyle name="Normal 26 2 2 2 3 2" xfId="22189" xr:uid="{00000000-0005-0000-0000-000096560000}"/>
    <cellStyle name="Normal 26 2 2 2 3 2 2" xfId="22190" xr:uid="{00000000-0005-0000-0000-000097560000}"/>
    <cellStyle name="Normal 26 2 2 2 3 3" xfId="22191" xr:uid="{00000000-0005-0000-0000-000098560000}"/>
    <cellStyle name="Normal 26 2 2 2 4" xfId="22192" xr:uid="{00000000-0005-0000-0000-000099560000}"/>
    <cellStyle name="Normal 26 2 2 2 4 2" xfId="22193" xr:uid="{00000000-0005-0000-0000-00009A560000}"/>
    <cellStyle name="Normal 26 2 2 2 4 2 2" xfId="22194" xr:uid="{00000000-0005-0000-0000-00009B560000}"/>
    <cellStyle name="Normal 26 2 2 2 4 3" xfId="22195" xr:uid="{00000000-0005-0000-0000-00009C560000}"/>
    <cellStyle name="Normal 26 2 2 2 5" xfId="22196" xr:uid="{00000000-0005-0000-0000-00009D560000}"/>
    <cellStyle name="Normal 26 2 2 2 5 2" xfId="22197" xr:uid="{00000000-0005-0000-0000-00009E560000}"/>
    <cellStyle name="Normal 26 2 2 2 6" xfId="22198" xr:uid="{00000000-0005-0000-0000-00009F560000}"/>
    <cellStyle name="Normal 26 2 2 2 6 2" xfId="22199" xr:uid="{00000000-0005-0000-0000-0000A0560000}"/>
    <cellStyle name="Normal 26 2 2 2 7" xfId="22200" xr:uid="{00000000-0005-0000-0000-0000A1560000}"/>
    <cellStyle name="Normal 26 2 2 3" xfId="22201" xr:uid="{00000000-0005-0000-0000-0000A2560000}"/>
    <cellStyle name="Normal 26 2 2 3 2" xfId="22202" xr:uid="{00000000-0005-0000-0000-0000A3560000}"/>
    <cellStyle name="Normal 26 2 2 3 2 2" xfId="22203" xr:uid="{00000000-0005-0000-0000-0000A4560000}"/>
    <cellStyle name="Normal 26 2 2 3 2 2 2" xfId="22204" xr:uid="{00000000-0005-0000-0000-0000A5560000}"/>
    <cellStyle name="Normal 26 2 2 3 2 3" xfId="22205" xr:uid="{00000000-0005-0000-0000-0000A6560000}"/>
    <cellStyle name="Normal 26 2 2 3 3" xfId="22206" xr:uid="{00000000-0005-0000-0000-0000A7560000}"/>
    <cellStyle name="Normal 26 2 2 3 3 2" xfId="22207" xr:uid="{00000000-0005-0000-0000-0000A8560000}"/>
    <cellStyle name="Normal 26 2 2 3 3 2 2" xfId="22208" xr:uid="{00000000-0005-0000-0000-0000A9560000}"/>
    <cellStyle name="Normal 26 2 2 3 3 3" xfId="22209" xr:uid="{00000000-0005-0000-0000-0000AA560000}"/>
    <cellStyle name="Normal 26 2 2 3 4" xfId="22210" xr:uid="{00000000-0005-0000-0000-0000AB560000}"/>
    <cellStyle name="Normal 26 2 2 3 4 2" xfId="22211" xr:uid="{00000000-0005-0000-0000-0000AC560000}"/>
    <cellStyle name="Normal 26 2 2 3 4 2 2" xfId="22212" xr:uid="{00000000-0005-0000-0000-0000AD560000}"/>
    <cellStyle name="Normal 26 2 2 3 4 3" xfId="22213" xr:uid="{00000000-0005-0000-0000-0000AE560000}"/>
    <cellStyle name="Normal 26 2 2 3 5" xfId="22214" xr:uid="{00000000-0005-0000-0000-0000AF560000}"/>
    <cellStyle name="Normal 26 2 2 3 5 2" xfId="22215" xr:uid="{00000000-0005-0000-0000-0000B0560000}"/>
    <cellStyle name="Normal 26 2 2 3 6" xfId="22216" xr:uid="{00000000-0005-0000-0000-0000B1560000}"/>
    <cellStyle name="Normal 26 2 2 3 6 2" xfId="22217" xr:uid="{00000000-0005-0000-0000-0000B2560000}"/>
    <cellStyle name="Normal 26 2 2 3 7" xfId="22218" xr:uid="{00000000-0005-0000-0000-0000B3560000}"/>
    <cellStyle name="Normal 26 2 2 4" xfId="22219" xr:uid="{00000000-0005-0000-0000-0000B4560000}"/>
    <cellStyle name="Normal 26 2 2 4 2" xfId="22220" xr:uid="{00000000-0005-0000-0000-0000B5560000}"/>
    <cellStyle name="Normal 26 2 2 4 2 2" xfId="22221" xr:uid="{00000000-0005-0000-0000-0000B6560000}"/>
    <cellStyle name="Normal 26 2 2 4 3" xfId="22222" xr:uid="{00000000-0005-0000-0000-0000B7560000}"/>
    <cellStyle name="Normal 26 2 2 5" xfId="22223" xr:uid="{00000000-0005-0000-0000-0000B8560000}"/>
    <cellStyle name="Normal 26 2 2 5 2" xfId="22224" xr:uid="{00000000-0005-0000-0000-0000B9560000}"/>
    <cellStyle name="Normal 26 2 2 5 2 2" xfId="22225" xr:uid="{00000000-0005-0000-0000-0000BA560000}"/>
    <cellStyle name="Normal 26 2 2 5 3" xfId="22226" xr:uid="{00000000-0005-0000-0000-0000BB560000}"/>
    <cellStyle name="Normal 26 2 2 6" xfId="22227" xr:uid="{00000000-0005-0000-0000-0000BC560000}"/>
    <cellStyle name="Normal 26 2 2 6 2" xfId="22228" xr:uid="{00000000-0005-0000-0000-0000BD560000}"/>
    <cellStyle name="Normal 26 2 2 6 2 2" xfId="22229" xr:uid="{00000000-0005-0000-0000-0000BE560000}"/>
    <cellStyle name="Normal 26 2 2 6 3" xfId="22230" xr:uid="{00000000-0005-0000-0000-0000BF560000}"/>
    <cellStyle name="Normal 26 2 2 7" xfId="22231" xr:uid="{00000000-0005-0000-0000-0000C0560000}"/>
    <cellStyle name="Normal 26 2 2 7 2" xfId="22232" xr:uid="{00000000-0005-0000-0000-0000C1560000}"/>
    <cellStyle name="Normal 26 2 2 8" xfId="22233" xr:uid="{00000000-0005-0000-0000-0000C2560000}"/>
    <cellStyle name="Normal 26 2 2 8 2" xfId="22234" xr:uid="{00000000-0005-0000-0000-0000C3560000}"/>
    <cellStyle name="Normal 26 2 2 9" xfId="22235" xr:uid="{00000000-0005-0000-0000-0000C4560000}"/>
    <cellStyle name="Normal 26 2 3" xfId="22236" xr:uid="{00000000-0005-0000-0000-0000C5560000}"/>
    <cellStyle name="Normal 26 2 3 2" xfId="22237" xr:uid="{00000000-0005-0000-0000-0000C6560000}"/>
    <cellStyle name="Normal 26 2 3 2 2" xfId="22238" xr:uid="{00000000-0005-0000-0000-0000C7560000}"/>
    <cellStyle name="Normal 26 2 3 2 2 2" xfId="22239" xr:uid="{00000000-0005-0000-0000-0000C8560000}"/>
    <cellStyle name="Normal 26 2 3 2 2 2 2" xfId="22240" xr:uid="{00000000-0005-0000-0000-0000C9560000}"/>
    <cellStyle name="Normal 26 2 3 2 2 3" xfId="22241" xr:uid="{00000000-0005-0000-0000-0000CA560000}"/>
    <cellStyle name="Normal 26 2 3 2 3" xfId="22242" xr:uid="{00000000-0005-0000-0000-0000CB560000}"/>
    <cellStyle name="Normal 26 2 3 2 3 2" xfId="22243" xr:uid="{00000000-0005-0000-0000-0000CC560000}"/>
    <cellStyle name="Normal 26 2 3 2 3 2 2" xfId="22244" xr:uid="{00000000-0005-0000-0000-0000CD560000}"/>
    <cellStyle name="Normal 26 2 3 2 3 3" xfId="22245" xr:uid="{00000000-0005-0000-0000-0000CE560000}"/>
    <cellStyle name="Normal 26 2 3 2 4" xfId="22246" xr:uid="{00000000-0005-0000-0000-0000CF560000}"/>
    <cellStyle name="Normal 26 2 3 2 4 2" xfId="22247" xr:uid="{00000000-0005-0000-0000-0000D0560000}"/>
    <cellStyle name="Normal 26 2 3 2 4 2 2" xfId="22248" xr:uid="{00000000-0005-0000-0000-0000D1560000}"/>
    <cellStyle name="Normal 26 2 3 2 4 3" xfId="22249" xr:uid="{00000000-0005-0000-0000-0000D2560000}"/>
    <cellStyle name="Normal 26 2 3 2 5" xfId="22250" xr:uid="{00000000-0005-0000-0000-0000D3560000}"/>
    <cellStyle name="Normal 26 2 3 2 5 2" xfId="22251" xr:uid="{00000000-0005-0000-0000-0000D4560000}"/>
    <cellStyle name="Normal 26 2 3 2 6" xfId="22252" xr:uid="{00000000-0005-0000-0000-0000D5560000}"/>
    <cellStyle name="Normal 26 2 3 2 6 2" xfId="22253" xr:uid="{00000000-0005-0000-0000-0000D6560000}"/>
    <cellStyle name="Normal 26 2 3 2 7" xfId="22254" xr:uid="{00000000-0005-0000-0000-0000D7560000}"/>
    <cellStyle name="Normal 26 2 3 3" xfId="22255" xr:uid="{00000000-0005-0000-0000-0000D8560000}"/>
    <cellStyle name="Normal 26 2 3 3 2" xfId="22256" xr:uid="{00000000-0005-0000-0000-0000D9560000}"/>
    <cellStyle name="Normal 26 2 3 3 2 2" xfId="22257" xr:uid="{00000000-0005-0000-0000-0000DA560000}"/>
    <cellStyle name="Normal 26 2 3 3 3" xfId="22258" xr:uid="{00000000-0005-0000-0000-0000DB560000}"/>
    <cellStyle name="Normal 26 2 3 4" xfId="22259" xr:uid="{00000000-0005-0000-0000-0000DC560000}"/>
    <cellStyle name="Normal 26 2 3 4 2" xfId="22260" xr:uid="{00000000-0005-0000-0000-0000DD560000}"/>
    <cellStyle name="Normal 26 2 3 4 2 2" xfId="22261" xr:uid="{00000000-0005-0000-0000-0000DE560000}"/>
    <cellStyle name="Normal 26 2 3 4 3" xfId="22262" xr:uid="{00000000-0005-0000-0000-0000DF560000}"/>
    <cellStyle name="Normal 26 2 3 5" xfId="22263" xr:uid="{00000000-0005-0000-0000-0000E0560000}"/>
    <cellStyle name="Normal 26 2 3 5 2" xfId="22264" xr:uid="{00000000-0005-0000-0000-0000E1560000}"/>
    <cellStyle name="Normal 26 2 3 5 2 2" xfId="22265" xr:uid="{00000000-0005-0000-0000-0000E2560000}"/>
    <cellStyle name="Normal 26 2 3 5 3" xfId="22266" xr:uid="{00000000-0005-0000-0000-0000E3560000}"/>
    <cellStyle name="Normal 26 2 3 6" xfId="22267" xr:uid="{00000000-0005-0000-0000-0000E4560000}"/>
    <cellStyle name="Normal 26 2 3 6 2" xfId="22268" xr:uid="{00000000-0005-0000-0000-0000E5560000}"/>
    <cellStyle name="Normal 26 2 3 7" xfId="22269" xr:uid="{00000000-0005-0000-0000-0000E6560000}"/>
    <cellStyle name="Normal 26 2 3 7 2" xfId="22270" xr:uid="{00000000-0005-0000-0000-0000E7560000}"/>
    <cellStyle name="Normal 26 2 3 8" xfId="22271" xr:uid="{00000000-0005-0000-0000-0000E8560000}"/>
    <cellStyle name="Normal 26 2 4" xfId="22272" xr:uid="{00000000-0005-0000-0000-0000E9560000}"/>
    <cellStyle name="Normal 26 2 4 2" xfId="22273" xr:uid="{00000000-0005-0000-0000-0000EA560000}"/>
    <cellStyle name="Normal 26 2 4 2 2" xfId="22274" xr:uid="{00000000-0005-0000-0000-0000EB560000}"/>
    <cellStyle name="Normal 26 2 4 2 2 2" xfId="22275" xr:uid="{00000000-0005-0000-0000-0000EC560000}"/>
    <cellStyle name="Normal 26 2 4 2 3" xfId="22276" xr:uid="{00000000-0005-0000-0000-0000ED560000}"/>
    <cellStyle name="Normal 26 2 4 3" xfId="22277" xr:uid="{00000000-0005-0000-0000-0000EE560000}"/>
    <cellStyle name="Normal 26 2 4 3 2" xfId="22278" xr:uid="{00000000-0005-0000-0000-0000EF560000}"/>
    <cellStyle name="Normal 26 2 4 3 2 2" xfId="22279" xr:uid="{00000000-0005-0000-0000-0000F0560000}"/>
    <cellStyle name="Normal 26 2 4 3 3" xfId="22280" xr:uid="{00000000-0005-0000-0000-0000F1560000}"/>
    <cellStyle name="Normal 26 2 4 4" xfId="22281" xr:uid="{00000000-0005-0000-0000-0000F2560000}"/>
    <cellStyle name="Normal 26 2 4 4 2" xfId="22282" xr:uid="{00000000-0005-0000-0000-0000F3560000}"/>
    <cellStyle name="Normal 26 2 4 4 2 2" xfId="22283" xr:uid="{00000000-0005-0000-0000-0000F4560000}"/>
    <cellStyle name="Normal 26 2 4 4 3" xfId="22284" xr:uid="{00000000-0005-0000-0000-0000F5560000}"/>
    <cellStyle name="Normal 26 2 4 5" xfId="22285" xr:uid="{00000000-0005-0000-0000-0000F6560000}"/>
    <cellStyle name="Normal 26 2 4 5 2" xfId="22286" xr:uid="{00000000-0005-0000-0000-0000F7560000}"/>
    <cellStyle name="Normal 26 2 4 6" xfId="22287" xr:uid="{00000000-0005-0000-0000-0000F8560000}"/>
    <cellStyle name="Normal 26 2 4 6 2" xfId="22288" xr:uid="{00000000-0005-0000-0000-0000F9560000}"/>
    <cellStyle name="Normal 26 2 4 7" xfId="22289" xr:uid="{00000000-0005-0000-0000-0000FA560000}"/>
    <cellStyle name="Normal 26 2 5" xfId="22290" xr:uid="{00000000-0005-0000-0000-0000FB560000}"/>
    <cellStyle name="Normal 26 2 5 2" xfId="22291" xr:uid="{00000000-0005-0000-0000-0000FC560000}"/>
    <cellStyle name="Normal 26 2 5 2 2" xfId="22292" xr:uid="{00000000-0005-0000-0000-0000FD560000}"/>
    <cellStyle name="Normal 26 2 5 2 2 2" xfId="22293" xr:uid="{00000000-0005-0000-0000-0000FE560000}"/>
    <cellStyle name="Normal 26 2 5 2 3" xfId="22294" xr:uid="{00000000-0005-0000-0000-0000FF560000}"/>
    <cellStyle name="Normal 26 2 5 3" xfId="22295" xr:uid="{00000000-0005-0000-0000-000000570000}"/>
    <cellStyle name="Normal 26 2 5 3 2" xfId="22296" xr:uid="{00000000-0005-0000-0000-000001570000}"/>
    <cellStyle name="Normal 26 2 5 3 2 2" xfId="22297" xr:uid="{00000000-0005-0000-0000-000002570000}"/>
    <cellStyle name="Normal 26 2 5 3 3" xfId="22298" xr:uid="{00000000-0005-0000-0000-000003570000}"/>
    <cellStyle name="Normal 26 2 5 4" xfId="22299" xr:uid="{00000000-0005-0000-0000-000004570000}"/>
    <cellStyle name="Normal 26 2 5 4 2" xfId="22300" xr:uid="{00000000-0005-0000-0000-000005570000}"/>
    <cellStyle name="Normal 26 2 5 4 2 2" xfId="22301" xr:uid="{00000000-0005-0000-0000-000006570000}"/>
    <cellStyle name="Normal 26 2 5 4 3" xfId="22302" xr:uid="{00000000-0005-0000-0000-000007570000}"/>
    <cellStyle name="Normal 26 2 5 5" xfId="22303" xr:uid="{00000000-0005-0000-0000-000008570000}"/>
    <cellStyle name="Normal 26 2 5 5 2" xfId="22304" xr:uid="{00000000-0005-0000-0000-000009570000}"/>
    <cellStyle name="Normal 26 2 5 6" xfId="22305" xr:uid="{00000000-0005-0000-0000-00000A570000}"/>
    <cellStyle name="Normal 26 2 5 6 2" xfId="22306" xr:uid="{00000000-0005-0000-0000-00000B570000}"/>
    <cellStyle name="Normal 26 2 5 7" xfId="22307" xr:uid="{00000000-0005-0000-0000-00000C570000}"/>
    <cellStyle name="Normal 26 2 6" xfId="22308" xr:uid="{00000000-0005-0000-0000-00000D570000}"/>
    <cellStyle name="Normal 26 2 6 2" xfId="22309" xr:uid="{00000000-0005-0000-0000-00000E570000}"/>
    <cellStyle name="Normal 26 2 6 2 2" xfId="22310" xr:uid="{00000000-0005-0000-0000-00000F570000}"/>
    <cellStyle name="Normal 26 2 6 3" xfId="22311" xr:uid="{00000000-0005-0000-0000-000010570000}"/>
    <cellStyle name="Normal 26 2 7" xfId="22312" xr:uid="{00000000-0005-0000-0000-000011570000}"/>
    <cellStyle name="Normal 26 2 7 2" xfId="22313" xr:uid="{00000000-0005-0000-0000-000012570000}"/>
    <cellStyle name="Normal 26 2 7 2 2" xfId="22314" xr:uid="{00000000-0005-0000-0000-000013570000}"/>
    <cellStyle name="Normal 26 2 7 3" xfId="22315" xr:uid="{00000000-0005-0000-0000-000014570000}"/>
    <cellStyle name="Normal 26 2 8" xfId="22316" xr:uid="{00000000-0005-0000-0000-000015570000}"/>
    <cellStyle name="Normal 26 2 8 2" xfId="22317" xr:uid="{00000000-0005-0000-0000-000016570000}"/>
    <cellStyle name="Normal 26 2 8 2 2" xfId="22318" xr:uid="{00000000-0005-0000-0000-000017570000}"/>
    <cellStyle name="Normal 26 2 8 3" xfId="22319" xr:uid="{00000000-0005-0000-0000-000018570000}"/>
    <cellStyle name="Normal 26 2 9" xfId="22320" xr:uid="{00000000-0005-0000-0000-000019570000}"/>
    <cellStyle name="Normal 26 2 9 2" xfId="22321" xr:uid="{00000000-0005-0000-0000-00001A570000}"/>
    <cellStyle name="Normal 26 3" xfId="525" xr:uid="{00000000-0005-0000-0000-00001B570000}"/>
    <cellStyle name="Normal 26 3 10" xfId="22322" xr:uid="{00000000-0005-0000-0000-00001C570000}"/>
    <cellStyle name="Normal 26 3 10 2" xfId="22323" xr:uid="{00000000-0005-0000-0000-00001D570000}"/>
    <cellStyle name="Normal 26 3 11" xfId="22324" xr:uid="{00000000-0005-0000-0000-00001E570000}"/>
    <cellStyle name="Normal 26 3 2" xfId="22325" xr:uid="{00000000-0005-0000-0000-00001F570000}"/>
    <cellStyle name="Normal 26 3 2 2" xfId="22326" xr:uid="{00000000-0005-0000-0000-000020570000}"/>
    <cellStyle name="Normal 26 3 2 2 2" xfId="22327" xr:uid="{00000000-0005-0000-0000-000021570000}"/>
    <cellStyle name="Normal 26 3 2 2 2 2" xfId="22328" xr:uid="{00000000-0005-0000-0000-000022570000}"/>
    <cellStyle name="Normal 26 3 2 2 2 2 2" xfId="22329" xr:uid="{00000000-0005-0000-0000-000023570000}"/>
    <cellStyle name="Normal 26 3 2 2 2 3" xfId="22330" xr:uid="{00000000-0005-0000-0000-000024570000}"/>
    <cellStyle name="Normal 26 3 2 2 3" xfId="22331" xr:uid="{00000000-0005-0000-0000-000025570000}"/>
    <cellStyle name="Normal 26 3 2 2 3 2" xfId="22332" xr:uid="{00000000-0005-0000-0000-000026570000}"/>
    <cellStyle name="Normal 26 3 2 2 3 2 2" xfId="22333" xr:uid="{00000000-0005-0000-0000-000027570000}"/>
    <cellStyle name="Normal 26 3 2 2 3 3" xfId="22334" xr:uid="{00000000-0005-0000-0000-000028570000}"/>
    <cellStyle name="Normal 26 3 2 2 4" xfId="22335" xr:uid="{00000000-0005-0000-0000-000029570000}"/>
    <cellStyle name="Normal 26 3 2 2 4 2" xfId="22336" xr:uid="{00000000-0005-0000-0000-00002A570000}"/>
    <cellStyle name="Normal 26 3 2 2 4 2 2" xfId="22337" xr:uid="{00000000-0005-0000-0000-00002B570000}"/>
    <cellStyle name="Normal 26 3 2 2 4 3" xfId="22338" xr:uid="{00000000-0005-0000-0000-00002C570000}"/>
    <cellStyle name="Normal 26 3 2 2 5" xfId="22339" xr:uid="{00000000-0005-0000-0000-00002D570000}"/>
    <cellStyle name="Normal 26 3 2 2 5 2" xfId="22340" xr:uid="{00000000-0005-0000-0000-00002E570000}"/>
    <cellStyle name="Normal 26 3 2 2 6" xfId="22341" xr:uid="{00000000-0005-0000-0000-00002F570000}"/>
    <cellStyle name="Normal 26 3 2 2 6 2" xfId="22342" xr:uid="{00000000-0005-0000-0000-000030570000}"/>
    <cellStyle name="Normal 26 3 2 2 7" xfId="22343" xr:uid="{00000000-0005-0000-0000-000031570000}"/>
    <cellStyle name="Normal 26 3 2 3" xfId="22344" xr:uid="{00000000-0005-0000-0000-000032570000}"/>
    <cellStyle name="Normal 26 3 2 3 2" xfId="22345" xr:uid="{00000000-0005-0000-0000-000033570000}"/>
    <cellStyle name="Normal 26 3 2 3 2 2" xfId="22346" xr:uid="{00000000-0005-0000-0000-000034570000}"/>
    <cellStyle name="Normal 26 3 2 3 2 2 2" xfId="22347" xr:uid="{00000000-0005-0000-0000-000035570000}"/>
    <cellStyle name="Normal 26 3 2 3 2 3" xfId="22348" xr:uid="{00000000-0005-0000-0000-000036570000}"/>
    <cellStyle name="Normal 26 3 2 3 3" xfId="22349" xr:uid="{00000000-0005-0000-0000-000037570000}"/>
    <cellStyle name="Normal 26 3 2 3 3 2" xfId="22350" xr:uid="{00000000-0005-0000-0000-000038570000}"/>
    <cellStyle name="Normal 26 3 2 3 3 2 2" xfId="22351" xr:uid="{00000000-0005-0000-0000-000039570000}"/>
    <cellStyle name="Normal 26 3 2 3 3 3" xfId="22352" xr:uid="{00000000-0005-0000-0000-00003A570000}"/>
    <cellStyle name="Normal 26 3 2 3 4" xfId="22353" xr:uid="{00000000-0005-0000-0000-00003B570000}"/>
    <cellStyle name="Normal 26 3 2 3 4 2" xfId="22354" xr:uid="{00000000-0005-0000-0000-00003C570000}"/>
    <cellStyle name="Normal 26 3 2 3 4 2 2" xfId="22355" xr:uid="{00000000-0005-0000-0000-00003D570000}"/>
    <cellStyle name="Normal 26 3 2 3 4 3" xfId="22356" xr:uid="{00000000-0005-0000-0000-00003E570000}"/>
    <cellStyle name="Normal 26 3 2 3 5" xfId="22357" xr:uid="{00000000-0005-0000-0000-00003F570000}"/>
    <cellStyle name="Normal 26 3 2 3 5 2" xfId="22358" xr:uid="{00000000-0005-0000-0000-000040570000}"/>
    <cellStyle name="Normal 26 3 2 3 6" xfId="22359" xr:uid="{00000000-0005-0000-0000-000041570000}"/>
    <cellStyle name="Normal 26 3 2 3 6 2" xfId="22360" xr:uid="{00000000-0005-0000-0000-000042570000}"/>
    <cellStyle name="Normal 26 3 2 3 7" xfId="22361" xr:uid="{00000000-0005-0000-0000-000043570000}"/>
    <cellStyle name="Normal 26 3 2 4" xfId="22362" xr:uid="{00000000-0005-0000-0000-000044570000}"/>
    <cellStyle name="Normal 26 3 2 4 2" xfId="22363" xr:uid="{00000000-0005-0000-0000-000045570000}"/>
    <cellStyle name="Normal 26 3 2 4 2 2" xfId="22364" xr:uid="{00000000-0005-0000-0000-000046570000}"/>
    <cellStyle name="Normal 26 3 2 4 3" xfId="22365" xr:uid="{00000000-0005-0000-0000-000047570000}"/>
    <cellStyle name="Normal 26 3 2 5" xfId="22366" xr:uid="{00000000-0005-0000-0000-000048570000}"/>
    <cellStyle name="Normal 26 3 2 5 2" xfId="22367" xr:uid="{00000000-0005-0000-0000-000049570000}"/>
    <cellStyle name="Normal 26 3 2 5 2 2" xfId="22368" xr:uid="{00000000-0005-0000-0000-00004A570000}"/>
    <cellStyle name="Normal 26 3 2 5 3" xfId="22369" xr:uid="{00000000-0005-0000-0000-00004B570000}"/>
    <cellStyle name="Normal 26 3 2 6" xfId="22370" xr:uid="{00000000-0005-0000-0000-00004C570000}"/>
    <cellStyle name="Normal 26 3 2 6 2" xfId="22371" xr:uid="{00000000-0005-0000-0000-00004D570000}"/>
    <cellStyle name="Normal 26 3 2 6 2 2" xfId="22372" xr:uid="{00000000-0005-0000-0000-00004E570000}"/>
    <cellStyle name="Normal 26 3 2 6 3" xfId="22373" xr:uid="{00000000-0005-0000-0000-00004F570000}"/>
    <cellStyle name="Normal 26 3 2 7" xfId="22374" xr:uid="{00000000-0005-0000-0000-000050570000}"/>
    <cellStyle name="Normal 26 3 2 7 2" xfId="22375" xr:uid="{00000000-0005-0000-0000-000051570000}"/>
    <cellStyle name="Normal 26 3 2 8" xfId="22376" xr:uid="{00000000-0005-0000-0000-000052570000}"/>
    <cellStyle name="Normal 26 3 2 8 2" xfId="22377" xr:uid="{00000000-0005-0000-0000-000053570000}"/>
    <cellStyle name="Normal 26 3 2 9" xfId="22378" xr:uid="{00000000-0005-0000-0000-000054570000}"/>
    <cellStyle name="Normal 26 3 3" xfId="22379" xr:uid="{00000000-0005-0000-0000-000055570000}"/>
    <cellStyle name="Normal 26 3 3 2" xfId="22380" xr:uid="{00000000-0005-0000-0000-000056570000}"/>
    <cellStyle name="Normal 26 3 3 2 2" xfId="22381" xr:uid="{00000000-0005-0000-0000-000057570000}"/>
    <cellStyle name="Normal 26 3 3 2 2 2" xfId="22382" xr:uid="{00000000-0005-0000-0000-000058570000}"/>
    <cellStyle name="Normal 26 3 3 2 2 2 2" xfId="22383" xr:uid="{00000000-0005-0000-0000-000059570000}"/>
    <cellStyle name="Normal 26 3 3 2 2 3" xfId="22384" xr:uid="{00000000-0005-0000-0000-00005A570000}"/>
    <cellStyle name="Normal 26 3 3 2 3" xfId="22385" xr:uid="{00000000-0005-0000-0000-00005B570000}"/>
    <cellStyle name="Normal 26 3 3 2 3 2" xfId="22386" xr:uid="{00000000-0005-0000-0000-00005C570000}"/>
    <cellStyle name="Normal 26 3 3 2 3 2 2" xfId="22387" xr:uid="{00000000-0005-0000-0000-00005D570000}"/>
    <cellStyle name="Normal 26 3 3 2 3 3" xfId="22388" xr:uid="{00000000-0005-0000-0000-00005E570000}"/>
    <cellStyle name="Normal 26 3 3 2 4" xfId="22389" xr:uid="{00000000-0005-0000-0000-00005F570000}"/>
    <cellStyle name="Normal 26 3 3 2 4 2" xfId="22390" xr:uid="{00000000-0005-0000-0000-000060570000}"/>
    <cellStyle name="Normal 26 3 3 2 4 2 2" xfId="22391" xr:uid="{00000000-0005-0000-0000-000061570000}"/>
    <cellStyle name="Normal 26 3 3 2 4 3" xfId="22392" xr:uid="{00000000-0005-0000-0000-000062570000}"/>
    <cellStyle name="Normal 26 3 3 2 5" xfId="22393" xr:uid="{00000000-0005-0000-0000-000063570000}"/>
    <cellStyle name="Normal 26 3 3 2 5 2" xfId="22394" xr:uid="{00000000-0005-0000-0000-000064570000}"/>
    <cellStyle name="Normal 26 3 3 2 6" xfId="22395" xr:uid="{00000000-0005-0000-0000-000065570000}"/>
    <cellStyle name="Normal 26 3 3 2 6 2" xfId="22396" xr:uid="{00000000-0005-0000-0000-000066570000}"/>
    <cellStyle name="Normal 26 3 3 2 7" xfId="22397" xr:uid="{00000000-0005-0000-0000-000067570000}"/>
    <cellStyle name="Normal 26 3 3 3" xfId="22398" xr:uid="{00000000-0005-0000-0000-000068570000}"/>
    <cellStyle name="Normal 26 3 3 3 2" xfId="22399" xr:uid="{00000000-0005-0000-0000-000069570000}"/>
    <cellStyle name="Normal 26 3 3 3 2 2" xfId="22400" xr:uid="{00000000-0005-0000-0000-00006A570000}"/>
    <cellStyle name="Normal 26 3 3 3 3" xfId="22401" xr:uid="{00000000-0005-0000-0000-00006B570000}"/>
    <cellStyle name="Normal 26 3 3 4" xfId="22402" xr:uid="{00000000-0005-0000-0000-00006C570000}"/>
    <cellStyle name="Normal 26 3 3 4 2" xfId="22403" xr:uid="{00000000-0005-0000-0000-00006D570000}"/>
    <cellStyle name="Normal 26 3 3 4 2 2" xfId="22404" xr:uid="{00000000-0005-0000-0000-00006E570000}"/>
    <cellStyle name="Normal 26 3 3 4 3" xfId="22405" xr:uid="{00000000-0005-0000-0000-00006F570000}"/>
    <cellStyle name="Normal 26 3 3 5" xfId="22406" xr:uid="{00000000-0005-0000-0000-000070570000}"/>
    <cellStyle name="Normal 26 3 3 5 2" xfId="22407" xr:uid="{00000000-0005-0000-0000-000071570000}"/>
    <cellStyle name="Normal 26 3 3 5 2 2" xfId="22408" xr:uid="{00000000-0005-0000-0000-000072570000}"/>
    <cellStyle name="Normal 26 3 3 5 3" xfId="22409" xr:uid="{00000000-0005-0000-0000-000073570000}"/>
    <cellStyle name="Normal 26 3 3 6" xfId="22410" xr:uid="{00000000-0005-0000-0000-000074570000}"/>
    <cellStyle name="Normal 26 3 3 6 2" xfId="22411" xr:uid="{00000000-0005-0000-0000-000075570000}"/>
    <cellStyle name="Normal 26 3 3 7" xfId="22412" xr:uid="{00000000-0005-0000-0000-000076570000}"/>
    <cellStyle name="Normal 26 3 3 7 2" xfId="22413" xr:uid="{00000000-0005-0000-0000-000077570000}"/>
    <cellStyle name="Normal 26 3 3 8" xfId="22414" xr:uid="{00000000-0005-0000-0000-000078570000}"/>
    <cellStyle name="Normal 26 3 4" xfId="22415" xr:uid="{00000000-0005-0000-0000-000079570000}"/>
    <cellStyle name="Normal 26 3 4 2" xfId="22416" xr:uid="{00000000-0005-0000-0000-00007A570000}"/>
    <cellStyle name="Normal 26 3 4 2 2" xfId="22417" xr:uid="{00000000-0005-0000-0000-00007B570000}"/>
    <cellStyle name="Normal 26 3 4 2 2 2" xfId="22418" xr:uid="{00000000-0005-0000-0000-00007C570000}"/>
    <cellStyle name="Normal 26 3 4 2 3" xfId="22419" xr:uid="{00000000-0005-0000-0000-00007D570000}"/>
    <cellStyle name="Normal 26 3 4 3" xfId="22420" xr:uid="{00000000-0005-0000-0000-00007E570000}"/>
    <cellStyle name="Normal 26 3 4 3 2" xfId="22421" xr:uid="{00000000-0005-0000-0000-00007F570000}"/>
    <cellStyle name="Normal 26 3 4 3 2 2" xfId="22422" xr:uid="{00000000-0005-0000-0000-000080570000}"/>
    <cellStyle name="Normal 26 3 4 3 3" xfId="22423" xr:uid="{00000000-0005-0000-0000-000081570000}"/>
    <cellStyle name="Normal 26 3 4 4" xfId="22424" xr:uid="{00000000-0005-0000-0000-000082570000}"/>
    <cellStyle name="Normal 26 3 4 4 2" xfId="22425" xr:uid="{00000000-0005-0000-0000-000083570000}"/>
    <cellStyle name="Normal 26 3 4 4 2 2" xfId="22426" xr:uid="{00000000-0005-0000-0000-000084570000}"/>
    <cellStyle name="Normal 26 3 4 4 3" xfId="22427" xr:uid="{00000000-0005-0000-0000-000085570000}"/>
    <cellStyle name="Normal 26 3 4 5" xfId="22428" xr:uid="{00000000-0005-0000-0000-000086570000}"/>
    <cellStyle name="Normal 26 3 4 5 2" xfId="22429" xr:uid="{00000000-0005-0000-0000-000087570000}"/>
    <cellStyle name="Normal 26 3 4 6" xfId="22430" xr:uid="{00000000-0005-0000-0000-000088570000}"/>
    <cellStyle name="Normal 26 3 4 6 2" xfId="22431" xr:uid="{00000000-0005-0000-0000-000089570000}"/>
    <cellStyle name="Normal 26 3 4 7" xfId="22432" xr:uid="{00000000-0005-0000-0000-00008A570000}"/>
    <cellStyle name="Normal 26 3 5" xfId="22433" xr:uid="{00000000-0005-0000-0000-00008B570000}"/>
    <cellStyle name="Normal 26 3 5 2" xfId="22434" xr:uid="{00000000-0005-0000-0000-00008C570000}"/>
    <cellStyle name="Normal 26 3 5 2 2" xfId="22435" xr:uid="{00000000-0005-0000-0000-00008D570000}"/>
    <cellStyle name="Normal 26 3 5 2 2 2" xfId="22436" xr:uid="{00000000-0005-0000-0000-00008E570000}"/>
    <cellStyle name="Normal 26 3 5 2 3" xfId="22437" xr:uid="{00000000-0005-0000-0000-00008F570000}"/>
    <cellStyle name="Normal 26 3 5 3" xfId="22438" xr:uid="{00000000-0005-0000-0000-000090570000}"/>
    <cellStyle name="Normal 26 3 5 3 2" xfId="22439" xr:uid="{00000000-0005-0000-0000-000091570000}"/>
    <cellStyle name="Normal 26 3 5 3 2 2" xfId="22440" xr:uid="{00000000-0005-0000-0000-000092570000}"/>
    <cellStyle name="Normal 26 3 5 3 3" xfId="22441" xr:uid="{00000000-0005-0000-0000-000093570000}"/>
    <cellStyle name="Normal 26 3 5 4" xfId="22442" xr:uid="{00000000-0005-0000-0000-000094570000}"/>
    <cellStyle name="Normal 26 3 5 4 2" xfId="22443" xr:uid="{00000000-0005-0000-0000-000095570000}"/>
    <cellStyle name="Normal 26 3 5 4 2 2" xfId="22444" xr:uid="{00000000-0005-0000-0000-000096570000}"/>
    <cellStyle name="Normal 26 3 5 4 3" xfId="22445" xr:uid="{00000000-0005-0000-0000-000097570000}"/>
    <cellStyle name="Normal 26 3 5 5" xfId="22446" xr:uid="{00000000-0005-0000-0000-000098570000}"/>
    <cellStyle name="Normal 26 3 5 5 2" xfId="22447" xr:uid="{00000000-0005-0000-0000-000099570000}"/>
    <cellStyle name="Normal 26 3 5 6" xfId="22448" xr:uid="{00000000-0005-0000-0000-00009A570000}"/>
    <cellStyle name="Normal 26 3 5 6 2" xfId="22449" xr:uid="{00000000-0005-0000-0000-00009B570000}"/>
    <cellStyle name="Normal 26 3 5 7" xfId="22450" xr:uid="{00000000-0005-0000-0000-00009C570000}"/>
    <cellStyle name="Normal 26 3 6" xfId="22451" xr:uid="{00000000-0005-0000-0000-00009D570000}"/>
    <cellStyle name="Normal 26 3 6 2" xfId="22452" xr:uid="{00000000-0005-0000-0000-00009E570000}"/>
    <cellStyle name="Normal 26 3 6 2 2" xfId="22453" xr:uid="{00000000-0005-0000-0000-00009F570000}"/>
    <cellStyle name="Normal 26 3 6 3" xfId="22454" xr:uid="{00000000-0005-0000-0000-0000A0570000}"/>
    <cellStyle name="Normal 26 3 7" xfId="22455" xr:uid="{00000000-0005-0000-0000-0000A1570000}"/>
    <cellStyle name="Normal 26 3 7 2" xfId="22456" xr:uid="{00000000-0005-0000-0000-0000A2570000}"/>
    <cellStyle name="Normal 26 3 7 2 2" xfId="22457" xr:uid="{00000000-0005-0000-0000-0000A3570000}"/>
    <cellStyle name="Normal 26 3 7 3" xfId="22458" xr:uid="{00000000-0005-0000-0000-0000A4570000}"/>
    <cellStyle name="Normal 26 3 8" xfId="22459" xr:uid="{00000000-0005-0000-0000-0000A5570000}"/>
    <cellStyle name="Normal 26 3 8 2" xfId="22460" xr:uid="{00000000-0005-0000-0000-0000A6570000}"/>
    <cellStyle name="Normal 26 3 8 2 2" xfId="22461" xr:uid="{00000000-0005-0000-0000-0000A7570000}"/>
    <cellStyle name="Normal 26 3 8 3" xfId="22462" xr:uid="{00000000-0005-0000-0000-0000A8570000}"/>
    <cellStyle name="Normal 26 3 9" xfId="22463" xr:uid="{00000000-0005-0000-0000-0000A9570000}"/>
    <cellStyle name="Normal 26 3 9 2" xfId="22464" xr:uid="{00000000-0005-0000-0000-0000AA570000}"/>
    <cellStyle name="Normal 26 4" xfId="22465" xr:uid="{00000000-0005-0000-0000-0000AB570000}"/>
    <cellStyle name="Normal 26 4 2" xfId="22466" xr:uid="{00000000-0005-0000-0000-0000AC570000}"/>
    <cellStyle name="Normal 26 4 2 2" xfId="22467" xr:uid="{00000000-0005-0000-0000-0000AD570000}"/>
    <cellStyle name="Normal 26 4 2 2 2" xfId="22468" xr:uid="{00000000-0005-0000-0000-0000AE570000}"/>
    <cellStyle name="Normal 26 4 2 2 2 2" xfId="22469" xr:uid="{00000000-0005-0000-0000-0000AF570000}"/>
    <cellStyle name="Normal 26 4 2 2 3" xfId="22470" xr:uid="{00000000-0005-0000-0000-0000B0570000}"/>
    <cellStyle name="Normal 26 4 2 3" xfId="22471" xr:uid="{00000000-0005-0000-0000-0000B1570000}"/>
    <cellStyle name="Normal 26 4 2 3 2" xfId="22472" xr:uid="{00000000-0005-0000-0000-0000B2570000}"/>
    <cellStyle name="Normal 26 4 2 3 2 2" xfId="22473" xr:uid="{00000000-0005-0000-0000-0000B3570000}"/>
    <cellStyle name="Normal 26 4 2 3 3" xfId="22474" xr:uid="{00000000-0005-0000-0000-0000B4570000}"/>
    <cellStyle name="Normal 26 4 2 4" xfId="22475" xr:uid="{00000000-0005-0000-0000-0000B5570000}"/>
    <cellStyle name="Normal 26 4 2 4 2" xfId="22476" xr:uid="{00000000-0005-0000-0000-0000B6570000}"/>
    <cellStyle name="Normal 26 4 2 4 2 2" xfId="22477" xr:uid="{00000000-0005-0000-0000-0000B7570000}"/>
    <cellStyle name="Normal 26 4 2 4 3" xfId="22478" xr:uid="{00000000-0005-0000-0000-0000B8570000}"/>
    <cellStyle name="Normal 26 4 2 5" xfId="22479" xr:uid="{00000000-0005-0000-0000-0000B9570000}"/>
    <cellStyle name="Normal 26 4 2 5 2" xfId="22480" xr:uid="{00000000-0005-0000-0000-0000BA570000}"/>
    <cellStyle name="Normal 26 4 2 6" xfId="22481" xr:uid="{00000000-0005-0000-0000-0000BB570000}"/>
    <cellStyle name="Normal 26 4 2 6 2" xfId="22482" xr:uid="{00000000-0005-0000-0000-0000BC570000}"/>
    <cellStyle name="Normal 26 4 2 7" xfId="22483" xr:uid="{00000000-0005-0000-0000-0000BD570000}"/>
    <cellStyle name="Normal 26 4 3" xfId="22484" xr:uid="{00000000-0005-0000-0000-0000BE570000}"/>
    <cellStyle name="Normal 26 4 3 2" xfId="22485" xr:uid="{00000000-0005-0000-0000-0000BF570000}"/>
    <cellStyle name="Normal 26 4 3 2 2" xfId="22486" xr:uid="{00000000-0005-0000-0000-0000C0570000}"/>
    <cellStyle name="Normal 26 4 3 2 2 2" xfId="22487" xr:uid="{00000000-0005-0000-0000-0000C1570000}"/>
    <cellStyle name="Normal 26 4 3 2 3" xfId="22488" xr:uid="{00000000-0005-0000-0000-0000C2570000}"/>
    <cellStyle name="Normal 26 4 3 3" xfId="22489" xr:uid="{00000000-0005-0000-0000-0000C3570000}"/>
    <cellStyle name="Normal 26 4 3 3 2" xfId="22490" xr:uid="{00000000-0005-0000-0000-0000C4570000}"/>
    <cellStyle name="Normal 26 4 3 3 2 2" xfId="22491" xr:uid="{00000000-0005-0000-0000-0000C5570000}"/>
    <cellStyle name="Normal 26 4 3 3 3" xfId="22492" xr:uid="{00000000-0005-0000-0000-0000C6570000}"/>
    <cellStyle name="Normal 26 4 3 4" xfId="22493" xr:uid="{00000000-0005-0000-0000-0000C7570000}"/>
    <cellStyle name="Normal 26 4 3 4 2" xfId="22494" xr:uid="{00000000-0005-0000-0000-0000C8570000}"/>
    <cellStyle name="Normal 26 4 3 4 2 2" xfId="22495" xr:uid="{00000000-0005-0000-0000-0000C9570000}"/>
    <cellStyle name="Normal 26 4 3 4 3" xfId="22496" xr:uid="{00000000-0005-0000-0000-0000CA570000}"/>
    <cellStyle name="Normal 26 4 3 5" xfId="22497" xr:uid="{00000000-0005-0000-0000-0000CB570000}"/>
    <cellStyle name="Normal 26 4 3 5 2" xfId="22498" xr:uid="{00000000-0005-0000-0000-0000CC570000}"/>
    <cellStyle name="Normal 26 4 3 6" xfId="22499" xr:uid="{00000000-0005-0000-0000-0000CD570000}"/>
    <cellStyle name="Normal 26 4 3 6 2" xfId="22500" xr:uid="{00000000-0005-0000-0000-0000CE570000}"/>
    <cellStyle name="Normal 26 4 3 7" xfId="22501" xr:uid="{00000000-0005-0000-0000-0000CF570000}"/>
    <cellStyle name="Normal 26 4 4" xfId="22502" xr:uid="{00000000-0005-0000-0000-0000D0570000}"/>
    <cellStyle name="Normal 26 4 4 2" xfId="22503" xr:uid="{00000000-0005-0000-0000-0000D1570000}"/>
    <cellStyle name="Normal 26 4 4 2 2" xfId="22504" xr:uid="{00000000-0005-0000-0000-0000D2570000}"/>
    <cellStyle name="Normal 26 4 4 3" xfId="22505" xr:uid="{00000000-0005-0000-0000-0000D3570000}"/>
    <cellStyle name="Normal 26 4 5" xfId="22506" xr:uid="{00000000-0005-0000-0000-0000D4570000}"/>
    <cellStyle name="Normal 26 4 5 2" xfId="22507" xr:uid="{00000000-0005-0000-0000-0000D5570000}"/>
    <cellStyle name="Normal 26 4 5 2 2" xfId="22508" xr:uid="{00000000-0005-0000-0000-0000D6570000}"/>
    <cellStyle name="Normal 26 4 5 3" xfId="22509" xr:uid="{00000000-0005-0000-0000-0000D7570000}"/>
    <cellStyle name="Normal 26 4 6" xfId="22510" xr:uid="{00000000-0005-0000-0000-0000D8570000}"/>
    <cellStyle name="Normal 26 4 6 2" xfId="22511" xr:uid="{00000000-0005-0000-0000-0000D9570000}"/>
    <cellStyle name="Normal 26 4 6 2 2" xfId="22512" xr:uid="{00000000-0005-0000-0000-0000DA570000}"/>
    <cellStyle name="Normal 26 4 6 3" xfId="22513" xr:uid="{00000000-0005-0000-0000-0000DB570000}"/>
    <cellStyle name="Normal 26 4 7" xfId="22514" xr:uid="{00000000-0005-0000-0000-0000DC570000}"/>
    <cellStyle name="Normal 26 4 7 2" xfId="22515" xr:uid="{00000000-0005-0000-0000-0000DD570000}"/>
    <cellStyle name="Normal 26 4 8" xfId="22516" xr:uid="{00000000-0005-0000-0000-0000DE570000}"/>
    <cellStyle name="Normal 26 4 8 2" xfId="22517" xr:uid="{00000000-0005-0000-0000-0000DF570000}"/>
    <cellStyle name="Normal 26 4 9" xfId="22518" xr:uid="{00000000-0005-0000-0000-0000E0570000}"/>
    <cellStyle name="Normal 26 5" xfId="22519" xr:uid="{00000000-0005-0000-0000-0000E1570000}"/>
    <cellStyle name="Normal 26 5 2" xfId="22520" xr:uid="{00000000-0005-0000-0000-0000E2570000}"/>
    <cellStyle name="Normal 26 5 2 2" xfId="22521" xr:uid="{00000000-0005-0000-0000-0000E3570000}"/>
    <cellStyle name="Normal 26 5 2 2 2" xfId="22522" xr:uid="{00000000-0005-0000-0000-0000E4570000}"/>
    <cellStyle name="Normal 26 5 2 2 2 2" xfId="22523" xr:uid="{00000000-0005-0000-0000-0000E5570000}"/>
    <cellStyle name="Normal 26 5 2 2 3" xfId="22524" xr:uid="{00000000-0005-0000-0000-0000E6570000}"/>
    <cellStyle name="Normal 26 5 2 3" xfId="22525" xr:uid="{00000000-0005-0000-0000-0000E7570000}"/>
    <cellStyle name="Normal 26 5 2 3 2" xfId="22526" xr:uid="{00000000-0005-0000-0000-0000E8570000}"/>
    <cellStyle name="Normal 26 5 2 3 2 2" xfId="22527" xr:uid="{00000000-0005-0000-0000-0000E9570000}"/>
    <cellStyle name="Normal 26 5 2 3 3" xfId="22528" xr:uid="{00000000-0005-0000-0000-0000EA570000}"/>
    <cellStyle name="Normal 26 5 2 4" xfId="22529" xr:uid="{00000000-0005-0000-0000-0000EB570000}"/>
    <cellStyle name="Normal 26 5 2 4 2" xfId="22530" xr:uid="{00000000-0005-0000-0000-0000EC570000}"/>
    <cellStyle name="Normal 26 5 2 4 2 2" xfId="22531" xr:uid="{00000000-0005-0000-0000-0000ED570000}"/>
    <cellStyle name="Normal 26 5 2 4 3" xfId="22532" xr:uid="{00000000-0005-0000-0000-0000EE570000}"/>
    <cellStyle name="Normal 26 5 2 5" xfId="22533" xr:uid="{00000000-0005-0000-0000-0000EF570000}"/>
    <cellStyle name="Normal 26 5 2 5 2" xfId="22534" xr:uid="{00000000-0005-0000-0000-0000F0570000}"/>
    <cellStyle name="Normal 26 5 2 6" xfId="22535" xr:uid="{00000000-0005-0000-0000-0000F1570000}"/>
    <cellStyle name="Normal 26 5 2 6 2" xfId="22536" xr:uid="{00000000-0005-0000-0000-0000F2570000}"/>
    <cellStyle name="Normal 26 5 2 7" xfId="22537" xr:uid="{00000000-0005-0000-0000-0000F3570000}"/>
    <cellStyle name="Normal 26 5 3" xfId="22538" xr:uid="{00000000-0005-0000-0000-0000F4570000}"/>
    <cellStyle name="Normal 26 5 3 2" xfId="22539" xr:uid="{00000000-0005-0000-0000-0000F5570000}"/>
    <cellStyle name="Normal 26 5 3 2 2" xfId="22540" xr:uid="{00000000-0005-0000-0000-0000F6570000}"/>
    <cellStyle name="Normal 26 5 3 3" xfId="22541" xr:uid="{00000000-0005-0000-0000-0000F7570000}"/>
    <cellStyle name="Normal 26 5 4" xfId="22542" xr:uid="{00000000-0005-0000-0000-0000F8570000}"/>
    <cellStyle name="Normal 26 5 4 2" xfId="22543" xr:uid="{00000000-0005-0000-0000-0000F9570000}"/>
    <cellStyle name="Normal 26 5 4 2 2" xfId="22544" xr:uid="{00000000-0005-0000-0000-0000FA570000}"/>
    <cellStyle name="Normal 26 5 4 3" xfId="22545" xr:uid="{00000000-0005-0000-0000-0000FB570000}"/>
    <cellStyle name="Normal 26 5 5" xfId="22546" xr:uid="{00000000-0005-0000-0000-0000FC570000}"/>
    <cellStyle name="Normal 26 5 5 2" xfId="22547" xr:uid="{00000000-0005-0000-0000-0000FD570000}"/>
    <cellStyle name="Normal 26 5 5 2 2" xfId="22548" xr:uid="{00000000-0005-0000-0000-0000FE570000}"/>
    <cellStyle name="Normal 26 5 5 3" xfId="22549" xr:uid="{00000000-0005-0000-0000-0000FF570000}"/>
    <cellStyle name="Normal 26 5 6" xfId="22550" xr:uid="{00000000-0005-0000-0000-000000580000}"/>
    <cellStyle name="Normal 26 5 6 2" xfId="22551" xr:uid="{00000000-0005-0000-0000-000001580000}"/>
    <cellStyle name="Normal 26 5 7" xfId="22552" xr:uid="{00000000-0005-0000-0000-000002580000}"/>
    <cellStyle name="Normal 26 5 7 2" xfId="22553" xr:uid="{00000000-0005-0000-0000-000003580000}"/>
    <cellStyle name="Normal 26 5 8" xfId="22554" xr:uid="{00000000-0005-0000-0000-000004580000}"/>
    <cellStyle name="Normal 26 6" xfId="22555" xr:uid="{00000000-0005-0000-0000-000005580000}"/>
    <cellStyle name="Normal 26 6 2" xfId="22556" xr:uid="{00000000-0005-0000-0000-000006580000}"/>
    <cellStyle name="Normal 26 6 2 2" xfId="22557" xr:uid="{00000000-0005-0000-0000-000007580000}"/>
    <cellStyle name="Normal 26 6 2 2 2" xfId="22558" xr:uid="{00000000-0005-0000-0000-000008580000}"/>
    <cellStyle name="Normal 26 6 2 3" xfId="22559" xr:uid="{00000000-0005-0000-0000-000009580000}"/>
    <cellStyle name="Normal 26 6 3" xfId="22560" xr:uid="{00000000-0005-0000-0000-00000A580000}"/>
    <cellStyle name="Normal 26 6 3 2" xfId="22561" xr:uid="{00000000-0005-0000-0000-00000B580000}"/>
    <cellStyle name="Normal 26 6 3 2 2" xfId="22562" xr:uid="{00000000-0005-0000-0000-00000C580000}"/>
    <cellStyle name="Normal 26 6 3 3" xfId="22563" xr:uid="{00000000-0005-0000-0000-00000D580000}"/>
    <cellStyle name="Normal 26 6 4" xfId="22564" xr:uid="{00000000-0005-0000-0000-00000E580000}"/>
    <cellStyle name="Normal 26 6 4 2" xfId="22565" xr:uid="{00000000-0005-0000-0000-00000F580000}"/>
    <cellStyle name="Normal 26 6 4 2 2" xfId="22566" xr:uid="{00000000-0005-0000-0000-000010580000}"/>
    <cellStyle name="Normal 26 6 4 3" xfId="22567" xr:uid="{00000000-0005-0000-0000-000011580000}"/>
    <cellStyle name="Normal 26 6 5" xfId="22568" xr:uid="{00000000-0005-0000-0000-000012580000}"/>
    <cellStyle name="Normal 26 6 5 2" xfId="22569" xr:uid="{00000000-0005-0000-0000-000013580000}"/>
    <cellStyle name="Normal 26 6 6" xfId="22570" xr:uid="{00000000-0005-0000-0000-000014580000}"/>
    <cellStyle name="Normal 26 6 6 2" xfId="22571" xr:uid="{00000000-0005-0000-0000-000015580000}"/>
    <cellStyle name="Normal 26 6 7" xfId="22572" xr:uid="{00000000-0005-0000-0000-000016580000}"/>
    <cellStyle name="Normal 26 7" xfId="22573" xr:uid="{00000000-0005-0000-0000-000017580000}"/>
    <cellStyle name="Normal 26 7 2" xfId="22574" xr:uid="{00000000-0005-0000-0000-000018580000}"/>
    <cellStyle name="Normal 26 7 2 2" xfId="22575" xr:uid="{00000000-0005-0000-0000-000019580000}"/>
    <cellStyle name="Normal 26 7 2 2 2" xfId="22576" xr:uid="{00000000-0005-0000-0000-00001A580000}"/>
    <cellStyle name="Normal 26 7 2 3" xfId="22577" xr:uid="{00000000-0005-0000-0000-00001B580000}"/>
    <cellStyle name="Normal 26 7 3" xfId="22578" xr:uid="{00000000-0005-0000-0000-00001C580000}"/>
    <cellStyle name="Normal 26 7 3 2" xfId="22579" xr:uid="{00000000-0005-0000-0000-00001D580000}"/>
    <cellStyle name="Normal 26 7 3 2 2" xfId="22580" xr:uid="{00000000-0005-0000-0000-00001E580000}"/>
    <cellStyle name="Normal 26 7 3 3" xfId="22581" xr:uid="{00000000-0005-0000-0000-00001F580000}"/>
    <cellStyle name="Normal 26 7 4" xfId="22582" xr:uid="{00000000-0005-0000-0000-000020580000}"/>
    <cellStyle name="Normal 26 7 4 2" xfId="22583" xr:uid="{00000000-0005-0000-0000-000021580000}"/>
    <cellStyle name="Normal 26 7 4 2 2" xfId="22584" xr:uid="{00000000-0005-0000-0000-000022580000}"/>
    <cellStyle name="Normal 26 7 4 3" xfId="22585" xr:uid="{00000000-0005-0000-0000-000023580000}"/>
    <cellStyle name="Normal 26 7 5" xfId="22586" xr:uid="{00000000-0005-0000-0000-000024580000}"/>
    <cellStyle name="Normal 26 7 5 2" xfId="22587" xr:uid="{00000000-0005-0000-0000-000025580000}"/>
    <cellStyle name="Normal 26 7 6" xfId="22588" xr:uid="{00000000-0005-0000-0000-000026580000}"/>
    <cellStyle name="Normal 26 7 6 2" xfId="22589" xr:uid="{00000000-0005-0000-0000-000027580000}"/>
    <cellStyle name="Normal 26 7 7" xfId="22590" xr:uid="{00000000-0005-0000-0000-000028580000}"/>
    <cellStyle name="Normal 26 8" xfId="22591" xr:uid="{00000000-0005-0000-0000-000029580000}"/>
    <cellStyle name="Normal 26 8 2" xfId="22592" xr:uid="{00000000-0005-0000-0000-00002A580000}"/>
    <cellStyle name="Normal 26 8 2 2" xfId="22593" xr:uid="{00000000-0005-0000-0000-00002B580000}"/>
    <cellStyle name="Normal 26 8 3" xfId="22594" xr:uid="{00000000-0005-0000-0000-00002C580000}"/>
    <cellStyle name="Normal 26 9" xfId="22595" xr:uid="{00000000-0005-0000-0000-00002D580000}"/>
    <cellStyle name="Normal 26 9 2" xfId="22596" xr:uid="{00000000-0005-0000-0000-00002E580000}"/>
    <cellStyle name="Normal 26 9 2 2" xfId="22597" xr:uid="{00000000-0005-0000-0000-00002F580000}"/>
    <cellStyle name="Normal 26 9 3" xfId="22598" xr:uid="{00000000-0005-0000-0000-000030580000}"/>
    <cellStyle name="Normal 26_Confidential Information" xfId="22599" xr:uid="{00000000-0005-0000-0000-000031580000}"/>
    <cellStyle name="Normal 27" xfId="526" xr:uid="{00000000-0005-0000-0000-000032580000}"/>
    <cellStyle name="Normal 28" xfId="527" xr:uid="{00000000-0005-0000-0000-000033580000}"/>
    <cellStyle name="Normal 29" xfId="528" xr:uid="{00000000-0005-0000-0000-000034580000}"/>
    <cellStyle name="Normal 29 10" xfId="22600" xr:uid="{00000000-0005-0000-0000-000035580000}"/>
    <cellStyle name="Normal 29 10 2" xfId="22601" xr:uid="{00000000-0005-0000-0000-000036580000}"/>
    <cellStyle name="Normal 29 10 2 2" xfId="22602" xr:uid="{00000000-0005-0000-0000-000037580000}"/>
    <cellStyle name="Normal 29 10 3" xfId="22603" xr:uid="{00000000-0005-0000-0000-000038580000}"/>
    <cellStyle name="Normal 29 11" xfId="22604" xr:uid="{00000000-0005-0000-0000-000039580000}"/>
    <cellStyle name="Normal 29 11 2" xfId="22605" xr:uid="{00000000-0005-0000-0000-00003A580000}"/>
    <cellStyle name="Normal 29 12" xfId="22606" xr:uid="{00000000-0005-0000-0000-00003B580000}"/>
    <cellStyle name="Normal 29 12 2" xfId="22607" xr:uid="{00000000-0005-0000-0000-00003C580000}"/>
    <cellStyle name="Normal 29 13" xfId="22608" xr:uid="{00000000-0005-0000-0000-00003D580000}"/>
    <cellStyle name="Normal 29 2" xfId="529" xr:uid="{00000000-0005-0000-0000-00003E580000}"/>
    <cellStyle name="Normal 29 2 10" xfId="22609" xr:uid="{00000000-0005-0000-0000-00003F580000}"/>
    <cellStyle name="Normal 29 2 10 2" xfId="22610" xr:uid="{00000000-0005-0000-0000-000040580000}"/>
    <cellStyle name="Normal 29 2 11" xfId="22611" xr:uid="{00000000-0005-0000-0000-000041580000}"/>
    <cellStyle name="Normal 29 2 2" xfId="22612" xr:uid="{00000000-0005-0000-0000-000042580000}"/>
    <cellStyle name="Normal 29 2 2 2" xfId="22613" xr:uid="{00000000-0005-0000-0000-000043580000}"/>
    <cellStyle name="Normal 29 2 2 2 2" xfId="22614" xr:uid="{00000000-0005-0000-0000-000044580000}"/>
    <cellStyle name="Normal 29 2 2 2 2 2" xfId="22615" xr:uid="{00000000-0005-0000-0000-000045580000}"/>
    <cellStyle name="Normal 29 2 2 2 2 2 2" xfId="22616" xr:uid="{00000000-0005-0000-0000-000046580000}"/>
    <cellStyle name="Normal 29 2 2 2 2 3" xfId="22617" xr:uid="{00000000-0005-0000-0000-000047580000}"/>
    <cellStyle name="Normal 29 2 2 2 3" xfId="22618" xr:uid="{00000000-0005-0000-0000-000048580000}"/>
    <cellStyle name="Normal 29 2 2 2 3 2" xfId="22619" xr:uid="{00000000-0005-0000-0000-000049580000}"/>
    <cellStyle name="Normal 29 2 2 2 3 2 2" xfId="22620" xr:uid="{00000000-0005-0000-0000-00004A580000}"/>
    <cellStyle name="Normal 29 2 2 2 3 3" xfId="22621" xr:uid="{00000000-0005-0000-0000-00004B580000}"/>
    <cellStyle name="Normal 29 2 2 2 4" xfId="22622" xr:uid="{00000000-0005-0000-0000-00004C580000}"/>
    <cellStyle name="Normal 29 2 2 2 4 2" xfId="22623" xr:uid="{00000000-0005-0000-0000-00004D580000}"/>
    <cellStyle name="Normal 29 2 2 2 4 2 2" xfId="22624" xr:uid="{00000000-0005-0000-0000-00004E580000}"/>
    <cellStyle name="Normal 29 2 2 2 4 3" xfId="22625" xr:uid="{00000000-0005-0000-0000-00004F580000}"/>
    <cellStyle name="Normal 29 2 2 2 5" xfId="22626" xr:uid="{00000000-0005-0000-0000-000050580000}"/>
    <cellStyle name="Normal 29 2 2 2 5 2" xfId="22627" xr:uid="{00000000-0005-0000-0000-000051580000}"/>
    <cellStyle name="Normal 29 2 2 2 6" xfId="22628" xr:uid="{00000000-0005-0000-0000-000052580000}"/>
    <cellStyle name="Normal 29 2 2 2 6 2" xfId="22629" xr:uid="{00000000-0005-0000-0000-000053580000}"/>
    <cellStyle name="Normal 29 2 2 2 7" xfId="22630" xr:uid="{00000000-0005-0000-0000-000054580000}"/>
    <cellStyle name="Normal 29 2 2 3" xfId="22631" xr:uid="{00000000-0005-0000-0000-000055580000}"/>
    <cellStyle name="Normal 29 2 2 3 2" xfId="22632" xr:uid="{00000000-0005-0000-0000-000056580000}"/>
    <cellStyle name="Normal 29 2 2 3 2 2" xfId="22633" xr:uid="{00000000-0005-0000-0000-000057580000}"/>
    <cellStyle name="Normal 29 2 2 3 2 2 2" xfId="22634" xr:uid="{00000000-0005-0000-0000-000058580000}"/>
    <cellStyle name="Normal 29 2 2 3 2 3" xfId="22635" xr:uid="{00000000-0005-0000-0000-000059580000}"/>
    <cellStyle name="Normal 29 2 2 3 3" xfId="22636" xr:uid="{00000000-0005-0000-0000-00005A580000}"/>
    <cellStyle name="Normal 29 2 2 3 3 2" xfId="22637" xr:uid="{00000000-0005-0000-0000-00005B580000}"/>
    <cellStyle name="Normal 29 2 2 3 3 2 2" xfId="22638" xr:uid="{00000000-0005-0000-0000-00005C580000}"/>
    <cellStyle name="Normal 29 2 2 3 3 3" xfId="22639" xr:uid="{00000000-0005-0000-0000-00005D580000}"/>
    <cellStyle name="Normal 29 2 2 3 4" xfId="22640" xr:uid="{00000000-0005-0000-0000-00005E580000}"/>
    <cellStyle name="Normal 29 2 2 3 4 2" xfId="22641" xr:uid="{00000000-0005-0000-0000-00005F580000}"/>
    <cellStyle name="Normal 29 2 2 3 4 2 2" xfId="22642" xr:uid="{00000000-0005-0000-0000-000060580000}"/>
    <cellStyle name="Normal 29 2 2 3 4 3" xfId="22643" xr:uid="{00000000-0005-0000-0000-000061580000}"/>
    <cellStyle name="Normal 29 2 2 3 5" xfId="22644" xr:uid="{00000000-0005-0000-0000-000062580000}"/>
    <cellStyle name="Normal 29 2 2 3 5 2" xfId="22645" xr:uid="{00000000-0005-0000-0000-000063580000}"/>
    <cellStyle name="Normal 29 2 2 3 6" xfId="22646" xr:uid="{00000000-0005-0000-0000-000064580000}"/>
    <cellStyle name="Normal 29 2 2 3 6 2" xfId="22647" xr:uid="{00000000-0005-0000-0000-000065580000}"/>
    <cellStyle name="Normal 29 2 2 3 7" xfId="22648" xr:uid="{00000000-0005-0000-0000-000066580000}"/>
    <cellStyle name="Normal 29 2 2 4" xfId="22649" xr:uid="{00000000-0005-0000-0000-000067580000}"/>
    <cellStyle name="Normal 29 2 2 4 2" xfId="22650" xr:uid="{00000000-0005-0000-0000-000068580000}"/>
    <cellStyle name="Normal 29 2 2 4 2 2" xfId="22651" xr:uid="{00000000-0005-0000-0000-000069580000}"/>
    <cellStyle name="Normal 29 2 2 4 3" xfId="22652" xr:uid="{00000000-0005-0000-0000-00006A580000}"/>
    <cellStyle name="Normal 29 2 2 5" xfId="22653" xr:uid="{00000000-0005-0000-0000-00006B580000}"/>
    <cellStyle name="Normal 29 2 2 5 2" xfId="22654" xr:uid="{00000000-0005-0000-0000-00006C580000}"/>
    <cellStyle name="Normal 29 2 2 5 2 2" xfId="22655" xr:uid="{00000000-0005-0000-0000-00006D580000}"/>
    <cellStyle name="Normal 29 2 2 5 3" xfId="22656" xr:uid="{00000000-0005-0000-0000-00006E580000}"/>
    <cellStyle name="Normal 29 2 2 6" xfId="22657" xr:uid="{00000000-0005-0000-0000-00006F580000}"/>
    <cellStyle name="Normal 29 2 2 6 2" xfId="22658" xr:uid="{00000000-0005-0000-0000-000070580000}"/>
    <cellStyle name="Normal 29 2 2 6 2 2" xfId="22659" xr:uid="{00000000-0005-0000-0000-000071580000}"/>
    <cellStyle name="Normal 29 2 2 6 3" xfId="22660" xr:uid="{00000000-0005-0000-0000-000072580000}"/>
    <cellStyle name="Normal 29 2 2 7" xfId="22661" xr:uid="{00000000-0005-0000-0000-000073580000}"/>
    <cellStyle name="Normal 29 2 2 7 2" xfId="22662" xr:uid="{00000000-0005-0000-0000-000074580000}"/>
    <cellStyle name="Normal 29 2 2 8" xfId="22663" xr:uid="{00000000-0005-0000-0000-000075580000}"/>
    <cellStyle name="Normal 29 2 2 8 2" xfId="22664" xr:uid="{00000000-0005-0000-0000-000076580000}"/>
    <cellStyle name="Normal 29 2 2 9" xfId="22665" xr:uid="{00000000-0005-0000-0000-000077580000}"/>
    <cellStyle name="Normal 29 2 3" xfId="22666" xr:uid="{00000000-0005-0000-0000-000078580000}"/>
    <cellStyle name="Normal 29 2 3 2" xfId="22667" xr:uid="{00000000-0005-0000-0000-000079580000}"/>
    <cellStyle name="Normal 29 2 3 2 2" xfId="22668" xr:uid="{00000000-0005-0000-0000-00007A580000}"/>
    <cellStyle name="Normal 29 2 3 2 2 2" xfId="22669" xr:uid="{00000000-0005-0000-0000-00007B580000}"/>
    <cellStyle name="Normal 29 2 3 2 2 2 2" xfId="22670" xr:uid="{00000000-0005-0000-0000-00007C580000}"/>
    <cellStyle name="Normal 29 2 3 2 2 3" xfId="22671" xr:uid="{00000000-0005-0000-0000-00007D580000}"/>
    <cellStyle name="Normal 29 2 3 2 3" xfId="22672" xr:uid="{00000000-0005-0000-0000-00007E580000}"/>
    <cellStyle name="Normal 29 2 3 2 3 2" xfId="22673" xr:uid="{00000000-0005-0000-0000-00007F580000}"/>
    <cellStyle name="Normal 29 2 3 2 3 2 2" xfId="22674" xr:uid="{00000000-0005-0000-0000-000080580000}"/>
    <cellStyle name="Normal 29 2 3 2 3 3" xfId="22675" xr:uid="{00000000-0005-0000-0000-000081580000}"/>
    <cellStyle name="Normal 29 2 3 2 4" xfId="22676" xr:uid="{00000000-0005-0000-0000-000082580000}"/>
    <cellStyle name="Normal 29 2 3 2 4 2" xfId="22677" xr:uid="{00000000-0005-0000-0000-000083580000}"/>
    <cellStyle name="Normal 29 2 3 2 4 2 2" xfId="22678" xr:uid="{00000000-0005-0000-0000-000084580000}"/>
    <cellStyle name="Normal 29 2 3 2 4 3" xfId="22679" xr:uid="{00000000-0005-0000-0000-000085580000}"/>
    <cellStyle name="Normal 29 2 3 2 5" xfId="22680" xr:uid="{00000000-0005-0000-0000-000086580000}"/>
    <cellStyle name="Normal 29 2 3 2 5 2" xfId="22681" xr:uid="{00000000-0005-0000-0000-000087580000}"/>
    <cellStyle name="Normal 29 2 3 2 6" xfId="22682" xr:uid="{00000000-0005-0000-0000-000088580000}"/>
    <cellStyle name="Normal 29 2 3 2 6 2" xfId="22683" xr:uid="{00000000-0005-0000-0000-000089580000}"/>
    <cellStyle name="Normal 29 2 3 2 7" xfId="22684" xr:uid="{00000000-0005-0000-0000-00008A580000}"/>
    <cellStyle name="Normal 29 2 3 3" xfId="22685" xr:uid="{00000000-0005-0000-0000-00008B580000}"/>
    <cellStyle name="Normal 29 2 3 3 2" xfId="22686" xr:uid="{00000000-0005-0000-0000-00008C580000}"/>
    <cellStyle name="Normal 29 2 3 3 2 2" xfId="22687" xr:uid="{00000000-0005-0000-0000-00008D580000}"/>
    <cellStyle name="Normal 29 2 3 3 3" xfId="22688" xr:uid="{00000000-0005-0000-0000-00008E580000}"/>
    <cellStyle name="Normal 29 2 3 4" xfId="22689" xr:uid="{00000000-0005-0000-0000-00008F580000}"/>
    <cellStyle name="Normal 29 2 3 4 2" xfId="22690" xr:uid="{00000000-0005-0000-0000-000090580000}"/>
    <cellStyle name="Normal 29 2 3 4 2 2" xfId="22691" xr:uid="{00000000-0005-0000-0000-000091580000}"/>
    <cellStyle name="Normal 29 2 3 4 3" xfId="22692" xr:uid="{00000000-0005-0000-0000-000092580000}"/>
    <cellStyle name="Normal 29 2 3 5" xfId="22693" xr:uid="{00000000-0005-0000-0000-000093580000}"/>
    <cellStyle name="Normal 29 2 3 5 2" xfId="22694" xr:uid="{00000000-0005-0000-0000-000094580000}"/>
    <cellStyle name="Normal 29 2 3 5 2 2" xfId="22695" xr:uid="{00000000-0005-0000-0000-000095580000}"/>
    <cellStyle name="Normal 29 2 3 5 3" xfId="22696" xr:uid="{00000000-0005-0000-0000-000096580000}"/>
    <cellStyle name="Normal 29 2 3 6" xfId="22697" xr:uid="{00000000-0005-0000-0000-000097580000}"/>
    <cellStyle name="Normal 29 2 3 6 2" xfId="22698" xr:uid="{00000000-0005-0000-0000-000098580000}"/>
    <cellStyle name="Normal 29 2 3 7" xfId="22699" xr:uid="{00000000-0005-0000-0000-000099580000}"/>
    <cellStyle name="Normal 29 2 3 7 2" xfId="22700" xr:uid="{00000000-0005-0000-0000-00009A580000}"/>
    <cellStyle name="Normal 29 2 3 8" xfId="22701" xr:uid="{00000000-0005-0000-0000-00009B580000}"/>
    <cellStyle name="Normal 29 2 4" xfId="22702" xr:uid="{00000000-0005-0000-0000-00009C580000}"/>
    <cellStyle name="Normal 29 2 4 2" xfId="22703" xr:uid="{00000000-0005-0000-0000-00009D580000}"/>
    <cellStyle name="Normal 29 2 4 2 2" xfId="22704" xr:uid="{00000000-0005-0000-0000-00009E580000}"/>
    <cellStyle name="Normal 29 2 4 2 2 2" xfId="22705" xr:uid="{00000000-0005-0000-0000-00009F580000}"/>
    <cellStyle name="Normal 29 2 4 2 3" xfId="22706" xr:uid="{00000000-0005-0000-0000-0000A0580000}"/>
    <cellStyle name="Normal 29 2 4 3" xfId="22707" xr:uid="{00000000-0005-0000-0000-0000A1580000}"/>
    <cellStyle name="Normal 29 2 4 3 2" xfId="22708" xr:uid="{00000000-0005-0000-0000-0000A2580000}"/>
    <cellStyle name="Normal 29 2 4 3 2 2" xfId="22709" xr:uid="{00000000-0005-0000-0000-0000A3580000}"/>
    <cellStyle name="Normal 29 2 4 3 3" xfId="22710" xr:uid="{00000000-0005-0000-0000-0000A4580000}"/>
    <cellStyle name="Normal 29 2 4 4" xfId="22711" xr:uid="{00000000-0005-0000-0000-0000A5580000}"/>
    <cellStyle name="Normal 29 2 4 4 2" xfId="22712" xr:uid="{00000000-0005-0000-0000-0000A6580000}"/>
    <cellStyle name="Normal 29 2 4 4 2 2" xfId="22713" xr:uid="{00000000-0005-0000-0000-0000A7580000}"/>
    <cellStyle name="Normal 29 2 4 4 3" xfId="22714" xr:uid="{00000000-0005-0000-0000-0000A8580000}"/>
    <cellStyle name="Normal 29 2 4 5" xfId="22715" xr:uid="{00000000-0005-0000-0000-0000A9580000}"/>
    <cellStyle name="Normal 29 2 4 5 2" xfId="22716" xr:uid="{00000000-0005-0000-0000-0000AA580000}"/>
    <cellStyle name="Normal 29 2 4 6" xfId="22717" xr:uid="{00000000-0005-0000-0000-0000AB580000}"/>
    <cellStyle name="Normal 29 2 4 6 2" xfId="22718" xr:uid="{00000000-0005-0000-0000-0000AC580000}"/>
    <cellStyle name="Normal 29 2 4 7" xfId="22719" xr:uid="{00000000-0005-0000-0000-0000AD580000}"/>
    <cellStyle name="Normal 29 2 5" xfId="22720" xr:uid="{00000000-0005-0000-0000-0000AE580000}"/>
    <cellStyle name="Normal 29 2 5 2" xfId="22721" xr:uid="{00000000-0005-0000-0000-0000AF580000}"/>
    <cellStyle name="Normal 29 2 5 2 2" xfId="22722" xr:uid="{00000000-0005-0000-0000-0000B0580000}"/>
    <cellStyle name="Normal 29 2 5 2 2 2" xfId="22723" xr:uid="{00000000-0005-0000-0000-0000B1580000}"/>
    <cellStyle name="Normal 29 2 5 2 3" xfId="22724" xr:uid="{00000000-0005-0000-0000-0000B2580000}"/>
    <cellStyle name="Normal 29 2 5 3" xfId="22725" xr:uid="{00000000-0005-0000-0000-0000B3580000}"/>
    <cellStyle name="Normal 29 2 5 3 2" xfId="22726" xr:uid="{00000000-0005-0000-0000-0000B4580000}"/>
    <cellStyle name="Normal 29 2 5 3 2 2" xfId="22727" xr:uid="{00000000-0005-0000-0000-0000B5580000}"/>
    <cellStyle name="Normal 29 2 5 3 3" xfId="22728" xr:uid="{00000000-0005-0000-0000-0000B6580000}"/>
    <cellStyle name="Normal 29 2 5 4" xfId="22729" xr:uid="{00000000-0005-0000-0000-0000B7580000}"/>
    <cellStyle name="Normal 29 2 5 4 2" xfId="22730" xr:uid="{00000000-0005-0000-0000-0000B8580000}"/>
    <cellStyle name="Normal 29 2 5 4 2 2" xfId="22731" xr:uid="{00000000-0005-0000-0000-0000B9580000}"/>
    <cellStyle name="Normal 29 2 5 4 3" xfId="22732" xr:uid="{00000000-0005-0000-0000-0000BA580000}"/>
    <cellStyle name="Normal 29 2 5 5" xfId="22733" xr:uid="{00000000-0005-0000-0000-0000BB580000}"/>
    <cellStyle name="Normal 29 2 5 5 2" xfId="22734" xr:uid="{00000000-0005-0000-0000-0000BC580000}"/>
    <cellStyle name="Normal 29 2 5 6" xfId="22735" xr:uid="{00000000-0005-0000-0000-0000BD580000}"/>
    <cellStyle name="Normal 29 2 5 6 2" xfId="22736" xr:uid="{00000000-0005-0000-0000-0000BE580000}"/>
    <cellStyle name="Normal 29 2 5 7" xfId="22737" xr:uid="{00000000-0005-0000-0000-0000BF580000}"/>
    <cellStyle name="Normal 29 2 6" xfId="22738" xr:uid="{00000000-0005-0000-0000-0000C0580000}"/>
    <cellStyle name="Normal 29 2 6 2" xfId="22739" xr:uid="{00000000-0005-0000-0000-0000C1580000}"/>
    <cellStyle name="Normal 29 2 6 2 2" xfId="22740" xr:uid="{00000000-0005-0000-0000-0000C2580000}"/>
    <cellStyle name="Normal 29 2 6 3" xfId="22741" xr:uid="{00000000-0005-0000-0000-0000C3580000}"/>
    <cellStyle name="Normal 29 2 7" xfId="22742" xr:uid="{00000000-0005-0000-0000-0000C4580000}"/>
    <cellStyle name="Normal 29 2 7 2" xfId="22743" xr:uid="{00000000-0005-0000-0000-0000C5580000}"/>
    <cellStyle name="Normal 29 2 7 2 2" xfId="22744" xr:uid="{00000000-0005-0000-0000-0000C6580000}"/>
    <cellStyle name="Normal 29 2 7 3" xfId="22745" xr:uid="{00000000-0005-0000-0000-0000C7580000}"/>
    <cellStyle name="Normal 29 2 8" xfId="22746" xr:uid="{00000000-0005-0000-0000-0000C8580000}"/>
    <cellStyle name="Normal 29 2 8 2" xfId="22747" xr:uid="{00000000-0005-0000-0000-0000C9580000}"/>
    <cellStyle name="Normal 29 2 8 2 2" xfId="22748" xr:uid="{00000000-0005-0000-0000-0000CA580000}"/>
    <cellStyle name="Normal 29 2 8 3" xfId="22749" xr:uid="{00000000-0005-0000-0000-0000CB580000}"/>
    <cellStyle name="Normal 29 2 9" xfId="22750" xr:uid="{00000000-0005-0000-0000-0000CC580000}"/>
    <cellStyle name="Normal 29 2 9 2" xfId="22751" xr:uid="{00000000-0005-0000-0000-0000CD580000}"/>
    <cellStyle name="Normal 29 3" xfId="530" xr:uid="{00000000-0005-0000-0000-0000CE580000}"/>
    <cellStyle name="Normal 29 3 10" xfId="22752" xr:uid="{00000000-0005-0000-0000-0000CF580000}"/>
    <cellStyle name="Normal 29 3 10 2" xfId="22753" xr:uid="{00000000-0005-0000-0000-0000D0580000}"/>
    <cellStyle name="Normal 29 3 11" xfId="22754" xr:uid="{00000000-0005-0000-0000-0000D1580000}"/>
    <cellStyle name="Normal 29 3 2" xfId="22755" xr:uid="{00000000-0005-0000-0000-0000D2580000}"/>
    <cellStyle name="Normal 29 3 2 2" xfId="22756" xr:uid="{00000000-0005-0000-0000-0000D3580000}"/>
    <cellStyle name="Normal 29 3 2 2 2" xfId="22757" xr:uid="{00000000-0005-0000-0000-0000D4580000}"/>
    <cellStyle name="Normal 29 3 2 2 2 2" xfId="22758" xr:uid="{00000000-0005-0000-0000-0000D5580000}"/>
    <cellStyle name="Normal 29 3 2 2 2 2 2" xfId="22759" xr:uid="{00000000-0005-0000-0000-0000D6580000}"/>
    <cellStyle name="Normal 29 3 2 2 2 3" xfId="22760" xr:uid="{00000000-0005-0000-0000-0000D7580000}"/>
    <cellStyle name="Normal 29 3 2 2 3" xfId="22761" xr:uid="{00000000-0005-0000-0000-0000D8580000}"/>
    <cellStyle name="Normal 29 3 2 2 3 2" xfId="22762" xr:uid="{00000000-0005-0000-0000-0000D9580000}"/>
    <cellStyle name="Normal 29 3 2 2 3 2 2" xfId="22763" xr:uid="{00000000-0005-0000-0000-0000DA580000}"/>
    <cellStyle name="Normal 29 3 2 2 3 3" xfId="22764" xr:uid="{00000000-0005-0000-0000-0000DB580000}"/>
    <cellStyle name="Normal 29 3 2 2 4" xfId="22765" xr:uid="{00000000-0005-0000-0000-0000DC580000}"/>
    <cellStyle name="Normal 29 3 2 2 4 2" xfId="22766" xr:uid="{00000000-0005-0000-0000-0000DD580000}"/>
    <cellStyle name="Normal 29 3 2 2 4 2 2" xfId="22767" xr:uid="{00000000-0005-0000-0000-0000DE580000}"/>
    <cellStyle name="Normal 29 3 2 2 4 3" xfId="22768" xr:uid="{00000000-0005-0000-0000-0000DF580000}"/>
    <cellStyle name="Normal 29 3 2 2 5" xfId="22769" xr:uid="{00000000-0005-0000-0000-0000E0580000}"/>
    <cellStyle name="Normal 29 3 2 2 5 2" xfId="22770" xr:uid="{00000000-0005-0000-0000-0000E1580000}"/>
    <cellStyle name="Normal 29 3 2 2 6" xfId="22771" xr:uid="{00000000-0005-0000-0000-0000E2580000}"/>
    <cellStyle name="Normal 29 3 2 2 6 2" xfId="22772" xr:uid="{00000000-0005-0000-0000-0000E3580000}"/>
    <cellStyle name="Normal 29 3 2 2 7" xfId="22773" xr:uid="{00000000-0005-0000-0000-0000E4580000}"/>
    <cellStyle name="Normal 29 3 2 3" xfId="22774" xr:uid="{00000000-0005-0000-0000-0000E5580000}"/>
    <cellStyle name="Normal 29 3 2 3 2" xfId="22775" xr:uid="{00000000-0005-0000-0000-0000E6580000}"/>
    <cellStyle name="Normal 29 3 2 3 2 2" xfId="22776" xr:uid="{00000000-0005-0000-0000-0000E7580000}"/>
    <cellStyle name="Normal 29 3 2 3 2 2 2" xfId="22777" xr:uid="{00000000-0005-0000-0000-0000E8580000}"/>
    <cellStyle name="Normal 29 3 2 3 2 3" xfId="22778" xr:uid="{00000000-0005-0000-0000-0000E9580000}"/>
    <cellStyle name="Normal 29 3 2 3 3" xfId="22779" xr:uid="{00000000-0005-0000-0000-0000EA580000}"/>
    <cellStyle name="Normal 29 3 2 3 3 2" xfId="22780" xr:uid="{00000000-0005-0000-0000-0000EB580000}"/>
    <cellStyle name="Normal 29 3 2 3 3 2 2" xfId="22781" xr:uid="{00000000-0005-0000-0000-0000EC580000}"/>
    <cellStyle name="Normal 29 3 2 3 3 3" xfId="22782" xr:uid="{00000000-0005-0000-0000-0000ED580000}"/>
    <cellStyle name="Normal 29 3 2 3 4" xfId="22783" xr:uid="{00000000-0005-0000-0000-0000EE580000}"/>
    <cellStyle name="Normal 29 3 2 3 4 2" xfId="22784" xr:uid="{00000000-0005-0000-0000-0000EF580000}"/>
    <cellStyle name="Normal 29 3 2 3 4 2 2" xfId="22785" xr:uid="{00000000-0005-0000-0000-0000F0580000}"/>
    <cellStyle name="Normal 29 3 2 3 4 3" xfId="22786" xr:uid="{00000000-0005-0000-0000-0000F1580000}"/>
    <cellStyle name="Normal 29 3 2 3 5" xfId="22787" xr:uid="{00000000-0005-0000-0000-0000F2580000}"/>
    <cellStyle name="Normal 29 3 2 3 5 2" xfId="22788" xr:uid="{00000000-0005-0000-0000-0000F3580000}"/>
    <cellStyle name="Normal 29 3 2 3 6" xfId="22789" xr:uid="{00000000-0005-0000-0000-0000F4580000}"/>
    <cellStyle name="Normal 29 3 2 3 6 2" xfId="22790" xr:uid="{00000000-0005-0000-0000-0000F5580000}"/>
    <cellStyle name="Normal 29 3 2 3 7" xfId="22791" xr:uid="{00000000-0005-0000-0000-0000F6580000}"/>
    <cellStyle name="Normal 29 3 2 4" xfId="22792" xr:uid="{00000000-0005-0000-0000-0000F7580000}"/>
    <cellStyle name="Normal 29 3 2 4 2" xfId="22793" xr:uid="{00000000-0005-0000-0000-0000F8580000}"/>
    <cellStyle name="Normal 29 3 2 4 2 2" xfId="22794" xr:uid="{00000000-0005-0000-0000-0000F9580000}"/>
    <cellStyle name="Normal 29 3 2 4 3" xfId="22795" xr:uid="{00000000-0005-0000-0000-0000FA580000}"/>
    <cellStyle name="Normal 29 3 2 5" xfId="22796" xr:uid="{00000000-0005-0000-0000-0000FB580000}"/>
    <cellStyle name="Normal 29 3 2 5 2" xfId="22797" xr:uid="{00000000-0005-0000-0000-0000FC580000}"/>
    <cellStyle name="Normal 29 3 2 5 2 2" xfId="22798" xr:uid="{00000000-0005-0000-0000-0000FD580000}"/>
    <cellStyle name="Normal 29 3 2 5 3" xfId="22799" xr:uid="{00000000-0005-0000-0000-0000FE580000}"/>
    <cellStyle name="Normal 29 3 2 6" xfId="22800" xr:uid="{00000000-0005-0000-0000-0000FF580000}"/>
    <cellStyle name="Normal 29 3 2 6 2" xfId="22801" xr:uid="{00000000-0005-0000-0000-000000590000}"/>
    <cellStyle name="Normal 29 3 2 6 2 2" xfId="22802" xr:uid="{00000000-0005-0000-0000-000001590000}"/>
    <cellStyle name="Normal 29 3 2 6 3" xfId="22803" xr:uid="{00000000-0005-0000-0000-000002590000}"/>
    <cellStyle name="Normal 29 3 2 7" xfId="22804" xr:uid="{00000000-0005-0000-0000-000003590000}"/>
    <cellStyle name="Normal 29 3 2 7 2" xfId="22805" xr:uid="{00000000-0005-0000-0000-000004590000}"/>
    <cellStyle name="Normal 29 3 2 8" xfId="22806" xr:uid="{00000000-0005-0000-0000-000005590000}"/>
    <cellStyle name="Normal 29 3 2 8 2" xfId="22807" xr:uid="{00000000-0005-0000-0000-000006590000}"/>
    <cellStyle name="Normal 29 3 2 9" xfId="22808" xr:uid="{00000000-0005-0000-0000-000007590000}"/>
    <cellStyle name="Normal 29 3 3" xfId="22809" xr:uid="{00000000-0005-0000-0000-000008590000}"/>
    <cellStyle name="Normal 29 3 3 2" xfId="22810" xr:uid="{00000000-0005-0000-0000-000009590000}"/>
    <cellStyle name="Normal 29 3 3 2 2" xfId="22811" xr:uid="{00000000-0005-0000-0000-00000A590000}"/>
    <cellStyle name="Normal 29 3 3 2 2 2" xfId="22812" xr:uid="{00000000-0005-0000-0000-00000B590000}"/>
    <cellStyle name="Normal 29 3 3 2 2 2 2" xfId="22813" xr:uid="{00000000-0005-0000-0000-00000C590000}"/>
    <cellStyle name="Normal 29 3 3 2 2 3" xfId="22814" xr:uid="{00000000-0005-0000-0000-00000D590000}"/>
    <cellStyle name="Normal 29 3 3 2 3" xfId="22815" xr:uid="{00000000-0005-0000-0000-00000E590000}"/>
    <cellStyle name="Normal 29 3 3 2 3 2" xfId="22816" xr:uid="{00000000-0005-0000-0000-00000F590000}"/>
    <cellStyle name="Normal 29 3 3 2 3 2 2" xfId="22817" xr:uid="{00000000-0005-0000-0000-000010590000}"/>
    <cellStyle name="Normal 29 3 3 2 3 3" xfId="22818" xr:uid="{00000000-0005-0000-0000-000011590000}"/>
    <cellStyle name="Normal 29 3 3 2 4" xfId="22819" xr:uid="{00000000-0005-0000-0000-000012590000}"/>
    <cellStyle name="Normal 29 3 3 2 4 2" xfId="22820" xr:uid="{00000000-0005-0000-0000-000013590000}"/>
    <cellStyle name="Normal 29 3 3 2 4 2 2" xfId="22821" xr:uid="{00000000-0005-0000-0000-000014590000}"/>
    <cellStyle name="Normal 29 3 3 2 4 3" xfId="22822" xr:uid="{00000000-0005-0000-0000-000015590000}"/>
    <cellStyle name="Normal 29 3 3 2 5" xfId="22823" xr:uid="{00000000-0005-0000-0000-000016590000}"/>
    <cellStyle name="Normal 29 3 3 2 5 2" xfId="22824" xr:uid="{00000000-0005-0000-0000-000017590000}"/>
    <cellStyle name="Normal 29 3 3 2 6" xfId="22825" xr:uid="{00000000-0005-0000-0000-000018590000}"/>
    <cellStyle name="Normal 29 3 3 2 6 2" xfId="22826" xr:uid="{00000000-0005-0000-0000-000019590000}"/>
    <cellStyle name="Normal 29 3 3 2 7" xfId="22827" xr:uid="{00000000-0005-0000-0000-00001A590000}"/>
    <cellStyle name="Normal 29 3 3 3" xfId="22828" xr:uid="{00000000-0005-0000-0000-00001B590000}"/>
    <cellStyle name="Normal 29 3 3 3 2" xfId="22829" xr:uid="{00000000-0005-0000-0000-00001C590000}"/>
    <cellStyle name="Normal 29 3 3 3 2 2" xfId="22830" xr:uid="{00000000-0005-0000-0000-00001D590000}"/>
    <cellStyle name="Normal 29 3 3 3 3" xfId="22831" xr:uid="{00000000-0005-0000-0000-00001E590000}"/>
    <cellStyle name="Normal 29 3 3 4" xfId="22832" xr:uid="{00000000-0005-0000-0000-00001F590000}"/>
    <cellStyle name="Normal 29 3 3 4 2" xfId="22833" xr:uid="{00000000-0005-0000-0000-000020590000}"/>
    <cellStyle name="Normal 29 3 3 4 2 2" xfId="22834" xr:uid="{00000000-0005-0000-0000-000021590000}"/>
    <cellStyle name="Normal 29 3 3 4 3" xfId="22835" xr:uid="{00000000-0005-0000-0000-000022590000}"/>
    <cellStyle name="Normal 29 3 3 5" xfId="22836" xr:uid="{00000000-0005-0000-0000-000023590000}"/>
    <cellStyle name="Normal 29 3 3 5 2" xfId="22837" xr:uid="{00000000-0005-0000-0000-000024590000}"/>
    <cellStyle name="Normal 29 3 3 5 2 2" xfId="22838" xr:uid="{00000000-0005-0000-0000-000025590000}"/>
    <cellStyle name="Normal 29 3 3 5 3" xfId="22839" xr:uid="{00000000-0005-0000-0000-000026590000}"/>
    <cellStyle name="Normal 29 3 3 6" xfId="22840" xr:uid="{00000000-0005-0000-0000-000027590000}"/>
    <cellStyle name="Normal 29 3 3 6 2" xfId="22841" xr:uid="{00000000-0005-0000-0000-000028590000}"/>
    <cellStyle name="Normal 29 3 3 7" xfId="22842" xr:uid="{00000000-0005-0000-0000-000029590000}"/>
    <cellStyle name="Normal 29 3 3 7 2" xfId="22843" xr:uid="{00000000-0005-0000-0000-00002A590000}"/>
    <cellStyle name="Normal 29 3 3 8" xfId="22844" xr:uid="{00000000-0005-0000-0000-00002B590000}"/>
    <cellStyle name="Normal 29 3 4" xfId="22845" xr:uid="{00000000-0005-0000-0000-00002C590000}"/>
    <cellStyle name="Normal 29 3 4 2" xfId="22846" xr:uid="{00000000-0005-0000-0000-00002D590000}"/>
    <cellStyle name="Normal 29 3 4 2 2" xfId="22847" xr:uid="{00000000-0005-0000-0000-00002E590000}"/>
    <cellStyle name="Normal 29 3 4 2 2 2" xfId="22848" xr:uid="{00000000-0005-0000-0000-00002F590000}"/>
    <cellStyle name="Normal 29 3 4 2 3" xfId="22849" xr:uid="{00000000-0005-0000-0000-000030590000}"/>
    <cellStyle name="Normal 29 3 4 3" xfId="22850" xr:uid="{00000000-0005-0000-0000-000031590000}"/>
    <cellStyle name="Normal 29 3 4 3 2" xfId="22851" xr:uid="{00000000-0005-0000-0000-000032590000}"/>
    <cellStyle name="Normal 29 3 4 3 2 2" xfId="22852" xr:uid="{00000000-0005-0000-0000-000033590000}"/>
    <cellStyle name="Normal 29 3 4 3 3" xfId="22853" xr:uid="{00000000-0005-0000-0000-000034590000}"/>
    <cellStyle name="Normal 29 3 4 4" xfId="22854" xr:uid="{00000000-0005-0000-0000-000035590000}"/>
    <cellStyle name="Normal 29 3 4 4 2" xfId="22855" xr:uid="{00000000-0005-0000-0000-000036590000}"/>
    <cellStyle name="Normal 29 3 4 4 2 2" xfId="22856" xr:uid="{00000000-0005-0000-0000-000037590000}"/>
    <cellStyle name="Normal 29 3 4 4 3" xfId="22857" xr:uid="{00000000-0005-0000-0000-000038590000}"/>
    <cellStyle name="Normal 29 3 4 5" xfId="22858" xr:uid="{00000000-0005-0000-0000-000039590000}"/>
    <cellStyle name="Normal 29 3 4 5 2" xfId="22859" xr:uid="{00000000-0005-0000-0000-00003A590000}"/>
    <cellStyle name="Normal 29 3 4 6" xfId="22860" xr:uid="{00000000-0005-0000-0000-00003B590000}"/>
    <cellStyle name="Normal 29 3 4 6 2" xfId="22861" xr:uid="{00000000-0005-0000-0000-00003C590000}"/>
    <cellStyle name="Normal 29 3 4 7" xfId="22862" xr:uid="{00000000-0005-0000-0000-00003D590000}"/>
    <cellStyle name="Normal 29 3 5" xfId="22863" xr:uid="{00000000-0005-0000-0000-00003E590000}"/>
    <cellStyle name="Normal 29 3 5 2" xfId="22864" xr:uid="{00000000-0005-0000-0000-00003F590000}"/>
    <cellStyle name="Normal 29 3 5 2 2" xfId="22865" xr:uid="{00000000-0005-0000-0000-000040590000}"/>
    <cellStyle name="Normal 29 3 5 2 2 2" xfId="22866" xr:uid="{00000000-0005-0000-0000-000041590000}"/>
    <cellStyle name="Normal 29 3 5 2 3" xfId="22867" xr:uid="{00000000-0005-0000-0000-000042590000}"/>
    <cellStyle name="Normal 29 3 5 3" xfId="22868" xr:uid="{00000000-0005-0000-0000-000043590000}"/>
    <cellStyle name="Normal 29 3 5 3 2" xfId="22869" xr:uid="{00000000-0005-0000-0000-000044590000}"/>
    <cellStyle name="Normal 29 3 5 3 2 2" xfId="22870" xr:uid="{00000000-0005-0000-0000-000045590000}"/>
    <cellStyle name="Normal 29 3 5 3 3" xfId="22871" xr:uid="{00000000-0005-0000-0000-000046590000}"/>
    <cellStyle name="Normal 29 3 5 4" xfId="22872" xr:uid="{00000000-0005-0000-0000-000047590000}"/>
    <cellStyle name="Normal 29 3 5 4 2" xfId="22873" xr:uid="{00000000-0005-0000-0000-000048590000}"/>
    <cellStyle name="Normal 29 3 5 4 2 2" xfId="22874" xr:uid="{00000000-0005-0000-0000-000049590000}"/>
    <cellStyle name="Normal 29 3 5 4 3" xfId="22875" xr:uid="{00000000-0005-0000-0000-00004A590000}"/>
    <cellStyle name="Normal 29 3 5 5" xfId="22876" xr:uid="{00000000-0005-0000-0000-00004B590000}"/>
    <cellStyle name="Normal 29 3 5 5 2" xfId="22877" xr:uid="{00000000-0005-0000-0000-00004C590000}"/>
    <cellStyle name="Normal 29 3 5 6" xfId="22878" xr:uid="{00000000-0005-0000-0000-00004D590000}"/>
    <cellStyle name="Normal 29 3 5 6 2" xfId="22879" xr:uid="{00000000-0005-0000-0000-00004E590000}"/>
    <cellStyle name="Normal 29 3 5 7" xfId="22880" xr:uid="{00000000-0005-0000-0000-00004F590000}"/>
    <cellStyle name="Normal 29 3 6" xfId="22881" xr:uid="{00000000-0005-0000-0000-000050590000}"/>
    <cellStyle name="Normal 29 3 6 2" xfId="22882" xr:uid="{00000000-0005-0000-0000-000051590000}"/>
    <cellStyle name="Normal 29 3 6 2 2" xfId="22883" xr:uid="{00000000-0005-0000-0000-000052590000}"/>
    <cellStyle name="Normal 29 3 6 3" xfId="22884" xr:uid="{00000000-0005-0000-0000-000053590000}"/>
    <cellStyle name="Normal 29 3 7" xfId="22885" xr:uid="{00000000-0005-0000-0000-000054590000}"/>
    <cellStyle name="Normal 29 3 7 2" xfId="22886" xr:uid="{00000000-0005-0000-0000-000055590000}"/>
    <cellStyle name="Normal 29 3 7 2 2" xfId="22887" xr:uid="{00000000-0005-0000-0000-000056590000}"/>
    <cellStyle name="Normal 29 3 7 3" xfId="22888" xr:uid="{00000000-0005-0000-0000-000057590000}"/>
    <cellStyle name="Normal 29 3 8" xfId="22889" xr:uid="{00000000-0005-0000-0000-000058590000}"/>
    <cellStyle name="Normal 29 3 8 2" xfId="22890" xr:uid="{00000000-0005-0000-0000-000059590000}"/>
    <cellStyle name="Normal 29 3 8 2 2" xfId="22891" xr:uid="{00000000-0005-0000-0000-00005A590000}"/>
    <cellStyle name="Normal 29 3 8 3" xfId="22892" xr:uid="{00000000-0005-0000-0000-00005B590000}"/>
    <cellStyle name="Normal 29 3 9" xfId="22893" xr:uid="{00000000-0005-0000-0000-00005C590000}"/>
    <cellStyle name="Normal 29 3 9 2" xfId="22894" xr:uid="{00000000-0005-0000-0000-00005D590000}"/>
    <cellStyle name="Normal 29 4" xfId="22895" xr:uid="{00000000-0005-0000-0000-00005E590000}"/>
    <cellStyle name="Normal 29 4 2" xfId="22896" xr:uid="{00000000-0005-0000-0000-00005F590000}"/>
    <cellStyle name="Normal 29 4 2 2" xfId="22897" xr:uid="{00000000-0005-0000-0000-000060590000}"/>
    <cellStyle name="Normal 29 4 2 2 2" xfId="22898" xr:uid="{00000000-0005-0000-0000-000061590000}"/>
    <cellStyle name="Normal 29 4 2 2 2 2" xfId="22899" xr:uid="{00000000-0005-0000-0000-000062590000}"/>
    <cellStyle name="Normal 29 4 2 2 3" xfId="22900" xr:uid="{00000000-0005-0000-0000-000063590000}"/>
    <cellStyle name="Normal 29 4 2 3" xfId="22901" xr:uid="{00000000-0005-0000-0000-000064590000}"/>
    <cellStyle name="Normal 29 4 2 3 2" xfId="22902" xr:uid="{00000000-0005-0000-0000-000065590000}"/>
    <cellStyle name="Normal 29 4 2 3 2 2" xfId="22903" xr:uid="{00000000-0005-0000-0000-000066590000}"/>
    <cellStyle name="Normal 29 4 2 3 3" xfId="22904" xr:uid="{00000000-0005-0000-0000-000067590000}"/>
    <cellStyle name="Normal 29 4 2 4" xfId="22905" xr:uid="{00000000-0005-0000-0000-000068590000}"/>
    <cellStyle name="Normal 29 4 2 4 2" xfId="22906" xr:uid="{00000000-0005-0000-0000-000069590000}"/>
    <cellStyle name="Normal 29 4 2 4 2 2" xfId="22907" xr:uid="{00000000-0005-0000-0000-00006A590000}"/>
    <cellStyle name="Normal 29 4 2 4 3" xfId="22908" xr:uid="{00000000-0005-0000-0000-00006B590000}"/>
    <cellStyle name="Normal 29 4 2 5" xfId="22909" xr:uid="{00000000-0005-0000-0000-00006C590000}"/>
    <cellStyle name="Normal 29 4 2 5 2" xfId="22910" xr:uid="{00000000-0005-0000-0000-00006D590000}"/>
    <cellStyle name="Normal 29 4 2 6" xfId="22911" xr:uid="{00000000-0005-0000-0000-00006E590000}"/>
    <cellStyle name="Normal 29 4 2 6 2" xfId="22912" xr:uid="{00000000-0005-0000-0000-00006F590000}"/>
    <cellStyle name="Normal 29 4 2 7" xfId="22913" xr:uid="{00000000-0005-0000-0000-000070590000}"/>
    <cellStyle name="Normal 29 4 3" xfId="22914" xr:uid="{00000000-0005-0000-0000-000071590000}"/>
    <cellStyle name="Normal 29 4 3 2" xfId="22915" xr:uid="{00000000-0005-0000-0000-000072590000}"/>
    <cellStyle name="Normal 29 4 3 2 2" xfId="22916" xr:uid="{00000000-0005-0000-0000-000073590000}"/>
    <cellStyle name="Normal 29 4 3 2 2 2" xfId="22917" xr:uid="{00000000-0005-0000-0000-000074590000}"/>
    <cellStyle name="Normal 29 4 3 2 3" xfId="22918" xr:uid="{00000000-0005-0000-0000-000075590000}"/>
    <cellStyle name="Normal 29 4 3 3" xfId="22919" xr:uid="{00000000-0005-0000-0000-000076590000}"/>
    <cellStyle name="Normal 29 4 3 3 2" xfId="22920" xr:uid="{00000000-0005-0000-0000-000077590000}"/>
    <cellStyle name="Normal 29 4 3 3 2 2" xfId="22921" xr:uid="{00000000-0005-0000-0000-000078590000}"/>
    <cellStyle name="Normal 29 4 3 3 3" xfId="22922" xr:uid="{00000000-0005-0000-0000-000079590000}"/>
    <cellStyle name="Normal 29 4 3 4" xfId="22923" xr:uid="{00000000-0005-0000-0000-00007A590000}"/>
    <cellStyle name="Normal 29 4 3 4 2" xfId="22924" xr:uid="{00000000-0005-0000-0000-00007B590000}"/>
    <cellStyle name="Normal 29 4 3 4 2 2" xfId="22925" xr:uid="{00000000-0005-0000-0000-00007C590000}"/>
    <cellStyle name="Normal 29 4 3 4 3" xfId="22926" xr:uid="{00000000-0005-0000-0000-00007D590000}"/>
    <cellStyle name="Normal 29 4 3 5" xfId="22927" xr:uid="{00000000-0005-0000-0000-00007E590000}"/>
    <cellStyle name="Normal 29 4 3 5 2" xfId="22928" xr:uid="{00000000-0005-0000-0000-00007F590000}"/>
    <cellStyle name="Normal 29 4 3 6" xfId="22929" xr:uid="{00000000-0005-0000-0000-000080590000}"/>
    <cellStyle name="Normal 29 4 3 6 2" xfId="22930" xr:uid="{00000000-0005-0000-0000-000081590000}"/>
    <cellStyle name="Normal 29 4 3 7" xfId="22931" xr:uid="{00000000-0005-0000-0000-000082590000}"/>
    <cellStyle name="Normal 29 4 4" xfId="22932" xr:uid="{00000000-0005-0000-0000-000083590000}"/>
    <cellStyle name="Normal 29 4 4 2" xfId="22933" xr:uid="{00000000-0005-0000-0000-000084590000}"/>
    <cellStyle name="Normal 29 4 4 2 2" xfId="22934" xr:uid="{00000000-0005-0000-0000-000085590000}"/>
    <cellStyle name="Normal 29 4 4 3" xfId="22935" xr:uid="{00000000-0005-0000-0000-000086590000}"/>
    <cellStyle name="Normal 29 4 5" xfId="22936" xr:uid="{00000000-0005-0000-0000-000087590000}"/>
    <cellStyle name="Normal 29 4 5 2" xfId="22937" xr:uid="{00000000-0005-0000-0000-000088590000}"/>
    <cellStyle name="Normal 29 4 5 2 2" xfId="22938" xr:uid="{00000000-0005-0000-0000-000089590000}"/>
    <cellStyle name="Normal 29 4 5 3" xfId="22939" xr:uid="{00000000-0005-0000-0000-00008A590000}"/>
    <cellStyle name="Normal 29 4 6" xfId="22940" xr:uid="{00000000-0005-0000-0000-00008B590000}"/>
    <cellStyle name="Normal 29 4 6 2" xfId="22941" xr:uid="{00000000-0005-0000-0000-00008C590000}"/>
    <cellStyle name="Normal 29 4 6 2 2" xfId="22942" xr:uid="{00000000-0005-0000-0000-00008D590000}"/>
    <cellStyle name="Normal 29 4 6 3" xfId="22943" xr:uid="{00000000-0005-0000-0000-00008E590000}"/>
    <cellStyle name="Normal 29 4 7" xfId="22944" xr:uid="{00000000-0005-0000-0000-00008F590000}"/>
    <cellStyle name="Normal 29 4 7 2" xfId="22945" xr:uid="{00000000-0005-0000-0000-000090590000}"/>
    <cellStyle name="Normal 29 4 8" xfId="22946" xr:uid="{00000000-0005-0000-0000-000091590000}"/>
    <cellStyle name="Normal 29 4 8 2" xfId="22947" xr:uid="{00000000-0005-0000-0000-000092590000}"/>
    <cellStyle name="Normal 29 4 9" xfId="22948" xr:uid="{00000000-0005-0000-0000-000093590000}"/>
    <cellStyle name="Normal 29 5" xfId="22949" xr:uid="{00000000-0005-0000-0000-000094590000}"/>
    <cellStyle name="Normal 29 5 2" xfId="22950" xr:uid="{00000000-0005-0000-0000-000095590000}"/>
    <cellStyle name="Normal 29 5 2 2" xfId="22951" xr:uid="{00000000-0005-0000-0000-000096590000}"/>
    <cellStyle name="Normal 29 5 2 2 2" xfId="22952" xr:uid="{00000000-0005-0000-0000-000097590000}"/>
    <cellStyle name="Normal 29 5 2 2 2 2" xfId="22953" xr:uid="{00000000-0005-0000-0000-000098590000}"/>
    <cellStyle name="Normal 29 5 2 2 3" xfId="22954" xr:uid="{00000000-0005-0000-0000-000099590000}"/>
    <cellStyle name="Normal 29 5 2 3" xfId="22955" xr:uid="{00000000-0005-0000-0000-00009A590000}"/>
    <cellStyle name="Normal 29 5 2 3 2" xfId="22956" xr:uid="{00000000-0005-0000-0000-00009B590000}"/>
    <cellStyle name="Normal 29 5 2 3 2 2" xfId="22957" xr:uid="{00000000-0005-0000-0000-00009C590000}"/>
    <cellStyle name="Normal 29 5 2 3 3" xfId="22958" xr:uid="{00000000-0005-0000-0000-00009D590000}"/>
    <cellStyle name="Normal 29 5 2 4" xfId="22959" xr:uid="{00000000-0005-0000-0000-00009E590000}"/>
    <cellStyle name="Normal 29 5 2 4 2" xfId="22960" xr:uid="{00000000-0005-0000-0000-00009F590000}"/>
    <cellStyle name="Normal 29 5 2 4 2 2" xfId="22961" xr:uid="{00000000-0005-0000-0000-0000A0590000}"/>
    <cellStyle name="Normal 29 5 2 4 3" xfId="22962" xr:uid="{00000000-0005-0000-0000-0000A1590000}"/>
    <cellStyle name="Normal 29 5 2 5" xfId="22963" xr:uid="{00000000-0005-0000-0000-0000A2590000}"/>
    <cellStyle name="Normal 29 5 2 5 2" xfId="22964" xr:uid="{00000000-0005-0000-0000-0000A3590000}"/>
    <cellStyle name="Normal 29 5 2 6" xfId="22965" xr:uid="{00000000-0005-0000-0000-0000A4590000}"/>
    <cellStyle name="Normal 29 5 2 6 2" xfId="22966" xr:uid="{00000000-0005-0000-0000-0000A5590000}"/>
    <cellStyle name="Normal 29 5 2 7" xfId="22967" xr:uid="{00000000-0005-0000-0000-0000A6590000}"/>
    <cellStyle name="Normal 29 5 3" xfId="22968" xr:uid="{00000000-0005-0000-0000-0000A7590000}"/>
    <cellStyle name="Normal 29 5 3 2" xfId="22969" xr:uid="{00000000-0005-0000-0000-0000A8590000}"/>
    <cellStyle name="Normal 29 5 3 2 2" xfId="22970" xr:uid="{00000000-0005-0000-0000-0000A9590000}"/>
    <cellStyle name="Normal 29 5 3 3" xfId="22971" xr:uid="{00000000-0005-0000-0000-0000AA590000}"/>
    <cellStyle name="Normal 29 5 4" xfId="22972" xr:uid="{00000000-0005-0000-0000-0000AB590000}"/>
    <cellStyle name="Normal 29 5 4 2" xfId="22973" xr:uid="{00000000-0005-0000-0000-0000AC590000}"/>
    <cellStyle name="Normal 29 5 4 2 2" xfId="22974" xr:uid="{00000000-0005-0000-0000-0000AD590000}"/>
    <cellStyle name="Normal 29 5 4 3" xfId="22975" xr:uid="{00000000-0005-0000-0000-0000AE590000}"/>
    <cellStyle name="Normal 29 5 5" xfId="22976" xr:uid="{00000000-0005-0000-0000-0000AF590000}"/>
    <cellStyle name="Normal 29 5 5 2" xfId="22977" xr:uid="{00000000-0005-0000-0000-0000B0590000}"/>
    <cellStyle name="Normal 29 5 5 2 2" xfId="22978" xr:uid="{00000000-0005-0000-0000-0000B1590000}"/>
    <cellStyle name="Normal 29 5 5 3" xfId="22979" xr:uid="{00000000-0005-0000-0000-0000B2590000}"/>
    <cellStyle name="Normal 29 5 6" xfId="22980" xr:uid="{00000000-0005-0000-0000-0000B3590000}"/>
    <cellStyle name="Normal 29 5 6 2" xfId="22981" xr:uid="{00000000-0005-0000-0000-0000B4590000}"/>
    <cellStyle name="Normal 29 5 7" xfId="22982" xr:uid="{00000000-0005-0000-0000-0000B5590000}"/>
    <cellStyle name="Normal 29 5 7 2" xfId="22983" xr:uid="{00000000-0005-0000-0000-0000B6590000}"/>
    <cellStyle name="Normal 29 5 8" xfId="22984" xr:uid="{00000000-0005-0000-0000-0000B7590000}"/>
    <cellStyle name="Normal 29 6" xfId="22985" xr:uid="{00000000-0005-0000-0000-0000B8590000}"/>
    <cellStyle name="Normal 29 6 2" xfId="22986" xr:uid="{00000000-0005-0000-0000-0000B9590000}"/>
    <cellStyle name="Normal 29 6 2 2" xfId="22987" xr:uid="{00000000-0005-0000-0000-0000BA590000}"/>
    <cellStyle name="Normal 29 6 2 2 2" xfId="22988" xr:uid="{00000000-0005-0000-0000-0000BB590000}"/>
    <cellStyle name="Normal 29 6 2 3" xfId="22989" xr:uid="{00000000-0005-0000-0000-0000BC590000}"/>
    <cellStyle name="Normal 29 6 3" xfId="22990" xr:uid="{00000000-0005-0000-0000-0000BD590000}"/>
    <cellStyle name="Normal 29 6 3 2" xfId="22991" xr:uid="{00000000-0005-0000-0000-0000BE590000}"/>
    <cellStyle name="Normal 29 6 3 2 2" xfId="22992" xr:uid="{00000000-0005-0000-0000-0000BF590000}"/>
    <cellStyle name="Normal 29 6 3 3" xfId="22993" xr:uid="{00000000-0005-0000-0000-0000C0590000}"/>
    <cellStyle name="Normal 29 6 4" xfId="22994" xr:uid="{00000000-0005-0000-0000-0000C1590000}"/>
    <cellStyle name="Normal 29 6 4 2" xfId="22995" xr:uid="{00000000-0005-0000-0000-0000C2590000}"/>
    <cellStyle name="Normal 29 6 4 2 2" xfId="22996" xr:uid="{00000000-0005-0000-0000-0000C3590000}"/>
    <cellStyle name="Normal 29 6 4 3" xfId="22997" xr:uid="{00000000-0005-0000-0000-0000C4590000}"/>
    <cellStyle name="Normal 29 6 5" xfId="22998" xr:uid="{00000000-0005-0000-0000-0000C5590000}"/>
    <cellStyle name="Normal 29 6 5 2" xfId="22999" xr:uid="{00000000-0005-0000-0000-0000C6590000}"/>
    <cellStyle name="Normal 29 6 6" xfId="23000" xr:uid="{00000000-0005-0000-0000-0000C7590000}"/>
    <cellStyle name="Normal 29 6 6 2" xfId="23001" xr:uid="{00000000-0005-0000-0000-0000C8590000}"/>
    <cellStyle name="Normal 29 6 7" xfId="23002" xr:uid="{00000000-0005-0000-0000-0000C9590000}"/>
    <cellStyle name="Normal 29 7" xfId="23003" xr:uid="{00000000-0005-0000-0000-0000CA590000}"/>
    <cellStyle name="Normal 29 7 2" xfId="23004" xr:uid="{00000000-0005-0000-0000-0000CB590000}"/>
    <cellStyle name="Normal 29 7 2 2" xfId="23005" xr:uid="{00000000-0005-0000-0000-0000CC590000}"/>
    <cellStyle name="Normal 29 7 2 2 2" xfId="23006" xr:uid="{00000000-0005-0000-0000-0000CD590000}"/>
    <cellStyle name="Normal 29 7 2 3" xfId="23007" xr:uid="{00000000-0005-0000-0000-0000CE590000}"/>
    <cellStyle name="Normal 29 7 3" xfId="23008" xr:uid="{00000000-0005-0000-0000-0000CF590000}"/>
    <cellStyle name="Normal 29 7 3 2" xfId="23009" xr:uid="{00000000-0005-0000-0000-0000D0590000}"/>
    <cellStyle name="Normal 29 7 3 2 2" xfId="23010" xr:uid="{00000000-0005-0000-0000-0000D1590000}"/>
    <cellStyle name="Normal 29 7 3 3" xfId="23011" xr:uid="{00000000-0005-0000-0000-0000D2590000}"/>
    <cellStyle name="Normal 29 7 4" xfId="23012" xr:uid="{00000000-0005-0000-0000-0000D3590000}"/>
    <cellStyle name="Normal 29 7 4 2" xfId="23013" xr:uid="{00000000-0005-0000-0000-0000D4590000}"/>
    <cellStyle name="Normal 29 7 4 2 2" xfId="23014" xr:uid="{00000000-0005-0000-0000-0000D5590000}"/>
    <cellStyle name="Normal 29 7 4 3" xfId="23015" xr:uid="{00000000-0005-0000-0000-0000D6590000}"/>
    <cellStyle name="Normal 29 7 5" xfId="23016" xr:uid="{00000000-0005-0000-0000-0000D7590000}"/>
    <cellStyle name="Normal 29 7 5 2" xfId="23017" xr:uid="{00000000-0005-0000-0000-0000D8590000}"/>
    <cellStyle name="Normal 29 7 6" xfId="23018" xr:uid="{00000000-0005-0000-0000-0000D9590000}"/>
    <cellStyle name="Normal 29 7 6 2" xfId="23019" xr:uid="{00000000-0005-0000-0000-0000DA590000}"/>
    <cellStyle name="Normal 29 7 7" xfId="23020" xr:uid="{00000000-0005-0000-0000-0000DB590000}"/>
    <cellStyle name="Normal 29 8" xfId="23021" xr:uid="{00000000-0005-0000-0000-0000DC590000}"/>
    <cellStyle name="Normal 29 8 2" xfId="23022" xr:uid="{00000000-0005-0000-0000-0000DD590000}"/>
    <cellStyle name="Normal 29 8 2 2" xfId="23023" xr:uid="{00000000-0005-0000-0000-0000DE590000}"/>
    <cellStyle name="Normal 29 8 3" xfId="23024" xr:uid="{00000000-0005-0000-0000-0000DF590000}"/>
    <cellStyle name="Normal 29 9" xfId="23025" xr:uid="{00000000-0005-0000-0000-0000E0590000}"/>
    <cellStyle name="Normal 29 9 2" xfId="23026" xr:uid="{00000000-0005-0000-0000-0000E1590000}"/>
    <cellStyle name="Normal 29 9 2 2" xfId="23027" xr:uid="{00000000-0005-0000-0000-0000E2590000}"/>
    <cellStyle name="Normal 29 9 3" xfId="23028" xr:uid="{00000000-0005-0000-0000-0000E3590000}"/>
    <cellStyle name="Normal 29_Confidential Information" xfId="23029" xr:uid="{00000000-0005-0000-0000-0000E4590000}"/>
    <cellStyle name="Normal 3" xfId="531" xr:uid="{00000000-0005-0000-0000-0000E5590000}"/>
    <cellStyle name="Normal 3 10" xfId="23030" xr:uid="{00000000-0005-0000-0000-0000E6590000}"/>
    <cellStyle name="Normal 3 11" xfId="23031" xr:uid="{00000000-0005-0000-0000-0000E7590000}"/>
    <cellStyle name="Normal 3 2" xfId="532" xr:uid="{00000000-0005-0000-0000-0000E8590000}"/>
    <cellStyle name="Normal 3 2 2" xfId="23032" xr:uid="{00000000-0005-0000-0000-0000E9590000}"/>
    <cellStyle name="Normal 3 2 2 2" xfId="23033" xr:uid="{00000000-0005-0000-0000-0000EA590000}"/>
    <cellStyle name="Normal 3 2 2 2 2" xfId="23034" xr:uid="{00000000-0005-0000-0000-0000EB590000}"/>
    <cellStyle name="Normal 3 2 2 3" xfId="23035" xr:uid="{00000000-0005-0000-0000-0000EC590000}"/>
    <cellStyle name="Normal 3 3" xfId="533" xr:uid="{00000000-0005-0000-0000-0000ED590000}"/>
    <cellStyle name="Normal 3 3 2" xfId="23036" xr:uid="{00000000-0005-0000-0000-0000EE590000}"/>
    <cellStyle name="Normal 3 3 2 2" xfId="23037" xr:uid="{00000000-0005-0000-0000-0000EF590000}"/>
    <cellStyle name="Normal 3 3 2 2 2" xfId="23038" xr:uid="{00000000-0005-0000-0000-0000F0590000}"/>
    <cellStyle name="Normal 3 3 2 3" xfId="23039" xr:uid="{00000000-0005-0000-0000-0000F1590000}"/>
    <cellStyle name="Normal 3 4" xfId="23040" xr:uid="{00000000-0005-0000-0000-0000F2590000}"/>
    <cellStyle name="Normal 3 4 2" xfId="23041" xr:uid="{00000000-0005-0000-0000-0000F3590000}"/>
    <cellStyle name="Normal 3 4 2 2" xfId="23042" xr:uid="{00000000-0005-0000-0000-0000F4590000}"/>
    <cellStyle name="Normal 3 4 2 2 2" xfId="23043" xr:uid="{00000000-0005-0000-0000-0000F5590000}"/>
    <cellStyle name="Normal 3 4 2 3" xfId="23044" xr:uid="{00000000-0005-0000-0000-0000F6590000}"/>
    <cellStyle name="Normal 3 4 3" xfId="23045" xr:uid="{00000000-0005-0000-0000-0000F7590000}"/>
    <cellStyle name="Normal 3 4 3 2" xfId="23046" xr:uid="{00000000-0005-0000-0000-0000F8590000}"/>
    <cellStyle name="Normal 3 4 3 2 2" xfId="23047" xr:uid="{00000000-0005-0000-0000-0000F9590000}"/>
    <cellStyle name="Normal 3 4 3 3" xfId="23048" xr:uid="{00000000-0005-0000-0000-0000FA590000}"/>
    <cellStyle name="Normal 3 4 4" xfId="23049" xr:uid="{00000000-0005-0000-0000-0000FB590000}"/>
    <cellStyle name="Normal 3 5" xfId="23050" xr:uid="{00000000-0005-0000-0000-0000FC590000}"/>
    <cellStyle name="Normal 3 5 2" xfId="23051" xr:uid="{00000000-0005-0000-0000-0000FD590000}"/>
    <cellStyle name="Normal 3 5 2 2" xfId="23052" xr:uid="{00000000-0005-0000-0000-0000FE590000}"/>
    <cellStyle name="Normal 3 5 3" xfId="23053" xr:uid="{00000000-0005-0000-0000-0000FF590000}"/>
    <cellStyle name="Normal 3 6" xfId="23054" xr:uid="{00000000-0005-0000-0000-0000005A0000}"/>
    <cellStyle name="Normal 3 6 2" xfId="23055" xr:uid="{00000000-0005-0000-0000-0000015A0000}"/>
    <cellStyle name="Normal 3 6 2 2" xfId="23056" xr:uid="{00000000-0005-0000-0000-0000025A0000}"/>
    <cellStyle name="Normal 3 6 3" xfId="23057" xr:uid="{00000000-0005-0000-0000-0000035A0000}"/>
    <cellStyle name="Normal 3 7" xfId="23058" xr:uid="{00000000-0005-0000-0000-0000045A0000}"/>
    <cellStyle name="Normal 3 7 2" xfId="23059" xr:uid="{00000000-0005-0000-0000-0000055A0000}"/>
    <cellStyle name="Normal 3 8" xfId="23060" xr:uid="{00000000-0005-0000-0000-0000065A0000}"/>
    <cellStyle name="Normal 3 8 2" xfId="23061" xr:uid="{00000000-0005-0000-0000-0000075A0000}"/>
    <cellStyle name="Normal 3 9" xfId="23062" xr:uid="{00000000-0005-0000-0000-0000085A0000}"/>
    <cellStyle name="Normal 30" xfId="534" xr:uid="{00000000-0005-0000-0000-0000095A0000}"/>
    <cellStyle name="Normal 30 2" xfId="535" xr:uid="{00000000-0005-0000-0000-00000A5A0000}"/>
    <cellStyle name="Normal 31" xfId="536" xr:uid="{00000000-0005-0000-0000-00000B5A0000}"/>
    <cellStyle name="Normal 31 2" xfId="537" xr:uid="{00000000-0005-0000-0000-00000C5A0000}"/>
    <cellStyle name="Normal 32" xfId="538" xr:uid="{00000000-0005-0000-0000-00000D5A0000}"/>
    <cellStyle name="Normal 32 2" xfId="539" xr:uid="{00000000-0005-0000-0000-00000E5A0000}"/>
    <cellStyle name="Normal 33" xfId="540" xr:uid="{00000000-0005-0000-0000-00000F5A0000}"/>
    <cellStyle name="Normal 33 2" xfId="541" xr:uid="{00000000-0005-0000-0000-0000105A0000}"/>
    <cellStyle name="Normal 34" xfId="542" xr:uid="{00000000-0005-0000-0000-0000115A0000}"/>
    <cellStyle name="Normal 34 2" xfId="543" xr:uid="{00000000-0005-0000-0000-0000125A0000}"/>
    <cellStyle name="Normal 35" xfId="544" xr:uid="{00000000-0005-0000-0000-0000135A0000}"/>
    <cellStyle name="Normal 36" xfId="545" xr:uid="{00000000-0005-0000-0000-0000145A0000}"/>
    <cellStyle name="Normal 37" xfId="546" xr:uid="{00000000-0005-0000-0000-0000155A0000}"/>
    <cellStyle name="Normal 38" xfId="547" xr:uid="{00000000-0005-0000-0000-0000165A0000}"/>
    <cellStyle name="Normal 38 2" xfId="548" xr:uid="{00000000-0005-0000-0000-0000175A0000}"/>
    <cellStyle name="Normal 39" xfId="549" xr:uid="{00000000-0005-0000-0000-0000185A0000}"/>
    <cellStyle name="Normal 4" xfId="550" xr:uid="{00000000-0005-0000-0000-0000195A0000}"/>
    <cellStyle name="Normal 4 2" xfId="551" xr:uid="{00000000-0005-0000-0000-00001A5A0000}"/>
    <cellStyle name="Normal 4 2 2" xfId="23063" xr:uid="{00000000-0005-0000-0000-00001B5A0000}"/>
    <cellStyle name="Normal 4 2 2 2" xfId="23064" xr:uid="{00000000-0005-0000-0000-00001C5A0000}"/>
    <cellStyle name="Normal 4 2 2 2 2" xfId="23065" xr:uid="{00000000-0005-0000-0000-00001D5A0000}"/>
    <cellStyle name="Normal 4 2 2 3" xfId="23066" xr:uid="{00000000-0005-0000-0000-00001E5A0000}"/>
    <cellStyle name="Normal 4 2 3" xfId="23067" xr:uid="{00000000-0005-0000-0000-00001F5A0000}"/>
    <cellStyle name="Normal 4 3" xfId="552" xr:uid="{00000000-0005-0000-0000-0000205A0000}"/>
    <cellStyle name="Normal 4 4" xfId="553" xr:uid="{00000000-0005-0000-0000-0000215A0000}"/>
    <cellStyle name="Normal 4 5" xfId="23068" xr:uid="{00000000-0005-0000-0000-0000225A0000}"/>
    <cellStyle name="Normal 4 5 2" xfId="23069" xr:uid="{00000000-0005-0000-0000-0000235A0000}"/>
    <cellStyle name="Normal 4 5 3" xfId="23070" xr:uid="{00000000-0005-0000-0000-0000245A0000}"/>
    <cellStyle name="Normal 4 5 4" xfId="23071" xr:uid="{00000000-0005-0000-0000-0000255A0000}"/>
    <cellStyle name="Normal 4 6" xfId="23072" xr:uid="{00000000-0005-0000-0000-0000265A0000}"/>
    <cellStyle name="Normal 4 6 2" xfId="23073" xr:uid="{00000000-0005-0000-0000-0000275A0000}"/>
    <cellStyle name="Normal 4 6 2 2" xfId="23074" xr:uid="{00000000-0005-0000-0000-0000285A0000}"/>
    <cellStyle name="Normal 4 6 3" xfId="23075" xr:uid="{00000000-0005-0000-0000-0000295A0000}"/>
    <cellStyle name="Normal 4 7" xfId="23076" xr:uid="{00000000-0005-0000-0000-00002A5A0000}"/>
    <cellStyle name="Normal 40" xfId="554" xr:uid="{00000000-0005-0000-0000-00002B5A0000}"/>
    <cellStyle name="Normal 40 2" xfId="555" xr:uid="{00000000-0005-0000-0000-00002C5A0000}"/>
    <cellStyle name="Normal 40 3" xfId="556" xr:uid="{00000000-0005-0000-0000-00002D5A0000}"/>
    <cellStyle name="Normal 41" xfId="557" xr:uid="{00000000-0005-0000-0000-00002E5A0000}"/>
    <cellStyle name="Normal 42" xfId="558" xr:uid="{00000000-0005-0000-0000-00002F5A0000}"/>
    <cellStyle name="Normal 43" xfId="559" xr:uid="{00000000-0005-0000-0000-0000305A0000}"/>
    <cellStyle name="Normal 44" xfId="560" xr:uid="{00000000-0005-0000-0000-0000315A0000}"/>
    <cellStyle name="Normal 45" xfId="561" xr:uid="{00000000-0005-0000-0000-0000325A0000}"/>
    <cellStyle name="Normal 46" xfId="562" xr:uid="{00000000-0005-0000-0000-0000335A0000}"/>
    <cellStyle name="Normal 47" xfId="563" xr:uid="{00000000-0005-0000-0000-0000345A0000}"/>
    <cellStyle name="Normal 48" xfId="564" xr:uid="{00000000-0005-0000-0000-0000355A0000}"/>
    <cellStyle name="Normal 49" xfId="565" xr:uid="{00000000-0005-0000-0000-0000365A0000}"/>
    <cellStyle name="Normal 5" xfId="566" xr:uid="{00000000-0005-0000-0000-0000375A0000}"/>
    <cellStyle name="Normal 5 2" xfId="567" xr:uid="{00000000-0005-0000-0000-0000385A0000}"/>
    <cellStyle name="Normal 5 3" xfId="568" xr:uid="{00000000-0005-0000-0000-0000395A0000}"/>
    <cellStyle name="Normal 5 4" xfId="569" xr:uid="{00000000-0005-0000-0000-00003A5A0000}"/>
    <cellStyle name="Normal 5 5" xfId="23077" xr:uid="{00000000-0005-0000-0000-00003B5A0000}"/>
    <cellStyle name="Normal 5 5 2" xfId="23078" xr:uid="{00000000-0005-0000-0000-00003C5A0000}"/>
    <cellStyle name="Normal 5 5 2 2" xfId="23079" xr:uid="{00000000-0005-0000-0000-00003D5A0000}"/>
    <cellStyle name="Normal 5 5 3" xfId="23080" xr:uid="{00000000-0005-0000-0000-00003E5A0000}"/>
    <cellStyle name="Normal 5_Preliminary financial statement_June 11_updated Aug  24_11" xfId="570" xr:uid="{00000000-0005-0000-0000-00003F5A0000}"/>
    <cellStyle name="Normal 50" xfId="571" xr:uid="{00000000-0005-0000-0000-0000405A0000}"/>
    <cellStyle name="Normal 51" xfId="572" xr:uid="{00000000-0005-0000-0000-0000415A0000}"/>
    <cellStyle name="Normal 52" xfId="573" xr:uid="{00000000-0005-0000-0000-0000425A0000}"/>
    <cellStyle name="Normal 53" xfId="574" xr:uid="{00000000-0005-0000-0000-0000435A0000}"/>
    <cellStyle name="Normal 54" xfId="575" xr:uid="{00000000-0005-0000-0000-0000445A0000}"/>
    <cellStyle name="Normal 55" xfId="576" xr:uid="{00000000-0005-0000-0000-0000455A0000}"/>
    <cellStyle name="Normal 56" xfId="577" xr:uid="{00000000-0005-0000-0000-0000465A0000}"/>
    <cellStyle name="Normal 57" xfId="578" xr:uid="{00000000-0005-0000-0000-0000475A0000}"/>
    <cellStyle name="Normal 58" xfId="579" xr:uid="{00000000-0005-0000-0000-0000485A0000}"/>
    <cellStyle name="Normal 59" xfId="580" xr:uid="{00000000-0005-0000-0000-0000495A0000}"/>
    <cellStyle name="Normal 6" xfId="581" xr:uid="{00000000-0005-0000-0000-00004A5A0000}"/>
    <cellStyle name="Normal 6 2" xfId="582" xr:uid="{00000000-0005-0000-0000-00004B5A0000}"/>
    <cellStyle name="Normal 6 3" xfId="583" xr:uid="{00000000-0005-0000-0000-00004C5A0000}"/>
    <cellStyle name="Normal 6 4" xfId="23081" xr:uid="{00000000-0005-0000-0000-00004D5A0000}"/>
    <cellStyle name="Normal 6 4 2" xfId="23082" xr:uid="{00000000-0005-0000-0000-00004E5A0000}"/>
    <cellStyle name="Normal 6 4 2 2" xfId="23083" xr:uid="{00000000-0005-0000-0000-00004F5A0000}"/>
    <cellStyle name="Normal 6 4 3" xfId="23084" xr:uid="{00000000-0005-0000-0000-0000505A0000}"/>
    <cellStyle name="Normal 6 5" xfId="23085" xr:uid="{00000000-0005-0000-0000-0000515A0000}"/>
    <cellStyle name="Normal 60" xfId="584" xr:uid="{00000000-0005-0000-0000-0000525A0000}"/>
    <cellStyle name="Normal 61" xfId="585" xr:uid="{00000000-0005-0000-0000-0000535A0000}"/>
    <cellStyle name="Normal 62" xfId="586" xr:uid="{00000000-0005-0000-0000-0000545A0000}"/>
    <cellStyle name="Normal 63" xfId="587" xr:uid="{00000000-0005-0000-0000-0000555A0000}"/>
    <cellStyle name="Normal 64" xfId="588" xr:uid="{00000000-0005-0000-0000-0000565A0000}"/>
    <cellStyle name="Normal 64 2" xfId="589" xr:uid="{00000000-0005-0000-0000-0000575A0000}"/>
    <cellStyle name="Normal 64 2 2" xfId="23086" xr:uid="{00000000-0005-0000-0000-0000585A0000}"/>
    <cellStyle name="Normal 64 3" xfId="23087" xr:uid="{00000000-0005-0000-0000-0000595A0000}"/>
    <cellStyle name="Normal 65" xfId="590" xr:uid="{00000000-0005-0000-0000-00005A5A0000}"/>
    <cellStyle name="Normal 65 2" xfId="591" xr:uid="{00000000-0005-0000-0000-00005B5A0000}"/>
    <cellStyle name="Normal 65 2 2" xfId="23088" xr:uid="{00000000-0005-0000-0000-00005C5A0000}"/>
    <cellStyle name="Normal 65 3" xfId="23089" xr:uid="{00000000-0005-0000-0000-00005D5A0000}"/>
    <cellStyle name="Normal 66" xfId="592" xr:uid="{00000000-0005-0000-0000-00005E5A0000}"/>
    <cellStyle name="Normal 66 2" xfId="593" xr:uid="{00000000-0005-0000-0000-00005F5A0000}"/>
    <cellStyle name="Normal 66 2 2" xfId="23090" xr:uid="{00000000-0005-0000-0000-0000605A0000}"/>
    <cellStyle name="Normal 66 3" xfId="23091" xr:uid="{00000000-0005-0000-0000-0000615A0000}"/>
    <cellStyle name="Normal 67" xfId="594" xr:uid="{00000000-0005-0000-0000-0000625A0000}"/>
    <cellStyle name="Normal 67 2" xfId="595" xr:uid="{00000000-0005-0000-0000-0000635A0000}"/>
    <cellStyle name="Normal 67 2 2" xfId="23092" xr:uid="{00000000-0005-0000-0000-0000645A0000}"/>
    <cellStyle name="Normal 67 3" xfId="23093" xr:uid="{00000000-0005-0000-0000-0000655A0000}"/>
    <cellStyle name="Normal 68" xfId="596" xr:uid="{00000000-0005-0000-0000-0000665A0000}"/>
    <cellStyle name="Normal 68 2" xfId="597" xr:uid="{00000000-0005-0000-0000-0000675A0000}"/>
    <cellStyle name="Normal 68 2 2" xfId="23094" xr:uid="{00000000-0005-0000-0000-0000685A0000}"/>
    <cellStyle name="Normal 68 3" xfId="23095" xr:uid="{00000000-0005-0000-0000-0000695A0000}"/>
    <cellStyle name="Normal 69" xfId="598" xr:uid="{00000000-0005-0000-0000-00006A5A0000}"/>
    <cellStyle name="Normal 69 2" xfId="599" xr:uid="{00000000-0005-0000-0000-00006B5A0000}"/>
    <cellStyle name="Normal 69 2 2" xfId="23096" xr:uid="{00000000-0005-0000-0000-00006C5A0000}"/>
    <cellStyle name="Normal 69 3" xfId="23097" xr:uid="{00000000-0005-0000-0000-00006D5A0000}"/>
    <cellStyle name="Normal 7" xfId="600" xr:uid="{00000000-0005-0000-0000-00006E5A0000}"/>
    <cellStyle name="Normal 7 2" xfId="601" xr:uid="{00000000-0005-0000-0000-00006F5A0000}"/>
    <cellStyle name="Normal 70" xfId="23098" xr:uid="{00000000-0005-0000-0000-0000705A0000}"/>
    <cellStyle name="Normal 70 2" xfId="23099" xr:uid="{00000000-0005-0000-0000-0000715A0000}"/>
    <cellStyle name="Normal 70 2 2" xfId="23100" xr:uid="{00000000-0005-0000-0000-0000725A0000}"/>
    <cellStyle name="Normal 70 3" xfId="23101" xr:uid="{00000000-0005-0000-0000-0000735A0000}"/>
    <cellStyle name="Normal 70 4" xfId="25594" xr:uid="{00000000-0005-0000-0000-0000745A0000}"/>
    <cellStyle name="Normal 71" xfId="23102" xr:uid="{00000000-0005-0000-0000-0000755A0000}"/>
    <cellStyle name="Normal 71 2" xfId="23103" xr:uid="{00000000-0005-0000-0000-0000765A0000}"/>
    <cellStyle name="Normal 71 2 2" xfId="23104" xr:uid="{00000000-0005-0000-0000-0000775A0000}"/>
    <cellStyle name="Normal 71 3" xfId="23105" xr:uid="{00000000-0005-0000-0000-0000785A0000}"/>
    <cellStyle name="Normal 72" xfId="23106" xr:uid="{00000000-0005-0000-0000-0000795A0000}"/>
    <cellStyle name="Normal 72 2" xfId="23107" xr:uid="{00000000-0005-0000-0000-00007A5A0000}"/>
    <cellStyle name="Normal 72 2 2" xfId="23108" xr:uid="{00000000-0005-0000-0000-00007B5A0000}"/>
    <cellStyle name="Normal 72 3" xfId="23109" xr:uid="{00000000-0005-0000-0000-00007C5A0000}"/>
    <cellStyle name="Normal 73" xfId="23110" xr:uid="{00000000-0005-0000-0000-00007D5A0000}"/>
    <cellStyle name="Normal 73 2" xfId="23111" xr:uid="{00000000-0005-0000-0000-00007E5A0000}"/>
    <cellStyle name="Normal 73 2 2" xfId="23112" xr:uid="{00000000-0005-0000-0000-00007F5A0000}"/>
    <cellStyle name="Normal 73 3" xfId="23113" xr:uid="{00000000-0005-0000-0000-0000805A0000}"/>
    <cellStyle name="Normal 74" xfId="23114" xr:uid="{00000000-0005-0000-0000-0000815A0000}"/>
    <cellStyle name="Normal 74 2" xfId="23115" xr:uid="{00000000-0005-0000-0000-0000825A0000}"/>
    <cellStyle name="Normal 74 2 2" xfId="23116" xr:uid="{00000000-0005-0000-0000-0000835A0000}"/>
    <cellStyle name="Normal 74 3" xfId="23117" xr:uid="{00000000-0005-0000-0000-0000845A0000}"/>
    <cellStyle name="Normal 75" xfId="23118" xr:uid="{00000000-0005-0000-0000-0000855A0000}"/>
    <cellStyle name="Normal 75 2" xfId="23119" xr:uid="{00000000-0005-0000-0000-0000865A0000}"/>
    <cellStyle name="Normal 75 2 2" xfId="23120" xr:uid="{00000000-0005-0000-0000-0000875A0000}"/>
    <cellStyle name="Normal 75 3" xfId="23121" xr:uid="{00000000-0005-0000-0000-0000885A0000}"/>
    <cellStyle name="Normal 76" xfId="23122" xr:uid="{00000000-0005-0000-0000-0000895A0000}"/>
    <cellStyle name="Normal 76 2" xfId="23123" xr:uid="{00000000-0005-0000-0000-00008A5A0000}"/>
    <cellStyle name="Normal 76 2 2" xfId="23124" xr:uid="{00000000-0005-0000-0000-00008B5A0000}"/>
    <cellStyle name="Normal 76 3" xfId="23125" xr:uid="{00000000-0005-0000-0000-00008C5A0000}"/>
    <cellStyle name="Normal 77" xfId="23126" xr:uid="{00000000-0005-0000-0000-00008D5A0000}"/>
    <cellStyle name="Normal 77 2" xfId="23127" xr:uid="{00000000-0005-0000-0000-00008E5A0000}"/>
    <cellStyle name="Normal 77 2 2" xfId="23128" xr:uid="{00000000-0005-0000-0000-00008F5A0000}"/>
    <cellStyle name="Normal 77 3" xfId="23129" xr:uid="{00000000-0005-0000-0000-0000905A0000}"/>
    <cellStyle name="Normal 78" xfId="23130" xr:uid="{00000000-0005-0000-0000-0000915A0000}"/>
    <cellStyle name="Normal 78 2" xfId="23131" xr:uid="{00000000-0005-0000-0000-0000925A0000}"/>
    <cellStyle name="Normal 78 2 2" xfId="23132" xr:uid="{00000000-0005-0000-0000-0000935A0000}"/>
    <cellStyle name="Normal 78 3" xfId="23133" xr:uid="{00000000-0005-0000-0000-0000945A0000}"/>
    <cellStyle name="Normal 79" xfId="23134" xr:uid="{00000000-0005-0000-0000-0000955A0000}"/>
    <cellStyle name="Normal 79 2" xfId="23135" xr:uid="{00000000-0005-0000-0000-0000965A0000}"/>
    <cellStyle name="Normal 79 2 2" xfId="23136" xr:uid="{00000000-0005-0000-0000-0000975A0000}"/>
    <cellStyle name="Normal 79 3" xfId="23137" xr:uid="{00000000-0005-0000-0000-0000985A0000}"/>
    <cellStyle name="Normal 8" xfId="602" xr:uid="{00000000-0005-0000-0000-0000995A0000}"/>
    <cellStyle name="Normal 8 2" xfId="603" xr:uid="{00000000-0005-0000-0000-00009A5A0000}"/>
    <cellStyle name="Normal 80" xfId="23138" xr:uid="{00000000-0005-0000-0000-00009B5A0000}"/>
    <cellStyle name="Normal 80 2" xfId="23139" xr:uid="{00000000-0005-0000-0000-00009C5A0000}"/>
    <cellStyle name="Normal 80 2 2" xfId="23140" xr:uid="{00000000-0005-0000-0000-00009D5A0000}"/>
    <cellStyle name="Normal 80 3" xfId="23141" xr:uid="{00000000-0005-0000-0000-00009E5A0000}"/>
    <cellStyle name="Normal 81" xfId="23142" xr:uid="{00000000-0005-0000-0000-00009F5A0000}"/>
    <cellStyle name="Normal 81 2" xfId="23143" xr:uid="{00000000-0005-0000-0000-0000A05A0000}"/>
    <cellStyle name="Normal 81 2 2" xfId="23144" xr:uid="{00000000-0005-0000-0000-0000A15A0000}"/>
    <cellStyle name="Normal 81 3" xfId="23145" xr:uid="{00000000-0005-0000-0000-0000A25A0000}"/>
    <cellStyle name="Normal 82" xfId="23146" xr:uid="{00000000-0005-0000-0000-0000A35A0000}"/>
    <cellStyle name="Normal 82 2" xfId="23147" xr:uid="{00000000-0005-0000-0000-0000A45A0000}"/>
    <cellStyle name="Normal 82 2 2" xfId="23148" xr:uid="{00000000-0005-0000-0000-0000A55A0000}"/>
    <cellStyle name="Normal 82 3" xfId="23149" xr:uid="{00000000-0005-0000-0000-0000A65A0000}"/>
    <cellStyle name="Normal 83" xfId="23150" xr:uid="{00000000-0005-0000-0000-0000A75A0000}"/>
    <cellStyle name="Normal 83 2" xfId="23151" xr:uid="{00000000-0005-0000-0000-0000A85A0000}"/>
    <cellStyle name="Normal 83 2 2" xfId="23152" xr:uid="{00000000-0005-0000-0000-0000A95A0000}"/>
    <cellStyle name="Normal 83 3" xfId="23153" xr:uid="{00000000-0005-0000-0000-0000AA5A0000}"/>
    <cellStyle name="Normal 84" xfId="23154" xr:uid="{00000000-0005-0000-0000-0000AB5A0000}"/>
    <cellStyle name="Normal 84 2" xfId="23155" xr:uid="{00000000-0005-0000-0000-0000AC5A0000}"/>
    <cellStyle name="Normal 84 2 2" xfId="23156" xr:uid="{00000000-0005-0000-0000-0000AD5A0000}"/>
    <cellStyle name="Normal 84 3" xfId="23157" xr:uid="{00000000-0005-0000-0000-0000AE5A0000}"/>
    <cellStyle name="Normal 85" xfId="23158" xr:uid="{00000000-0005-0000-0000-0000AF5A0000}"/>
    <cellStyle name="Normal 85 2" xfId="23159" xr:uid="{00000000-0005-0000-0000-0000B05A0000}"/>
    <cellStyle name="Normal 85 2 2" xfId="23160" xr:uid="{00000000-0005-0000-0000-0000B15A0000}"/>
    <cellStyle name="Normal 85 3" xfId="23161" xr:uid="{00000000-0005-0000-0000-0000B25A0000}"/>
    <cellStyle name="Normal 86" xfId="23162" xr:uid="{00000000-0005-0000-0000-0000B35A0000}"/>
    <cellStyle name="Normal 86 2" xfId="23163" xr:uid="{00000000-0005-0000-0000-0000B45A0000}"/>
    <cellStyle name="Normal 86 2 2" xfId="23164" xr:uid="{00000000-0005-0000-0000-0000B55A0000}"/>
    <cellStyle name="Normal 86 3" xfId="23165" xr:uid="{00000000-0005-0000-0000-0000B65A0000}"/>
    <cellStyle name="Normal 87" xfId="23166" xr:uid="{00000000-0005-0000-0000-0000B75A0000}"/>
    <cellStyle name="Normal 87 2" xfId="23167" xr:uid="{00000000-0005-0000-0000-0000B85A0000}"/>
    <cellStyle name="Normal 87 2 2" xfId="23168" xr:uid="{00000000-0005-0000-0000-0000B95A0000}"/>
    <cellStyle name="Normal 87 3" xfId="23169" xr:uid="{00000000-0005-0000-0000-0000BA5A0000}"/>
    <cellStyle name="Normal 88" xfId="23170" xr:uid="{00000000-0005-0000-0000-0000BB5A0000}"/>
    <cellStyle name="Normal 88 2" xfId="23171" xr:uid="{00000000-0005-0000-0000-0000BC5A0000}"/>
    <cellStyle name="Normal 88 2 2" xfId="23172" xr:uid="{00000000-0005-0000-0000-0000BD5A0000}"/>
    <cellStyle name="Normal 88 3" xfId="23173" xr:uid="{00000000-0005-0000-0000-0000BE5A0000}"/>
    <cellStyle name="Normal 89" xfId="23174" xr:uid="{00000000-0005-0000-0000-0000BF5A0000}"/>
    <cellStyle name="Normal 89 2" xfId="23175" xr:uid="{00000000-0005-0000-0000-0000C05A0000}"/>
    <cellStyle name="Normal 89 2 2" xfId="23176" xr:uid="{00000000-0005-0000-0000-0000C15A0000}"/>
    <cellStyle name="Normal 89 3" xfId="23177" xr:uid="{00000000-0005-0000-0000-0000C25A0000}"/>
    <cellStyle name="Normal 9" xfId="604" xr:uid="{00000000-0005-0000-0000-0000C35A0000}"/>
    <cellStyle name="Normal 9 2" xfId="605" xr:uid="{00000000-0005-0000-0000-0000C45A0000}"/>
    <cellStyle name="Normal 90" xfId="23178" xr:uid="{00000000-0005-0000-0000-0000C55A0000}"/>
    <cellStyle name="Normal 90 2" xfId="23179" xr:uid="{00000000-0005-0000-0000-0000C65A0000}"/>
    <cellStyle name="Normal 90 2 2" xfId="23180" xr:uid="{00000000-0005-0000-0000-0000C75A0000}"/>
    <cellStyle name="Normal 90 3" xfId="23181" xr:uid="{00000000-0005-0000-0000-0000C85A0000}"/>
    <cellStyle name="Normal 91" xfId="23182" xr:uid="{00000000-0005-0000-0000-0000C95A0000}"/>
    <cellStyle name="Normal 91 2" xfId="23183" xr:uid="{00000000-0005-0000-0000-0000CA5A0000}"/>
    <cellStyle name="Normal 91 2 2" xfId="23184" xr:uid="{00000000-0005-0000-0000-0000CB5A0000}"/>
    <cellStyle name="Normal 91 3" xfId="23185" xr:uid="{00000000-0005-0000-0000-0000CC5A0000}"/>
    <cellStyle name="Normal 92" xfId="23186" xr:uid="{00000000-0005-0000-0000-0000CD5A0000}"/>
    <cellStyle name="Normal 92 2" xfId="23187" xr:uid="{00000000-0005-0000-0000-0000CE5A0000}"/>
    <cellStyle name="Normal 92 2 2" xfId="23188" xr:uid="{00000000-0005-0000-0000-0000CF5A0000}"/>
    <cellStyle name="Normal 92 3" xfId="23189" xr:uid="{00000000-0005-0000-0000-0000D05A0000}"/>
    <cellStyle name="Normal 93" xfId="23190" xr:uid="{00000000-0005-0000-0000-0000D15A0000}"/>
    <cellStyle name="Normal 94" xfId="23191" xr:uid="{00000000-0005-0000-0000-0000D25A0000}"/>
    <cellStyle name="Normal 95" xfId="23192" xr:uid="{00000000-0005-0000-0000-0000D35A0000}"/>
    <cellStyle name="Normal 96" xfId="23193" xr:uid="{00000000-0005-0000-0000-0000D45A0000}"/>
    <cellStyle name="Normal 97" xfId="23194" xr:uid="{00000000-0005-0000-0000-0000D55A0000}"/>
    <cellStyle name="Normal 98" xfId="23195" xr:uid="{00000000-0005-0000-0000-0000D65A0000}"/>
    <cellStyle name="Normal 99" xfId="23196" xr:uid="{00000000-0005-0000-0000-0000D75A0000}"/>
    <cellStyle name="Note 2" xfId="606" xr:uid="{00000000-0005-0000-0000-0000D85A0000}"/>
    <cellStyle name="Note 2 10" xfId="23197" xr:uid="{00000000-0005-0000-0000-0000D95A0000}"/>
    <cellStyle name="Note 2 10 2" xfId="23198" xr:uid="{00000000-0005-0000-0000-0000DA5A0000}"/>
    <cellStyle name="Note 2 10 3" xfId="23199" xr:uid="{00000000-0005-0000-0000-0000DB5A0000}"/>
    <cellStyle name="Note 2 10 4" xfId="23200" xr:uid="{00000000-0005-0000-0000-0000DC5A0000}"/>
    <cellStyle name="Note 2 10 5" xfId="23201" xr:uid="{00000000-0005-0000-0000-0000DD5A0000}"/>
    <cellStyle name="Note 2 10 5 2" xfId="23202" xr:uid="{00000000-0005-0000-0000-0000DE5A0000}"/>
    <cellStyle name="Note 2 10 6" xfId="23203" xr:uid="{00000000-0005-0000-0000-0000DF5A0000}"/>
    <cellStyle name="Note 2 10 7" xfId="23204" xr:uid="{00000000-0005-0000-0000-0000E05A0000}"/>
    <cellStyle name="Note 2 11" xfId="23205" xr:uid="{00000000-0005-0000-0000-0000E15A0000}"/>
    <cellStyle name="Note 2 12" xfId="23206" xr:uid="{00000000-0005-0000-0000-0000E25A0000}"/>
    <cellStyle name="Note 2 12 2" xfId="23207" xr:uid="{00000000-0005-0000-0000-0000E35A0000}"/>
    <cellStyle name="Note 2 12 2 2" xfId="23208" xr:uid="{00000000-0005-0000-0000-0000E45A0000}"/>
    <cellStyle name="Note 2 12 3" xfId="23209" xr:uid="{00000000-0005-0000-0000-0000E55A0000}"/>
    <cellStyle name="Note 2 12 4" xfId="23210" xr:uid="{00000000-0005-0000-0000-0000E65A0000}"/>
    <cellStyle name="Note 2 12 5" xfId="23211" xr:uid="{00000000-0005-0000-0000-0000E75A0000}"/>
    <cellStyle name="Note 2 13" xfId="23212" xr:uid="{00000000-0005-0000-0000-0000E85A0000}"/>
    <cellStyle name="Note 2 13 2" xfId="23213" xr:uid="{00000000-0005-0000-0000-0000E95A0000}"/>
    <cellStyle name="Note 2 13 2 2" xfId="23214" xr:uid="{00000000-0005-0000-0000-0000EA5A0000}"/>
    <cellStyle name="Note 2 13 3" xfId="23215" xr:uid="{00000000-0005-0000-0000-0000EB5A0000}"/>
    <cellStyle name="Note 2 14" xfId="23216" xr:uid="{00000000-0005-0000-0000-0000EC5A0000}"/>
    <cellStyle name="Note 2 14 2" xfId="23217" xr:uid="{00000000-0005-0000-0000-0000ED5A0000}"/>
    <cellStyle name="Note 2 14 2 2" xfId="23218" xr:uid="{00000000-0005-0000-0000-0000EE5A0000}"/>
    <cellStyle name="Note 2 14 3" xfId="23219" xr:uid="{00000000-0005-0000-0000-0000EF5A0000}"/>
    <cellStyle name="Note 2 15" xfId="23220" xr:uid="{00000000-0005-0000-0000-0000F05A0000}"/>
    <cellStyle name="Note 2 15 2" xfId="23221" xr:uid="{00000000-0005-0000-0000-0000F15A0000}"/>
    <cellStyle name="Note 2 16" xfId="23222" xr:uid="{00000000-0005-0000-0000-0000F25A0000}"/>
    <cellStyle name="Note 2 16 2" xfId="23223" xr:uid="{00000000-0005-0000-0000-0000F35A0000}"/>
    <cellStyle name="Note 2 17" xfId="23224" xr:uid="{00000000-0005-0000-0000-0000F45A0000}"/>
    <cellStyle name="Note 2 17 2" xfId="23225" xr:uid="{00000000-0005-0000-0000-0000F55A0000}"/>
    <cellStyle name="Note 2 18" xfId="23226" xr:uid="{00000000-0005-0000-0000-0000F65A0000}"/>
    <cellStyle name="Note 2 19" xfId="23227" xr:uid="{00000000-0005-0000-0000-0000F75A0000}"/>
    <cellStyle name="Note 2 2" xfId="607" xr:uid="{00000000-0005-0000-0000-0000F85A0000}"/>
    <cellStyle name="Note 2 2 10" xfId="23228" xr:uid="{00000000-0005-0000-0000-0000F95A0000}"/>
    <cellStyle name="Note 2 2 10 2" xfId="23229" xr:uid="{00000000-0005-0000-0000-0000FA5A0000}"/>
    <cellStyle name="Note 2 2 10 2 2" xfId="23230" xr:uid="{00000000-0005-0000-0000-0000FB5A0000}"/>
    <cellStyle name="Note 2 2 10 3" xfId="23231" xr:uid="{00000000-0005-0000-0000-0000FC5A0000}"/>
    <cellStyle name="Note 2 2 10 4" xfId="23232" xr:uid="{00000000-0005-0000-0000-0000FD5A0000}"/>
    <cellStyle name="Note 2 2 10 5" xfId="23233" xr:uid="{00000000-0005-0000-0000-0000FE5A0000}"/>
    <cellStyle name="Note 2 2 11" xfId="23234" xr:uid="{00000000-0005-0000-0000-0000FF5A0000}"/>
    <cellStyle name="Note 2 2 11 2" xfId="23235" xr:uid="{00000000-0005-0000-0000-0000005B0000}"/>
    <cellStyle name="Note 2 2 11 2 2" xfId="23236" xr:uid="{00000000-0005-0000-0000-0000015B0000}"/>
    <cellStyle name="Note 2 2 11 3" xfId="23237" xr:uid="{00000000-0005-0000-0000-0000025B0000}"/>
    <cellStyle name="Note 2 2 12" xfId="23238" xr:uid="{00000000-0005-0000-0000-0000035B0000}"/>
    <cellStyle name="Note 2 2 12 2" xfId="23239" xr:uid="{00000000-0005-0000-0000-0000045B0000}"/>
    <cellStyle name="Note 2 2 12 2 2" xfId="23240" xr:uid="{00000000-0005-0000-0000-0000055B0000}"/>
    <cellStyle name="Note 2 2 12 3" xfId="23241" xr:uid="{00000000-0005-0000-0000-0000065B0000}"/>
    <cellStyle name="Note 2 2 13" xfId="23242" xr:uid="{00000000-0005-0000-0000-0000075B0000}"/>
    <cellStyle name="Note 2 2 13 2" xfId="23243" xr:uid="{00000000-0005-0000-0000-0000085B0000}"/>
    <cellStyle name="Note 2 2 14" xfId="23244" xr:uid="{00000000-0005-0000-0000-0000095B0000}"/>
    <cellStyle name="Note 2 2 14 2" xfId="23245" xr:uid="{00000000-0005-0000-0000-00000A5B0000}"/>
    <cellStyle name="Note 2 2 15" xfId="23246" xr:uid="{00000000-0005-0000-0000-00000B5B0000}"/>
    <cellStyle name="Note 2 2 16" xfId="23247" xr:uid="{00000000-0005-0000-0000-00000C5B0000}"/>
    <cellStyle name="Note 2 2 17" xfId="23248" xr:uid="{00000000-0005-0000-0000-00000D5B0000}"/>
    <cellStyle name="Note 2 2 2" xfId="608" xr:uid="{00000000-0005-0000-0000-00000E5B0000}"/>
    <cellStyle name="Note 2 2 2 10" xfId="23249" xr:uid="{00000000-0005-0000-0000-00000F5B0000}"/>
    <cellStyle name="Note 2 2 2 10 2" xfId="23250" xr:uid="{00000000-0005-0000-0000-0000105B0000}"/>
    <cellStyle name="Note 2 2 2 10 2 2" xfId="23251" xr:uid="{00000000-0005-0000-0000-0000115B0000}"/>
    <cellStyle name="Note 2 2 2 10 3" xfId="23252" xr:uid="{00000000-0005-0000-0000-0000125B0000}"/>
    <cellStyle name="Note 2 2 2 11" xfId="23253" xr:uid="{00000000-0005-0000-0000-0000135B0000}"/>
    <cellStyle name="Note 2 2 2 11 2" xfId="23254" xr:uid="{00000000-0005-0000-0000-0000145B0000}"/>
    <cellStyle name="Note 2 2 2 12" xfId="23255" xr:uid="{00000000-0005-0000-0000-0000155B0000}"/>
    <cellStyle name="Note 2 2 2 12 2" xfId="23256" xr:uid="{00000000-0005-0000-0000-0000165B0000}"/>
    <cellStyle name="Note 2 2 2 13" xfId="23257" xr:uid="{00000000-0005-0000-0000-0000175B0000}"/>
    <cellStyle name="Note 2 2 2 14" xfId="23258" xr:uid="{00000000-0005-0000-0000-0000185B0000}"/>
    <cellStyle name="Note 2 2 2 15" xfId="23259" xr:uid="{00000000-0005-0000-0000-0000195B0000}"/>
    <cellStyle name="Note 2 2 2 2" xfId="609" xr:uid="{00000000-0005-0000-0000-00001A5B0000}"/>
    <cellStyle name="Note 2 2 2 2 2" xfId="23260" xr:uid="{00000000-0005-0000-0000-00001B5B0000}"/>
    <cellStyle name="Note 2 2 2 2 2 2" xfId="23261" xr:uid="{00000000-0005-0000-0000-00001C5B0000}"/>
    <cellStyle name="Note 2 2 2 2 2 3" xfId="23262" xr:uid="{00000000-0005-0000-0000-00001D5B0000}"/>
    <cellStyle name="Note 2 2 2 2 2 3 2" xfId="23263" xr:uid="{00000000-0005-0000-0000-00001E5B0000}"/>
    <cellStyle name="Note 2 2 2 2 2 3 3" xfId="23264" xr:uid="{00000000-0005-0000-0000-00001F5B0000}"/>
    <cellStyle name="Note 2 2 2 2 2 4" xfId="23265" xr:uid="{00000000-0005-0000-0000-0000205B0000}"/>
    <cellStyle name="Note 2 2 2 2 2 4 2" xfId="23266" xr:uid="{00000000-0005-0000-0000-0000215B0000}"/>
    <cellStyle name="Note 2 2 2 2 2 4 2 2" xfId="23267" xr:uid="{00000000-0005-0000-0000-0000225B0000}"/>
    <cellStyle name="Note 2 2 2 2 2 4 3" xfId="23268" xr:uid="{00000000-0005-0000-0000-0000235B0000}"/>
    <cellStyle name="Note 2 2 2 2 2 5" xfId="23269" xr:uid="{00000000-0005-0000-0000-0000245B0000}"/>
    <cellStyle name="Note 2 2 2 2 2 5 2" xfId="23270" xr:uid="{00000000-0005-0000-0000-0000255B0000}"/>
    <cellStyle name="Note 2 2 2 2 2 5 2 2" xfId="23271" xr:uid="{00000000-0005-0000-0000-0000265B0000}"/>
    <cellStyle name="Note 2 2 2 2 2 5 3" xfId="23272" xr:uid="{00000000-0005-0000-0000-0000275B0000}"/>
    <cellStyle name="Note 2 2 2 2 2 6" xfId="23273" xr:uid="{00000000-0005-0000-0000-0000285B0000}"/>
    <cellStyle name="Note 2 2 2 2 2 6 2" xfId="23274" xr:uid="{00000000-0005-0000-0000-0000295B0000}"/>
    <cellStyle name="Note 2 2 2 2 2 6 2 2" xfId="23275" xr:uid="{00000000-0005-0000-0000-00002A5B0000}"/>
    <cellStyle name="Note 2 2 2 2 2 6 3" xfId="23276" xr:uid="{00000000-0005-0000-0000-00002B5B0000}"/>
    <cellStyle name="Note 2 2 2 2 2 7" xfId="23277" xr:uid="{00000000-0005-0000-0000-00002C5B0000}"/>
    <cellStyle name="Note 2 2 2 2 2 7 2" xfId="23278" xr:uid="{00000000-0005-0000-0000-00002D5B0000}"/>
    <cellStyle name="Note 2 2 2 2 2 8" xfId="23279" xr:uid="{00000000-0005-0000-0000-00002E5B0000}"/>
    <cellStyle name="Note 2 2 2 2 2 8 2" xfId="23280" xr:uid="{00000000-0005-0000-0000-00002F5B0000}"/>
    <cellStyle name="Note 2 2 2 2 2 9" xfId="23281" xr:uid="{00000000-0005-0000-0000-0000305B0000}"/>
    <cellStyle name="Note 2 2 2 2 3" xfId="23282" xr:uid="{00000000-0005-0000-0000-0000315B0000}"/>
    <cellStyle name="Note 2 2 2 2 3 2" xfId="23283" xr:uid="{00000000-0005-0000-0000-0000325B0000}"/>
    <cellStyle name="Note 2 2 2 2 3 3" xfId="23284" xr:uid="{00000000-0005-0000-0000-0000335B0000}"/>
    <cellStyle name="Note 2 2 2 2 3 3 2" xfId="23285" xr:uid="{00000000-0005-0000-0000-0000345B0000}"/>
    <cellStyle name="Note 2 2 2 2 3 3 3" xfId="23286" xr:uid="{00000000-0005-0000-0000-0000355B0000}"/>
    <cellStyle name="Note 2 2 2 2 3 4" xfId="23287" xr:uid="{00000000-0005-0000-0000-0000365B0000}"/>
    <cellStyle name="Note 2 2 2 2 3 4 2" xfId="23288" xr:uid="{00000000-0005-0000-0000-0000375B0000}"/>
    <cellStyle name="Note 2 2 2 2 3 4 2 2" xfId="23289" xr:uid="{00000000-0005-0000-0000-0000385B0000}"/>
    <cellStyle name="Note 2 2 2 2 3 4 3" xfId="23290" xr:uid="{00000000-0005-0000-0000-0000395B0000}"/>
    <cellStyle name="Note 2 2 2 2 3 5" xfId="23291" xr:uid="{00000000-0005-0000-0000-00003A5B0000}"/>
    <cellStyle name="Note 2 2 2 2 3 5 2" xfId="23292" xr:uid="{00000000-0005-0000-0000-00003B5B0000}"/>
    <cellStyle name="Note 2 2 2 2 3 5 2 2" xfId="23293" xr:uid="{00000000-0005-0000-0000-00003C5B0000}"/>
    <cellStyle name="Note 2 2 2 2 3 5 3" xfId="23294" xr:uid="{00000000-0005-0000-0000-00003D5B0000}"/>
    <cellStyle name="Note 2 2 2 2 3 6" xfId="23295" xr:uid="{00000000-0005-0000-0000-00003E5B0000}"/>
    <cellStyle name="Note 2 2 2 2 3 6 2" xfId="23296" xr:uid="{00000000-0005-0000-0000-00003F5B0000}"/>
    <cellStyle name="Note 2 2 2 2 3 6 2 2" xfId="23297" xr:uid="{00000000-0005-0000-0000-0000405B0000}"/>
    <cellStyle name="Note 2 2 2 2 3 6 3" xfId="23298" xr:uid="{00000000-0005-0000-0000-0000415B0000}"/>
    <cellStyle name="Note 2 2 2 2 3 7" xfId="23299" xr:uid="{00000000-0005-0000-0000-0000425B0000}"/>
    <cellStyle name="Note 2 2 2 2 3 7 2" xfId="23300" xr:uid="{00000000-0005-0000-0000-0000435B0000}"/>
    <cellStyle name="Note 2 2 2 2 3 8" xfId="23301" xr:uid="{00000000-0005-0000-0000-0000445B0000}"/>
    <cellStyle name="Note 2 2 2 2 3 8 2" xfId="23302" xr:uid="{00000000-0005-0000-0000-0000455B0000}"/>
    <cellStyle name="Note 2 2 2 2 3 9" xfId="23303" xr:uid="{00000000-0005-0000-0000-0000465B0000}"/>
    <cellStyle name="Note 2 2 2 2 4" xfId="23304" xr:uid="{00000000-0005-0000-0000-0000475B0000}"/>
    <cellStyle name="Note 2 2 2 2 4 2" xfId="23305" xr:uid="{00000000-0005-0000-0000-0000485B0000}"/>
    <cellStyle name="Note 2 2 2 2 4 3" xfId="23306" xr:uid="{00000000-0005-0000-0000-0000495B0000}"/>
    <cellStyle name="Note 2 2 2 2 4 3 2" xfId="23307" xr:uid="{00000000-0005-0000-0000-00004A5B0000}"/>
    <cellStyle name="Note 2 2 2 2 4 3 2 2" xfId="23308" xr:uid="{00000000-0005-0000-0000-00004B5B0000}"/>
    <cellStyle name="Note 2 2 2 2 4 3 3" xfId="23309" xr:uid="{00000000-0005-0000-0000-00004C5B0000}"/>
    <cellStyle name="Note 2 2 2 2 4 4" xfId="23310" xr:uid="{00000000-0005-0000-0000-00004D5B0000}"/>
    <cellStyle name="Note 2 2 2 2 4 4 2" xfId="23311" xr:uid="{00000000-0005-0000-0000-00004E5B0000}"/>
    <cellStyle name="Note 2 2 2 2 4 4 2 2" xfId="23312" xr:uid="{00000000-0005-0000-0000-00004F5B0000}"/>
    <cellStyle name="Note 2 2 2 2 4 4 3" xfId="23313" xr:uid="{00000000-0005-0000-0000-0000505B0000}"/>
    <cellStyle name="Note 2 2 2 2 4 5" xfId="23314" xr:uid="{00000000-0005-0000-0000-0000515B0000}"/>
    <cellStyle name="Note 2 2 2 2 4 5 2" xfId="23315" xr:uid="{00000000-0005-0000-0000-0000525B0000}"/>
    <cellStyle name="Note 2 2 2 2 4 5 2 2" xfId="23316" xr:uid="{00000000-0005-0000-0000-0000535B0000}"/>
    <cellStyle name="Note 2 2 2 2 4 5 3" xfId="23317" xr:uid="{00000000-0005-0000-0000-0000545B0000}"/>
    <cellStyle name="Note 2 2 2 2 4 6" xfId="23318" xr:uid="{00000000-0005-0000-0000-0000555B0000}"/>
    <cellStyle name="Note 2 2 2 2 4 6 2" xfId="23319" xr:uid="{00000000-0005-0000-0000-0000565B0000}"/>
    <cellStyle name="Note 2 2 2 2 4 7" xfId="23320" xr:uid="{00000000-0005-0000-0000-0000575B0000}"/>
    <cellStyle name="Note 2 2 2 2 4 7 2" xfId="23321" xr:uid="{00000000-0005-0000-0000-0000585B0000}"/>
    <cellStyle name="Note 2 2 2 2 4 8" xfId="23322" xr:uid="{00000000-0005-0000-0000-0000595B0000}"/>
    <cellStyle name="Note 2 2 2 2 4 9" xfId="23323" xr:uid="{00000000-0005-0000-0000-00005A5B0000}"/>
    <cellStyle name="Note 2 2 2 2 5" xfId="23324" xr:uid="{00000000-0005-0000-0000-00005B5B0000}"/>
    <cellStyle name="Note 2 2 2 2 5 2" xfId="23325" xr:uid="{00000000-0005-0000-0000-00005C5B0000}"/>
    <cellStyle name="Note 2 2 2 2 5 3" xfId="23326" xr:uid="{00000000-0005-0000-0000-00005D5B0000}"/>
    <cellStyle name="Note 2 2 2 2 6" xfId="23327" xr:uid="{00000000-0005-0000-0000-00005E5B0000}"/>
    <cellStyle name="Note 2 2 2 2 6 2" xfId="23328" xr:uid="{00000000-0005-0000-0000-00005F5B0000}"/>
    <cellStyle name="Note 2 2 2 2 6 2 2" xfId="23329" xr:uid="{00000000-0005-0000-0000-0000605B0000}"/>
    <cellStyle name="Note 2 2 2 2 6 2 2 2" xfId="23330" xr:uid="{00000000-0005-0000-0000-0000615B0000}"/>
    <cellStyle name="Note 2 2 2 2 6 2 3" xfId="23331" xr:uid="{00000000-0005-0000-0000-0000625B0000}"/>
    <cellStyle name="Note 2 2 2 2 6 3" xfId="23332" xr:uid="{00000000-0005-0000-0000-0000635B0000}"/>
    <cellStyle name="Note 2 2 2 2 6 3 2" xfId="23333" xr:uid="{00000000-0005-0000-0000-0000645B0000}"/>
    <cellStyle name="Note 2 2 2 2 6 3 2 2" xfId="23334" xr:uid="{00000000-0005-0000-0000-0000655B0000}"/>
    <cellStyle name="Note 2 2 2 2 6 3 3" xfId="23335" xr:uid="{00000000-0005-0000-0000-0000665B0000}"/>
    <cellStyle name="Note 2 2 2 2 6 4" xfId="23336" xr:uid="{00000000-0005-0000-0000-0000675B0000}"/>
    <cellStyle name="Note 2 2 2 2 6 4 2" xfId="23337" xr:uid="{00000000-0005-0000-0000-0000685B0000}"/>
    <cellStyle name="Note 2 2 2 2 6 4 2 2" xfId="23338" xr:uid="{00000000-0005-0000-0000-0000695B0000}"/>
    <cellStyle name="Note 2 2 2 2 6 4 3" xfId="23339" xr:uid="{00000000-0005-0000-0000-00006A5B0000}"/>
    <cellStyle name="Note 2 2 2 2 6 5" xfId="23340" xr:uid="{00000000-0005-0000-0000-00006B5B0000}"/>
    <cellStyle name="Note 2 2 2 2 6 5 2" xfId="23341" xr:uid="{00000000-0005-0000-0000-00006C5B0000}"/>
    <cellStyle name="Note 2 2 2 2 6 6" xfId="23342" xr:uid="{00000000-0005-0000-0000-00006D5B0000}"/>
    <cellStyle name="Note 2 2 2 2 6 6 2" xfId="23343" xr:uid="{00000000-0005-0000-0000-00006E5B0000}"/>
    <cellStyle name="Note 2 2 2 2 6 7" xfId="23344" xr:uid="{00000000-0005-0000-0000-00006F5B0000}"/>
    <cellStyle name="Note 2 2 2 2 7" xfId="23345" xr:uid="{00000000-0005-0000-0000-0000705B0000}"/>
    <cellStyle name="Note 2 2 2 2 7 2" xfId="23346" xr:uid="{00000000-0005-0000-0000-0000715B0000}"/>
    <cellStyle name="Note 2 2 2 2 7 2 2" xfId="23347" xr:uid="{00000000-0005-0000-0000-0000725B0000}"/>
    <cellStyle name="Note 2 2 2 2 7 3" xfId="23348" xr:uid="{00000000-0005-0000-0000-0000735B0000}"/>
    <cellStyle name="Note 2 2 2 2 8" xfId="23349" xr:uid="{00000000-0005-0000-0000-0000745B0000}"/>
    <cellStyle name="Note 2 2 2 2 8 2" xfId="23350" xr:uid="{00000000-0005-0000-0000-0000755B0000}"/>
    <cellStyle name="Note 2 2 2 2 8 2 2" xfId="23351" xr:uid="{00000000-0005-0000-0000-0000765B0000}"/>
    <cellStyle name="Note 2 2 2 2 8 3" xfId="23352" xr:uid="{00000000-0005-0000-0000-0000775B0000}"/>
    <cellStyle name="Note 2 2 2 3" xfId="610" xr:uid="{00000000-0005-0000-0000-0000785B0000}"/>
    <cellStyle name="Note 2 2 2 3 10" xfId="23353" xr:uid="{00000000-0005-0000-0000-0000795B0000}"/>
    <cellStyle name="Note 2 2 2 3 2" xfId="611" xr:uid="{00000000-0005-0000-0000-00007A5B0000}"/>
    <cellStyle name="Note 2 2 2 3 2 2" xfId="23354" xr:uid="{00000000-0005-0000-0000-00007B5B0000}"/>
    <cellStyle name="Note 2 2 2 3 2 3" xfId="23355" xr:uid="{00000000-0005-0000-0000-00007C5B0000}"/>
    <cellStyle name="Note 2 2 2 3 2 3 2" xfId="23356" xr:uid="{00000000-0005-0000-0000-00007D5B0000}"/>
    <cellStyle name="Note 2 2 2 3 2 3 3" xfId="23357" xr:uid="{00000000-0005-0000-0000-00007E5B0000}"/>
    <cellStyle name="Note 2 2 2 3 2 4" xfId="23358" xr:uid="{00000000-0005-0000-0000-00007F5B0000}"/>
    <cellStyle name="Note 2 2 2 3 2 4 2" xfId="23359" xr:uid="{00000000-0005-0000-0000-0000805B0000}"/>
    <cellStyle name="Note 2 2 2 3 2 4 2 2" xfId="23360" xr:uid="{00000000-0005-0000-0000-0000815B0000}"/>
    <cellStyle name="Note 2 2 2 3 2 4 3" xfId="23361" xr:uid="{00000000-0005-0000-0000-0000825B0000}"/>
    <cellStyle name="Note 2 2 2 3 2 5" xfId="23362" xr:uid="{00000000-0005-0000-0000-0000835B0000}"/>
    <cellStyle name="Note 2 2 2 3 2 5 2" xfId="23363" xr:uid="{00000000-0005-0000-0000-0000845B0000}"/>
    <cellStyle name="Note 2 2 2 3 2 5 2 2" xfId="23364" xr:uid="{00000000-0005-0000-0000-0000855B0000}"/>
    <cellStyle name="Note 2 2 2 3 2 5 3" xfId="23365" xr:uid="{00000000-0005-0000-0000-0000865B0000}"/>
    <cellStyle name="Note 2 2 2 3 2 6" xfId="23366" xr:uid="{00000000-0005-0000-0000-0000875B0000}"/>
    <cellStyle name="Note 2 2 2 3 2 6 2" xfId="23367" xr:uid="{00000000-0005-0000-0000-0000885B0000}"/>
    <cellStyle name="Note 2 2 2 3 2 6 2 2" xfId="23368" xr:uid="{00000000-0005-0000-0000-0000895B0000}"/>
    <cellStyle name="Note 2 2 2 3 2 6 3" xfId="23369" xr:uid="{00000000-0005-0000-0000-00008A5B0000}"/>
    <cellStyle name="Note 2 2 2 3 2 7" xfId="23370" xr:uid="{00000000-0005-0000-0000-00008B5B0000}"/>
    <cellStyle name="Note 2 2 2 3 2 7 2" xfId="23371" xr:uid="{00000000-0005-0000-0000-00008C5B0000}"/>
    <cellStyle name="Note 2 2 2 3 2 8" xfId="23372" xr:uid="{00000000-0005-0000-0000-00008D5B0000}"/>
    <cellStyle name="Note 2 2 2 3 2 8 2" xfId="23373" xr:uid="{00000000-0005-0000-0000-00008E5B0000}"/>
    <cellStyle name="Note 2 2 2 3 2 9" xfId="23374" xr:uid="{00000000-0005-0000-0000-00008F5B0000}"/>
    <cellStyle name="Note 2 2 2 3 3" xfId="612" xr:uid="{00000000-0005-0000-0000-0000905B0000}"/>
    <cellStyle name="Note 2 2 2 3 4" xfId="23375" xr:uid="{00000000-0005-0000-0000-0000915B0000}"/>
    <cellStyle name="Note 2 2 2 3 4 2" xfId="23376" xr:uid="{00000000-0005-0000-0000-0000925B0000}"/>
    <cellStyle name="Note 2 2 2 3 4 3" xfId="23377" xr:uid="{00000000-0005-0000-0000-0000935B0000}"/>
    <cellStyle name="Note 2 2 2 3 5" xfId="23378" xr:uid="{00000000-0005-0000-0000-0000945B0000}"/>
    <cellStyle name="Note 2 2 2 3 5 2" xfId="23379" xr:uid="{00000000-0005-0000-0000-0000955B0000}"/>
    <cellStyle name="Note 2 2 2 3 5 2 2" xfId="23380" xr:uid="{00000000-0005-0000-0000-0000965B0000}"/>
    <cellStyle name="Note 2 2 2 3 5 3" xfId="23381" xr:uid="{00000000-0005-0000-0000-0000975B0000}"/>
    <cellStyle name="Note 2 2 2 3 6" xfId="23382" xr:uid="{00000000-0005-0000-0000-0000985B0000}"/>
    <cellStyle name="Note 2 2 2 3 6 2" xfId="23383" xr:uid="{00000000-0005-0000-0000-0000995B0000}"/>
    <cellStyle name="Note 2 2 2 3 6 2 2" xfId="23384" xr:uid="{00000000-0005-0000-0000-00009A5B0000}"/>
    <cellStyle name="Note 2 2 2 3 6 3" xfId="23385" xr:uid="{00000000-0005-0000-0000-00009B5B0000}"/>
    <cellStyle name="Note 2 2 2 3 7" xfId="23386" xr:uid="{00000000-0005-0000-0000-00009C5B0000}"/>
    <cellStyle name="Note 2 2 2 3 7 2" xfId="23387" xr:uid="{00000000-0005-0000-0000-00009D5B0000}"/>
    <cellStyle name="Note 2 2 2 3 7 2 2" xfId="23388" xr:uid="{00000000-0005-0000-0000-00009E5B0000}"/>
    <cellStyle name="Note 2 2 2 3 7 3" xfId="23389" xr:uid="{00000000-0005-0000-0000-00009F5B0000}"/>
    <cellStyle name="Note 2 2 2 3 8" xfId="23390" xr:uid="{00000000-0005-0000-0000-0000A05B0000}"/>
    <cellStyle name="Note 2 2 2 3 8 2" xfId="23391" xr:uid="{00000000-0005-0000-0000-0000A15B0000}"/>
    <cellStyle name="Note 2 2 2 3 9" xfId="23392" xr:uid="{00000000-0005-0000-0000-0000A25B0000}"/>
    <cellStyle name="Note 2 2 2 3 9 2" xfId="23393" xr:uid="{00000000-0005-0000-0000-0000A35B0000}"/>
    <cellStyle name="Note 2 2 2 4" xfId="613" xr:uid="{00000000-0005-0000-0000-0000A45B0000}"/>
    <cellStyle name="Note 2 2 2 4 2" xfId="614" xr:uid="{00000000-0005-0000-0000-0000A55B0000}"/>
    <cellStyle name="Note 2 2 2 4 2 10" xfId="23394" xr:uid="{00000000-0005-0000-0000-0000A65B0000}"/>
    <cellStyle name="Note 2 2 2 4 2 2" xfId="23395" xr:uid="{00000000-0005-0000-0000-0000A75B0000}"/>
    <cellStyle name="Note 2 2 2 4 2 3" xfId="23396" xr:uid="{00000000-0005-0000-0000-0000A85B0000}"/>
    <cellStyle name="Note 2 2 2 4 2 4" xfId="23397" xr:uid="{00000000-0005-0000-0000-0000A95B0000}"/>
    <cellStyle name="Note 2 2 2 4 2 4 2" xfId="23398" xr:uid="{00000000-0005-0000-0000-0000AA5B0000}"/>
    <cellStyle name="Note 2 2 2 4 2 4 2 2" xfId="23399" xr:uid="{00000000-0005-0000-0000-0000AB5B0000}"/>
    <cellStyle name="Note 2 2 2 4 2 4 3" xfId="23400" xr:uid="{00000000-0005-0000-0000-0000AC5B0000}"/>
    <cellStyle name="Note 2 2 2 4 2 5" xfId="23401" xr:uid="{00000000-0005-0000-0000-0000AD5B0000}"/>
    <cellStyle name="Note 2 2 2 4 2 5 2" xfId="23402" xr:uid="{00000000-0005-0000-0000-0000AE5B0000}"/>
    <cellStyle name="Note 2 2 2 4 2 5 2 2" xfId="23403" xr:uid="{00000000-0005-0000-0000-0000AF5B0000}"/>
    <cellStyle name="Note 2 2 2 4 2 5 3" xfId="23404" xr:uid="{00000000-0005-0000-0000-0000B05B0000}"/>
    <cellStyle name="Note 2 2 2 4 2 6" xfId="23405" xr:uid="{00000000-0005-0000-0000-0000B15B0000}"/>
    <cellStyle name="Note 2 2 2 4 2 6 2" xfId="23406" xr:uid="{00000000-0005-0000-0000-0000B25B0000}"/>
    <cellStyle name="Note 2 2 2 4 2 6 2 2" xfId="23407" xr:uid="{00000000-0005-0000-0000-0000B35B0000}"/>
    <cellStyle name="Note 2 2 2 4 2 6 3" xfId="23408" xr:uid="{00000000-0005-0000-0000-0000B45B0000}"/>
    <cellStyle name="Note 2 2 2 4 2 7" xfId="23409" xr:uid="{00000000-0005-0000-0000-0000B55B0000}"/>
    <cellStyle name="Note 2 2 2 4 2 7 2" xfId="23410" xr:uid="{00000000-0005-0000-0000-0000B65B0000}"/>
    <cellStyle name="Note 2 2 2 4 2 8" xfId="23411" xr:uid="{00000000-0005-0000-0000-0000B75B0000}"/>
    <cellStyle name="Note 2 2 2 4 2 8 2" xfId="23412" xr:uid="{00000000-0005-0000-0000-0000B85B0000}"/>
    <cellStyle name="Note 2 2 2 4 2 9" xfId="23413" xr:uid="{00000000-0005-0000-0000-0000B95B0000}"/>
    <cellStyle name="Note 2 2 2 4 3" xfId="615" xr:uid="{00000000-0005-0000-0000-0000BA5B0000}"/>
    <cellStyle name="Note 2 2 2 4 4" xfId="23414" xr:uid="{00000000-0005-0000-0000-0000BB5B0000}"/>
    <cellStyle name="Note 2 2 2 4 4 2" xfId="23415" xr:uid="{00000000-0005-0000-0000-0000BC5B0000}"/>
    <cellStyle name="Note 2 2 2 4 4 2 2" xfId="23416" xr:uid="{00000000-0005-0000-0000-0000BD5B0000}"/>
    <cellStyle name="Note 2 2 2 4 4 3" xfId="23417" xr:uid="{00000000-0005-0000-0000-0000BE5B0000}"/>
    <cellStyle name="Note 2 2 2 4 5" xfId="23418" xr:uid="{00000000-0005-0000-0000-0000BF5B0000}"/>
    <cellStyle name="Note 2 2 2 4 5 2" xfId="23419" xr:uid="{00000000-0005-0000-0000-0000C05B0000}"/>
    <cellStyle name="Note 2 2 2 4 5 2 2" xfId="23420" xr:uid="{00000000-0005-0000-0000-0000C15B0000}"/>
    <cellStyle name="Note 2 2 2 4 5 3" xfId="23421" xr:uid="{00000000-0005-0000-0000-0000C25B0000}"/>
    <cellStyle name="Note 2 2 2 5" xfId="23422" xr:uid="{00000000-0005-0000-0000-0000C35B0000}"/>
    <cellStyle name="Note 2 2 2 5 2" xfId="23423" xr:uid="{00000000-0005-0000-0000-0000C45B0000}"/>
    <cellStyle name="Note 2 2 2 5 3" xfId="23424" xr:uid="{00000000-0005-0000-0000-0000C55B0000}"/>
    <cellStyle name="Note 2 2 2 5 3 2" xfId="23425" xr:uid="{00000000-0005-0000-0000-0000C65B0000}"/>
    <cellStyle name="Note 2 2 2 5 3 3" xfId="23426" xr:uid="{00000000-0005-0000-0000-0000C75B0000}"/>
    <cellStyle name="Note 2 2 2 5 4" xfId="23427" xr:uid="{00000000-0005-0000-0000-0000C85B0000}"/>
    <cellStyle name="Note 2 2 2 5 4 2" xfId="23428" xr:uid="{00000000-0005-0000-0000-0000C95B0000}"/>
    <cellStyle name="Note 2 2 2 5 4 2 2" xfId="23429" xr:uid="{00000000-0005-0000-0000-0000CA5B0000}"/>
    <cellStyle name="Note 2 2 2 5 4 3" xfId="23430" xr:uid="{00000000-0005-0000-0000-0000CB5B0000}"/>
    <cellStyle name="Note 2 2 2 5 5" xfId="23431" xr:uid="{00000000-0005-0000-0000-0000CC5B0000}"/>
    <cellStyle name="Note 2 2 2 5 5 2" xfId="23432" xr:uid="{00000000-0005-0000-0000-0000CD5B0000}"/>
    <cellStyle name="Note 2 2 2 5 5 2 2" xfId="23433" xr:uid="{00000000-0005-0000-0000-0000CE5B0000}"/>
    <cellStyle name="Note 2 2 2 5 5 3" xfId="23434" xr:uid="{00000000-0005-0000-0000-0000CF5B0000}"/>
    <cellStyle name="Note 2 2 2 5 6" xfId="23435" xr:uid="{00000000-0005-0000-0000-0000D05B0000}"/>
    <cellStyle name="Note 2 2 2 5 6 2" xfId="23436" xr:uid="{00000000-0005-0000-0000-0000D15B0000}"/>
    <cellStyle name="Note 2 2 2 5 6 2 2" xfId="23437" xr:uid="{00000000-0005-0000-0000-0000D25B0000}"/>
    <cellStyle name="Note 2 2 2 5 6 3" xfId="23438" xr:uid="{00000000-0005-0000-0000-0000D35B0000}"/>
    <cellStyle name="Note 2 2 2 5 7" xfId="23439" xr:uid="{00000000-0005-0000-0000-0000D45B0000}"/>
    <cellStyle name="Note 2 2 2 5 7 2" xfId="23440" xr:uid="{00000000-0005-0000-0000-0000D55B0000}"/>
    <cellStyle name="Note 2 2 2 5 8" xfId="23441" xr:uid="{00000000-0005-0000-0000-0000D65B0000}"/>
    <cellStyle name="Note 2 2 2 5 8 2" xfId="23442" xr:uid="{00000000-0005-0000-0000-0000D75B0000}"/>
    <cellStyle name="Note 2 2 2 5 9" xfId="23443" xr:uid="{00000000-0005-0000-0000-0000D85B0000}"/>
    <cellStyle name="Note 2 2 2 6" xfId="23444" xr:uid="{00000000-0005-0000-0000-0000D95B0000}"/>
    <cellStyle name="Note 2 2 2 6 2" xfId="23445" xr:uid="{00000000-0005-0000-0000-0000DA5B0000}"/>
    <cellStyle name="Note 2 2 2 6 3" xfId="23446" xr:uid="{00000000-0005-0000-0000-0000DB5B0000}"/>
    <cellStyle name="Note 2 2 2 7" xfId="23447" xr:uid="{00000000-0005-0000-0000-0000DC5B0000}"/>
    <cellStyle name="Note 2 2 2 8" xfId="23448" xr:uid="{00000000-0005-0000-0000-0000DD5B0000}"/>
    <cellStyle name="Note 2 2 2 8 2" xfId="23449" xr:uid="{00000000-0005-0000-0000-0000DE5B0000}"/>
    <cellStyle name="Note 2 2 2 8 2 2" xfId="23450" xr:uid="{00000000-0005-0000-0000-0000DF5B0000}"/>
    <cellStyle name="Note 2 2 2 8 3" xfId="23451" xr:uid="{00000000-0005-0000-0000-0000E05B0000}"/>
    <cellStyle name="Note 2 2 2 8 4" xfId="23452" xr:uid="{00000000-0005-0000-0000-0000E15B0000}"/>
    <cellStyle name="Note 2 2 2 8 5" xfId="23453" xr:uid="{00000000-0005-0000-0000-0000E25B0000}"/>
    <cellStyle name="Note 2 2 2 9" xfId="23454" xr:uid="{00000000-0005-0000-0000-0000E35B0000}"/>
    <cellStyle name="Note 2 2 2 9 2" xfId="23455" xr:uid="{00000000-0005-0000-0000-0000E45B0000}"/>
    <cellStyle name="Note 2 2 2 9 2 2" xfId="23456" xr:uid="{00000000-0005-0000-0000-0000E55B0000}"/>
    <cellStyle name="Note 2 2 2 9 3" xfId="23457" xr:uid="{00000000-0005-0000-0000-0000E65B0000}"/>
    <cellStyle name="Note 2 2 3" xfId="616" xr:uid="{00000000-0005-0000-0000-0000E75B0000}"/>
    <cellStyle name="Note 2 2 3 10" xfId="23458" xr:uid="{00000000-0005-0000-0000-0000E85B0000}"/>
    <cellStyle name="Note 2 2 3 10 2" xfId="23459" xr:uid="{00000000-0005-0000-0000-0000E95B0000}"/>
    <cellStyle name="Note 2 2 3 10 2 2" xfId="23460" xr:uid="{00000000-0005-0000-0000-0000EA5B0000}"/>
    <cellStyle name="Note 2 2 3 10 3" xfId="23461" xr:uid="{00000000-0005-0000-0000-0000EB5B0000}"/>
    <cellStyle name="Note 2 2 3 11" xfId="23462" xr:uid="{00000000-0005-0000-0000-0000EC5B0000}"/>
    <cellStyle name="Note 2 2 3 11 2" xfId="23463" xr:uid="{00000000-0005-0000-0000-0000ED5B0000}"/>
    <cellStyle name="Note 2 2 3 12" xfId="23464" xr:uid="{00000000-0005-0000-0000-0000EE5B0000}"/>
    <cellStyle name="Note 2 2 3 12 2" xfId="23465" xr:uid="{00000000-0005-0000-0000-0000EF5B0000}"/>
    <cellStyle name="Note 2 2 3 13" xfId="23466" xr:uid="{00000000-0005-0000-0000-0000F05B0000}"/>
    <cellStyle name="Note 2 2 3 14" xfId="23467" xr:uid="{00000000-0005-0000-0000-0000F15B0000}"/>
    <cellStyle name="Note 2 2 3 15" xfId="23468" xr:uid="{00000000-0005-0000-0000-0000F25B0000}"/>
    <cellStyle name="Note 2 2 3 2" xfId="617" xr:uid="{00000000-0005-0000-0000-0000F35B0000}"/>
    <cellStyle name="Note 2 2 3 2 2" xfId="23469" xr:uid="{00000000-0005-0000-0000-0000F45B0000}"/>
    <cellStyle name="Note 2 2 3 2 2 2" xfId="23470" xr:uid="{00000000-0005-0000-0000-0000F55B0000}"/>
    <cellStyle name="Note 2 2 3 2 2 3" xfId="23471" xr:uid="{00000000-0005-0000-0000-0000F65B0000}"/>
    <cellStyle name="Note 2 2 3 2 2 3 2" xfId="23472" xr:uid="{00000000-0005-0000-0000-0000F75B0000}"/>
    <cellStyle name="Note 2 2 3 2 2 3 3" xfId="23473" xr:uid="{00000000-0005-0000-0000-0000F85B0000}"/>
    <cellStyle name="Note 2 2 3 2 2 4" xfId="23474" xr:uid="{00000000-0005-0000-0000-0000F95B0000}"/>
    <cellStyle name="Note 2 2 3 2 2 4 2" xfId="23475" xr:uid="{00000000-0005-0000-0000-0000FA5B0000}"/>
    <cellStyle name="Note 2 2 3 2 2 4 2 2" xfId="23476" xr:uid="{00000000-0005-0000-0000-0000FB5B0000}"/>
    <cellStyle name="Note 2 2 3 2 2 4 3" xfId="23477" xr:uid="{00000000-0005-0000-0000-0000FC5B0000}"/>
    <cellStyle name="Note 2 2 3 2 2 5" xfId="23478" xr:uid="{00000000-0005-0000-0000-0000FD5B0000}"/>
    <cellStyle name="Note 2 2 3 2 2 5 2" xfId="23479" xr:uid="{00000000-0005-0000-0000-0000FE5B0000}"/>
    <cellStyle name="Note 2 2 3 2 2 5 2 2" xfId="23480" xr:uid="{00000000-0005-0000-0000-0000FF5B0000}"/>
    <cellStyle name="Note 2 2 3 2 2 5 3" xfId="23481" xr:uid="{00000000-0005-0000-0000-0000005C0000}"/>
    <cellStyle name="Note 2 2 3 2 2 6" xfId="23482" xr:uid="{00000000-0005-0000-0000-0000015C0000}"/>
    <cellStyle name="Note 2 2 3 2 2 6 2" xfId="23483" xr:uid="{00000000-0005-0000-0000-0000025C0000}"/>
    <cellStyle name="Note 2 2 3 2 2 6 2 2" xfId="23484" xr:uid="{00000000-0005-0000-0000-0000035C0000}"/>
    <cellStyle name="Note 2 2 3 2 2 6 3" xfId="23485" xr:uid="{00000000-0005-0000-0000-0000045C0000}"/>
    <cellStyle name="Note 2 2 3 2 2 7" xfId="23486" xr:uid="{00000000-0005-0000-0000-0000055C0000}"/>
    <cellStyle name="Note 2 2 3 2 2 7 2" xfId="23487" xr:uid="{00000000-0005-0000-0000-0000065C0000}"/>
    <cellStyle name="Note 2 2 3 2 2 8" xfId="23488" xr:uid="{00000000-0005-0000-0000-0000075C0000}"/>
    <cellStyle name="Note 2 2 3 2 2 8 2" xfId="23489" xr:uid="{00000000-0005-0000-0000-0000085C0000}"/>
    <cellStyle name="Note 2 2 3 2 2 9" xfId="23490" xr:uid="{00000000-0005-0000-0000-0000095C0000}"/>
    <cellStyle name="Note 2 2 3 2 3" xfId="23491" xr:uid="{00000000-0005-0000-0000-00000A5C0000}"/>
    <cellStyle name="Note 2 2 3 2 3 2" xfId="23492" xr:uid="{00000000-0005-0000-0000-00000B5C0000}"/>
    <cellStyle name="Note 2 2 3 2 3 3" xfId="23493" xr:uid="{00000000-0005-0000-0000-00000C5C0000}"/>
    <cellStyle name="Note 2 2 3 2 3 3 2" xfId="23494" xr:uid="{00000000-0005-0000-0000-00000D5C0000}"/>
    <cellStyle name="Note 2 2 3 2 3 3 3" xfId="23495" xr:uid="{00000000-0005-0000-0000-00000E5C0000}"/>
    <cellStyle name="Note 2 2 3 2 3 4" xfId="23496" xr:uid="{00000000-0005-0000-0000-00000F5C0000}"/>
    <cellStyle name="Note 2 2 3 2 3 4 2" xfId="23497" xr:uid="{00000000-0005-0000-0000-0000105C0000}"/>
    <cellStyle name="Note 2 2 3 2 3 4 2 2" xfId="23498" xr:uid="{00000000-0005-0000-0000-0000115C0000}"/>
    <cellStyle name="Note 2 2 3 2 3 4 3" xfId="23499" xr:uid="{00000000-0005-0000-0000-0000125C0000}"/>
    <cellStyle name="Note 2 2 3 2 3 5" xfId="23500" xr:uid="{00000000-0005-0000-0000-0000135C0000}"/>
    <cellStyle name="Note 2 2 3 2 3 5 2" xfId="23501" xr:uid="{00000000-0005-0000-0000-0000145C0000}"/>
    <cellStyle name="Note 2 2 3 2 3 5 2 2" xfId="23502" xr:uid="{00000000-0005-0000-0000-0000155C0000}"/>
    <cellStyle name="Note 2 2 3 2 3 5 3" xfId="23503" xr:uid="{00000000-0005-0000-0000-0000165C0000}"/>
    <cellStyle name="Note 2 2 3 2 3 6" xfId="23504" xr:uid="{00000000-0005-0000-0000-0000175C0000}"/>
    <cellStyle name="Note 2 2 3 2 3 6 2" xfId="23505" xr:uid="{00000000-0005-0000-0000-0000185C0000}"/>
    <cellStyle name="Note 2 2 3 2 3 6 2 2" xfId="23506" xr:uid="{00000000-0005-0000-0000-0000195C0000}"/>
    <cellStyle name="Note 2 2 3 2 3 6 3" xfId="23507" xr:uid="{00000000-0005-0000-0000-00001A5C0000}"/>
    <cellStyle name="Note 2 2 3 2 3 7" xfId="23508" xr:uid="{00000000-0005-0000-0000-00001B5C0000}"/>
    <cellStyle name="Note 2 2 3 2 3 7 2" xfId="23509" xr:uid="{00000000-0005-0000-0000-00001C5C0000}"/>
    <cellStyle name="Note 2 2 3 2 3 8" xfId="23510" xr:uid="{00000000-0005-0000-0000-00001D5C0000}"/>
    <cellStyle name="Note 2 2 3 2 3 8 2" xfId="23511" xr:uid="{00000000-0005-0000-0000-00001E5C0000}"/>
    <cellStyle name="Note 2 2 3 2 3 9" xfId="23512" xr:uid="{00000000-0005-0000-0000-00001F5C0000}"/>
    <cellStyle name="Note 2 2 3 2 4" xfId="23513" xr:uid="{00000000-0005-0000-0000-0000205C0000}"/>
    <cellStyle name="Note 2 2 3 2 4 2" xfId="23514" xr:uid="{00000000-0005-0000-0000-0000215C0000}"/>
    <cellStyle name="Note 2 2 3 2 4 3" xfId="23515" xr:uid="{00000000-0005-0000-0000-0000225C0000}"/>
    <cellStyle name="Note 2 2 3 2 4 3 2" xfId="23516" xr:uid="{00000000-0005-0000-0000-0000235C0000}"/>
    <cellStyle name="Note 2 2 3 2 4 3 2 2" xfId="23517" xr:uid="{00000000-0005-0000-0000-0000245C0000}"/>
    <cellStyle name="Note 2 2 3 2 4 3 3" xfId="23518" xr:uid="{00000000-0005-0000-0000-0000255C0000}"/>
    <cellStyle name="Note 2 2 3 2 4 4" xfId="23519" xr:uid="{00000000-0005-0000-0000-0000265C0000}"/>
    <cellStyle name="Note 2 2 3 2 4 4 2" xfId="23520" xr:uid="{00000000-0005-0000-0000-0000275C0000}"/>
    <cellStyle name="Note 2 2 3 2 4 4 2 2" xfId="23521" xr:uid="{00000000-0005-0000-0000-0000285C0000}"/>
    <cellStyle name="Note 2 2 3 2 4 4 3" xfId="23522" xr:uid="{00000000-0005-0000-0000-0000295C0000}"/>
    <cellStyle name="Note 2 2 3 2 4 5" xfId="23523" xr:uid="{00000000-0005-0000-0000-00002A5C0000}"/>
    <cellStyle name="Note 2 2 3 2 4 5 2" xfId="23524" xr:uid="{00000000-0005-0000-0000-00002B5C0000}"/>
    <cellStyle name="Note 2 2 3 2 4 5 2 2" xfId="23525" xr:uid="{00000000-0005-0000-0000-00002C5C0000}"/>
    <cellStyle name="Note 2 2 3 2 4 5 3" xfId="23526" xr:uid="{00000000-0005-0000-0000-00002D5C0000}"/>
    <cellStyle name="Note 2 2 3 2 4 6" xfId="23527" xr:uid="{00000000-0005-0000-0000-00002E5C0000}"/>
    <cellStyle name="Note 2 2 3 2 4 6 2" xfId="23528" xr:uid="{00000000-0005-0000-0000-00002F5C0000}"/>
    <cellStyle name="Note 2 2 3 2 4 7" xfId="23529" xr:uid="{00000000-0005-0000-0000-0000305C0000}"/>
    <cellStyle name="Note 2 2 3 2 4 7 2" xfId="23530" xr:uid="{00000000-0005-0000-0000-0000315C0000}"/>
    <cellStyle name="Note 2 2 3 2 4 8" xfId="23531" xr:uid="{00000000-0005-0000-0000-0000325C0000}"/>
    <cellStyle name="Note 2 2 3 2 4 9" xfId="23532" xr:uid="{00000000-0005-0000-0000-0000335C0000}"/>
    <cellStyle name="Note 2 2 3 2 5" xfId="23533" xr:uid="{00000000-0005-0000-0000-0000345C0000}"/>
    <cellStyle name="Note 2 2 3 2 5 2" xfId="23534" xr:uid="{00000000-0005-0000-0000-0000355C0000}"/>
    <cellStyle name="Note 2 2 3 2 5 3" xfId="23535" xr:uid="{00000000-0005-0000-0000-0000365C0000}"/>
    <cellStyle name="Note 2 2 3 2 6" xfId="23536" xr:uid="{00000000-0005-0000-0000-0000375C0000}"/>
    <cellStyle name="Note 2 2 3 2 6 2" xfId="23537" xr:uid="{00000000-0005-0000-0000-0000385C0000}"/>
    <cellStyle name="Note 2 2 3 2 6 2 2" xfId="23538" xr:uid="{00000000-0005-0000-0000-0000395C0000}"/>
    <cellStyle name="Note 2 2 3 2 6 2 2 2" xfId="23539" xr:uid="{00000000-0005-0000-0000-00003A5C0000}"/>
    <cellStyle name="Note 2 2 3 2 6 2 3" xfId="23540" xr:uid="{00000000-0005-0000-0000-00003B5C0000}"/>
    <cellStyle name="Note 2 2 3 2 6 3" xfId="23541" xr:uid="{00000000-0005-0000-0000-00003C5C0000}"/>
    <cellStyle name="Note 2 2 3 2 6 3 2" xfId="23542" xr:uid="{00000000-0005-0000-0000-00003D5C0000}"/>
    <cellStyle name="Note 2 2 3 2 6 3 2 2" xfId="23543" xr:uid="{00000000-0005-0000-0000-00003E5C0000}"/>
    <cellStyle name="Note 2 2 3 2 6 3 3" xfId="23544" xr:uid="{00000000-0005-0000-0000-00003F5C0000}"/>
    <cellStyle name="Note 2 2 3 2 6 4" xfId="23545" xr:uid="{00000000-0005-0000-0000-0000405C0000}"/>
    <cellStyle name="Note 2 2 3 2 6 4 2" xfId="23546" xr:uid="{00000000-0005-0000-0000-0000415C0000}"/>
    <cellStyle name="Note 2 2 3 2 6 4 2 2" xfId="23547" xr:uid="{00000000-0005-0000-0000-0000425C0000}"/>
    <cellStyle name="Note 2 2 3 2 6 4 3" xfId="23548" xr:uid="{00000000-0005-0000-0000-0000435C0000}"/>
    <cellStyle name="Note 2 2 3 2 6 5" xfId="23549" xr:uid="{00000000-0005-0000-0000-0000445C0000}"/>
    <cellStyle name="Note 2 2 3 2 6 5 2" xfId="23550" xr:uid="{00000000-0005-0000-0000-0000455C0000}"/>
    <cellStyle name="Note 2 2 3 2 6 6" xfId="23551" xr:uid="{00000000-0005-0000-0000-0000465C0000}"/>
    <cellStyle name="Note 2 2 3 2 6 6 2" xfId="23552" xr:uid="{00000000-0005-0000-0000-0000475C0000}"/>
    <cellStyle name="Note 2 2 3 2 6 7" xfId="23553" xr:uid="{00000000-0005-0000-0000-0000485C0000}"/>
    <cellStyle name="Note 2 2 3 2 7" xfId="23554" xr:uid="{00000000-0005-0000-0000-0000495C0000}"/>
    <cellStyle name="Note 2 2 3 2 7 2" xfId="23555" xr:uid="{00000000-0005-0000-0000-00004A5C0000}"/>
    <cellStyle name="Note 2 2 3 2 7 2 2" xfId="23556" xr:uid="{00000000-0005-0000-0000-00004B5C0000}"/>
    <cellStyle name="Note 2 2 3 2 7 3" xfId="23557" xr:uid="{00000000-0005-0000-0000-00004C5C0000}"/>
    <cellStyle name="Note 2 2 3 2 8" xfId="23558" xr:uid="{00000000-0005-0000-0000-00004D5C0000}"/>
    <cellStyle name="Note 2 2 3 2 8 2" xfId="23559" xr:uid="{00000000-0005-0000-0000-00004E5C0000}"/>
    <cellStyle name="Note 2 2 3 2 8 2 2" xfId="23560" xr:uid="{00000000-0005-0000-0000-00004F5C0000}"/>
    <cellStyle name="Note 2 2 3 2 8 3" xfId="23561" xr:uid="{00000000-0005-0000-0000-0000505C0000}"/>
    <cellStyle name="Note 2 2 3 3" xfId="618" xr:uid="{00000000-0005-0000-0000-0000515C0000}"/>
    <cellStyle name="Note 2 2 3 3 10" xfId="23562" xr:uid="{00000000-0005-0000-0000-0000525C0000}"/>
    <cellStyle name="Note 2 2 3 3 2" xfId="619" xr:uid="{00000000-0005-0000-0000-0000535C0000}"/>
    <cellStyle name="Note 2 2 3 3 2 2" xfId="23563" xr:uid="{00000000-0005-0000-0000-0000545C0000}"/>
    <cellStyle name="Note 2 2 3 3 2 3" xfId="23564" xr:uid="{00000000-0005-0000-0000-0000555C0000}"/>
    <cellStyle name="Note 2 2 3 3 2 3 2" xfId="23565" xr:uid="{00000000-0005-0000-0000-0000565C0000}"/>
    <cellStyle name="Note 2 2 3 3 2 3 3" xfId="23566" xr:uid="{00000000-0005-0000-0000-0000575C0000}"/>
    <cellStyle name="Note 2 2 3 3 2 4" xfId="23567" xr:uid="{00000000-0005-0000-0000-0000585C0000}"/>
    <cellStyle name="Note 2 2 3 3 2 4 2" xfId="23568" xr:uid="{00000000-0005-0000-0000-0000595C0000}"/>
    <cellStyle name="Note 2 2 3 3 2 4 2 2" xfId="23569" xr:uid="{00000000-0005-0000-0000-00005A5C0000}"/>
    <cellStyle name="Note 2 2 3 3 2 4 3" xfId="23570" xr:uid="{00000000-0005-0000-0000-00005B5C0000}"/>
    <cellStyle name="Note 2 2 3 3 2 5" xfId="23571" xr:uid="{00000000-0005-0000-0000-00005C5C0000}"/>
    <cellStyle name="Note 2 2 3 3 2 5 2" xfId="23572" xr:uid="{00000000-0005-0000-0000-00005D5C0000}"/>
    <cellStyle name="Note 2 2 3 3 2 5 2 2" xfId="23573" xr:uid="{00000000-0005-0000-0000-00005E5C0000}"/>
    <cellStyle name="Note 2 2 3 3 2 5 3" xfId="23574" xr:uid="{00000000-0005-0000-0000-00005F5C0000}"/>
    <cellStyle name="Note 2 2 3 3 2 6" xfId="23575" xr:uid="{00000000-0005-0000-0000-0000605C0000}"/>
    <cellStyle name="Note 2 2 3 3 2 6 2" xfId="23576" xr:uid="{00000000-0005-0000-0000-0000615C0000}"/>
    <cellStyle name="Note 2 2 3 3 2 6 2 2" xfId="23577" xr:uid="{00000000-0005-0000-0000-0000625C0000}"/>
    <cellStyle name="Note 2 2 3 3 2 6 3" xfId="23578" xr:uid="{00000000-0005-0000-0000-0000635C0000}"/>
    <cellStyle name="Note 2 2 3 3 2 7" xfId="23579" xr:uid="{00000000-0005-0000-0000-0000645C0000}"/>
    <cellStyle name="Note 2 2 3 3 2 7 2" xfId="23580" xr:uid="{00000000-0005-0000-0000-0000655C0000}"/>
    <cellStyle name="Note 2 2 3 3 2 8" xfId="23581" xr:uid="{00000000-0005-0000-0000-0000665C0000}"/>
    <cellStyle name="Note 2 2 3 3 2 8 2" xfId="23582" xr:uid="{00000000-0005-0000-0000-0000675C0000}"/>
    <cellStyle name="Note 2 2 3 3 2 9" xfId="23583" xr:uid="{00000000-0005-0000-0000-0000685C0000}"/>
    <cellStyle name="Note 2 2 3 3 3" xfId="620" xr:uid="{00000000-0005-0000-0000-0000695C0000}"/>
    <cellStyle name="Note 2 2 3 3 4" xfId="23584" xr:uid="{00000000-0005-0000-0000-00006A5C0000}"/>
    <cellStyle name="Note 2 2 3 3 4 2" xfId="23585" xr:uid="{00000000-0005-0000-0000-00006B5C0000}"/>
    <cellStyle name="Note 2 2 3 3 4 3" xfId="23586" xr:uid="{00000000-0005-0000-0000-00006C5C0000}"/>
    <cellStyle name="Note 2 2 3 3 5" xfId="23587" xr:uid="{00000000-0005-0000-0000-00006D5C0000}"/>
    <cellStyle name="Note 2 2 3 3 5 2" xfId="23588" xr:uid="{00000000-0005-0000-0000-00006E5C0000}"/>
    <cellStyle name="Note 2 2 3 3 5 2 2" xfId="23589" xr:uid="{00000000-0005-0000-0000-00006F5C0000}"/>
    <cellStyle name="Note 2 2 3 3 5 3" xfId="23590" xr:uid="{00000000-0005-0000-0000-0000705C0000}"/>
    <cellStyle name="Note 2 2 3 3 6" xfId="23591" xr:uid="{00000000-0005-0000-0000-0000715C0000}"/>
    <cellStyle name="Note 2 2 3 3 6 2" xfId="23592" xr:uid="{00000000-0005-0000-0000-0000725C0000}"/>
    <cellStyle name="Note 2 2 3 3 6 2 2" xfId="23593" xr:uid="{00000000-0005-0000-0000-0000735C0000}"/>
    <cellStyle name="Note 2 2 3 3 6 3" xfId="23594" xr:uid="{00000000-0005-0000-0000-0000745C0000}"/>
    <cellStyle name="Note 2 2 3 3 7" xfId="23595" xr:uid="{00000000-0005-0000-0000-0000755C0000}"/>
    <cellStyle name="Note 2 2 3 3 7 2" xfId="23596" xr:uid="{00000000-0005-0000-0000-0000765C0000}"/>
    <cellStyle name="Note 2 2 3 3 7 2 2" xfId="23597" xr:uid="{00000000-0005-0000-0000-0000775C0000}"/>
    <cellStyle name="Note 2 2 3 3 7 3" xfId="23598" xr:uid="{00000000-0005-0000-0000-0000785C0000}"/>
    <cellStyle name="Note 2 2 3 3 8" xfId="23599" xr:uid="{00000000-0005-0000-0000-0000795C0000}"/>
    <cellStyle name="Note 2 2 3 3 8 2" xfId="23600" xr:uid="{00000000-0005-0000-0000-00007A5C0000}"/>
    <cellStyle name="Note 2 2 3 3 9" xfId="23601" xr:uid="{00000000-0005-0000-0000-00007B5C0000}"/>
    <cellStyle name="Note 2 2 3 3 9 2" xfId="23602" xr:uid="{00000000-0005-0000-0000-00007C5C0000}"/>
    <cellStyle name="Note 2 2 3 4" xfId="621" xr:uid="{00000000-0005-0000-0000-00007D5C0000}"/>
    <cellStyle name="Note 2 2 3 4 2" xfId="622" xr:uid="{00000000-0005-0000-0000-00007E5C0000}"/>
    <cellStyle name="Note 2 2 3 4 2 10" xfId="23603" xr:uid="{00000000-0005-0000-0000-00007F5C0000}"/>
    <cellStyle name="Note 2 2 3 4 2 2" xfId="23604" xr:uid="{00000000-0005-0000-0000-0000805C0000}"/>
    <cellStyle name="Note 2 2 3 4 2 3" xfId="23605" xr:uid="{00000000-0005-0000-0000-0000815C0000}"/>
    <cellStyle name="Note 2 2 3 4 2 4" xfId="23606" xr:uid="{00000000-0005-0000-0000-0000825C0000}"/>
    <cellStyle name="Note 2 2 3 4 2 4 2" xfId="23607" xr:uid="{00000000-0005-0000-0000-0000835C0000}"/>
    <cellStyle name="Note 2 2 3 4 2 4 2 2" xfId="23608" xr:uid="{00000000-0005-0000-0000-0000845C0000}"/>
    <cellStyle name="Note 2 2 3 4 2 4 3" xfId="23609" xr:uid="{00000000-0005-0000-0000-0000855C0000}"/>
    <cellStyle name="Note 2 2 3 4 2 5" xfId="23610" xr:uid="{00000000-0005-0000-0000-0000865C0000}"/>
    <cellStyle name="Note 2 2 3 4 2 5 2" xfId="23611" xr:uid="{00000000-0005-0000-0000-0000875C0000}"/>
    <cellStyle name="Note 2 2 3 4 2 5 2 2" xfId="23612" xr:uid="{00000000-0005-0000-0000-0000885C0000}"/>
    <cellStyle name="Note 2 2 3 4 2 5 3" xfId="23613" xr:uid="{00000000-0005-0000-0000-0000895C0000}"/>
    <cellStyle name="Note 2 2 3 4 2 6" xfId="23614" xr:uid="{00000000-0005-0000-0000-00008A5C0000}"/>
    <cellStyle name="Note 2 2 3 4 2 6 2" xfId="23615" xr:uid="{00000000-0005-0000-0000-00008B5C0000}"/>
    <cellStyle name="Note 2 2 3 4 2 6 2 2" xfId="23616" xr:uid="{00000000-0005-0000-0000-00008C5C0000}"/>
    <cellStyle name="Note 2 2 3 4 2 6 3" xfId="23617" xr:uid="{00000000-0005-0000-0000-00008D5C0000}"/>
    <cellStyle name="Note 2 2 3 4 2 7" xfId="23618" xr:uid="{00000000-0005-0000-0000-00008E5C0000}"/>
    <cellStyle name="Note 2 2 3 4 2 7 2" xfId="23619" xr:uid="{00000000-0005-0000-0000-00008F5C0000}"/>
    <cellStyle name="Note 2 2 3 4 2 8" xfId="23620" xr:uid="{00000000-0005-0000-0000-0000905C0000}"/>
    <cellStyle name="Note 2 2 3 4 2 8 2" xfId="23621" xr:uid="{00000000-0005-0000-0000-0000915C0000}"/>
    <cellStyle name="Note 2 2 3 4 2 9" xfId="23622" xr:uid="{00000000-0005-0000-0000-0000925C0000}"/>
    <cellStyle name="Note 2 2 3 4 3" xfId="623" xr:uid="{00000000-0005-0000-0000-0000935C0000}"/>
    <cellStyle name="Note 2 2 3 4 4" xfId="23623" xr:uid="{00000000-0005-0000-0000-0000945C0000}"/>
    <cellStyle name="Note 2 2 3 4 4 2" xfId="23624" xr:uid="{00000000-0005-0000-0000-0000955C0000}"/>
    <cellStyle name="Note 2 2 3 4 4 2 2" xfId="23625" xr:uid="{00000000-0005-0000-0000-0000965C0000}"/>
    <cellStyle name="Note 2 2 3 4 4 3" xfId="23626" xr:uid="{00000000-0005-0000-0000-0000975C0000}"/>
    <cellStyle name="Note 2 2 3 4 5" xfId="23627" xr:uid="{00000000-0005-0000-0000-0000985C0000}"/>
    <cellStyle name="Note 2 2 3 4 5 2" xfId="23628" xr:uid="{00000000-0005-0000-0000-0000995C0000}"/>
    <cellStyle name="Note 2 2 3 4 5 2 2" xfId="23629" xr:uid="{00000000-0005-0000-0000-00009A5C0000}"/>
    <cellStyle name="Note 2 2 3 4 5 3" xfId="23630" xr:uid="{00000000-0005-0000-0000-00009B5C0000}"/>
    <cellStyle name="Note 2 2 3 5" xfId="23631" xr:uid="{00000000-0005-0000-0000-00009C5C0000}"/>
    <cellStyle name="Note 2 2 3 5 2" xfId="23632" xr:uid="{00000000-0005-0000-0000-00009D5C0000}"/>
    <cellStyle name="Note 2 2 3 5 3" xfId="23633" xr:uid="{00000000-0005-0000-0000-00009E5C0000}"/>
    <cellStyle name="Note 2 2 3 5 3 2" xfId="23634" xr:uid="{00000000-0005-0000-0000-00009F5C0000}"/>
    <cellStyle name="Note 2 2 3 5 3 3" xfId="23635" xr:uid="{00000000-0005-0000-0000-0000A05C0000}"/>
    <cellStyle name="Note 2 2 3 5 4" xfId="23636" xr:uid="{00000000-0005-0000-0000-0000A15C0000}"/>
    <cellStyle name="Note 2 2 3 5 4 2" xfId="23637" xr:uid="{00000000-0005-0000-0000-0000A25C0000}"/>
    <cellStyle name="Note 2 2 3 5 4 2 2" xfId="23638" xr:uid="{00000000-0005-0000-0000-0000A35C0000}"/>
    <cellStyle name="Note 2 2 3 5 4 3" xfId="23639" xr:uid="{00000000-0005-0000-0000-0000A45C0000}"/>
    <cellStyle name="Note 2 2 3 5 5" xfId="23640" xr:uid="{00000000-0005-0000-0000-0000A55C0000}"/>
    <cellStyle name="Note 2 2 3 5 5 2" xfId="23641" xr:uid="{00000000-0005-0000-0000-0000A65C0000}"/>
    <cellStyle name="Note 2 2 3 5 5 2 2" xfId="23642" xr:uid="{00000000-0005-0000-0000-0000A75C0000}"/>
    <cellStyle name="Note 2 2 3 5 5 3" xfId="23643" xr:uid="{00000000-0005-0000-0000-0000A85C0000}"/>
    <cellStyle name="Note 2 2 3 5 6" xfId="23644" xr:uid="{00000000-0005-0000-0000-0000A95C0000}"/>
    <cellStyle name="Note 2 2 3 5 6 2" xfId="23645" xr:uid="{00000000-0005-0000-0000-0000AA5C0000}"/>
    <cellStyle name="Note 2 2 3 5 6 2 2" xfId="23646" xr:uid="{00000000-0005-0000-0000-0000AB5C0000}"/>
    <cellStyle name="Note 2 2 3 5 6 3" xfId="23647" xr:uid="{00000000-0005-0000-0000-0000AC5C0000}"/>
    <cellStyle name="Note 2 2 3 5 7" xfId="23648" xr:uid="{00000000-0005-0000-0000-0000AD5C0000}"/>
    <cellStyle name="Note 2 2 3 5 7 2" xfId="23649" xr:uid="{00000000-0005-0000-0000-0000AE5C0000}"/>
    <cellStyle name="Note 2 2 3 5 8" xfId="23650" xr:uid="{00000000-0005-0000-0000-0000AF5C0000}"/>
    <cellStyle name="Note 2 2 3 5 8 2" xfId="23651" xr:uid="{00000000-0005-0000-0000-0000B05C0000}"/>
    <cellStyle name="Note 2 2 3 5 9" xfId="23652" xr:uid="{00000000-0005-0000-0000-0000B15C0000}"/>
    <cellStyle name="Note 2 2 3 6" xfId="23653" xr:uid="{00000000-0005-0000-0000-0000B25C0000}"/>
    <cellStyle name="Note 2 2 3 6 2" xfId="23654" xr:uid="{00000000-0005-0000-0000-0000B35C0000}"/>
    <cellStyle name="Note 2 2 3 6 3" xfId="23655" xr:uid="{00000000-0005-0000-0000-0000B45C0000}"/>
    <cellStyle name="Note 2 2 3 7" xfId="23656" xr:uid="{00000000-0005-0000-0000-0000B55C0000}"/>
    <cellStyle name="Note 2 2 3 8" xfId="23657" xr:uid="{00000000-0005-0000-0000-0000B65C0000}"/>
    <cellStyle name="Note 2 2 3 8 2" xfId="23658" xr:uid="{00000000-0005-0000-0000-0000B75C0000}"/>
    <cellStyle name="Note 2 2 3 8 2 2" xfId="23659" xr:uid="{00000000-0005-0000-0000-0000B85C0000}"/>
    <cellStyle name="Note 2 2 3 8 3" xfId="23660" xr:uid="{00000000-0005-0000-0000-0000B95C0000}"/>
    <cellStyle name="Note 2 2 3 8 4" xfId="23661" xr:uid="{00000000-0005-0000-0000-0000BA5C0000}"/>
    <cellStyle name="Note 2 2 3 8 5" xfId="23662" xr:uid="{00000000-0005-0000-0000-0000BB5C0000}"/>
    <cellStyle name="Note 2 2 3 9" xfId="23663" xr:uid="{00000000-0005-0000-0000-0000BC5C0000}"/>
    <cellStyle name="Note 2 2 3 9 2" xfId="23664" xr:uid="{00000000-0005-0000-0000-0000BD5C0000}"/>
    <cellStyle name="Note 2 2 3 9 2 2" xfId="23665" xr:uid="{00000000-0005-0000-0000-0000BE5C0000}"/>
    <cellStyle name="Note 2 2 3 9 3" xfId="23666" xr:uid="{00000000-0005-0000-0000-0000BF5C0000}"/>
    <cellStyle name="Note 2 2 4" xfId="624" xr:uid="{00000000-0005-0000-0000-0000C05C0000}"/>
    <cellStyle name="Note 2 2 4 2" xfId="23667" xr:uid="{00000000-0005-0000-0000-0000C15C0000}"/>
    <cellStyle name="Note 2 2 4 2 2" xfId="23668" xr:uid="{00000000-0005-0000-0000-0000C25C0000}"/>
    <cellStyle name="Note 2 2 4 2 3" xfId="23669" xr:uid="{00000000-0005-0000-0000-0000C35C0000}"/>
    <cellStyle name="Note 2 2 4 2 3 2" xfId="23670" xr:uid="{00000000-0005-0000-0000-0000C45C0000}"/>
    <cellStyle name="Note 2 2 4 2 3 3" xfId="23671" xr:uid="{00000000-0005-0000-0000-0000C55C0000}"/>
    <cellStyle name="Note 2 2 4 2 4" xfId="23672" xr:uid="{00000000-0005-0000-0000-0000C65C0000}"/>
    <cellStyle name="Note 2 2 4 2 4 2" xfId="23673" xr:uid="{00000000-0005-0000-0000-0000C75C0000}"/>
    <cellStyle name="Note 2 2 4 2 4 2 2" xfId="23674" xr:uid="{00000000-0005-0000-0000-0000C85C0000}"/>
    <cellStyle name="Note 2 2 4 2 4 3" xfId="23675" xr:uid="{00000000-0005-0000-0000-0000C95C0000}"/>
    <cellStyle name="Note 2 2 4 2 5" xfId="23676" xr:uid="{00000000-0005-0000-0000-0000CA5C0000}"/>
    <cellStyle name="Note 2 2 4 2 5 2" xfId="23677" xr:uid="{00000000-0005-0000-0000-0000CB5C0000}"/>
    <cellStyle name="Note 2 2 4 2 5 2 2" xfId="23678" xr:uid="{00000000-0005-0000-0000-0000CC5C0000}"/>
    <cellStyle name="Note 2 2 4 2 5 3" xfId="23679" xr:uid="{00000000-0005-0000-0000-0000CD5C0000}"/>
    <cellStyle name="Note 2 2 4 2 6" xfId="23680" xr:uid="{00000000-0005-0000-0000-0000CE5C0000}"/>
    <cellStyle name="Note 2 2 4 2 6 2" xfId="23681" xr:uid="{00000000-0005-0000-0000-0000CF5C0000}"/>
    <cellStyle name="Note 2 2 4 2 6 2 2" xfId="23682" xr:uid="{00000000-0005-0000-0000-0000D05C0000}"/>
    <cellStyle name="Note 2 2 4 2 6 3" xfId="23683" xr:uid="{00000000-0005-0000-0000-0000D15C0000}"/>
    <cellStyle name="Note 2 2 4 2 7" xfId="23684" xr:uid="{00000000-0005-0000-0000-0000D25C0000}"/>
    <cellStyle name="Note 2 2 4 2 7 2" xfId="23685" xr:uid="{00000000-0005-0000-0000-0000D35C0000}"/>
    <cellStyle name="Note 2 2 4 2 8" xfId="23686" xr:uid="{00000000-0005-0000-0000-0000D45C0000}"/>
    <cellStyle name="Note 2 2 4 2 8 2" xfId="23687" xr:uid="{00000000-0005-0000-0000-0000D55C0000}"/>
    <cellStyle name="Note 2 2 4 2 9" xfId="23688" xr:uid="{00000000-0005-0000-0000-0000D65C0000}"/>
    <cellStyle name="Note 2 2 4 3" xfId="23689" xr:uid="{00000000-0005-0000-0000-0000D75C0000}"/>
    <cellStyle name="Note 2 2 4 3 2" xfId="23690" xr:uid="{00000000-0005-0000-0000-0000D85C0000}"/>
    <cellStyle name="Note 2 2 4 3 3" xfId="23691" xr:uid="{00000000-0005-0000-0000-0000D95C0000}"/>
    <cellStyle name="Note 2 2 4 3 3 2" xfId="23692" xr:uid="{00000000-0005-0000-0000-0000DA5C0000}"/>
    <cellStyle name="Note 2 2 4 3 3 3" xfId="23693" xr:uid="{00000000-0005-0000-0000-0000DB5C0000}"/>
    <cellStyle name="Note 2 2 4 3 4" xfId="23694" xr:uid="{00000000-0005-0000-0000-0000DC5C0000}"/>
    <cellStyle name="Note 2 2 4 3 4 2" xfId="23695" xr:uid="{00000000-0005-0000-0000-0000DD5C0000}"/>
    <cellStyle name="Note 2 2 4 3 4 2 2" xfId="23696" xr:uid="{00000000-0005-0000-0000-0000DE5C0000}"/>
    <cellStyle name="Note 2 2 4 3 4 3" xfId="23697" xr:uid="{00000000-0005-0000-0000-0000DF5C0000}"/>
    <cellStyle name="Note 2 2 4 3 5" xfId="23698" xr:uid="{00000000-0005-0000-0000-0000E05C0000}"/>
    <cellStyle name="Note 2 2 4 3 5 2" xfId="23699" xr:uid="{00000000-0005-0000-0000-0000E15C0000}"/>
    <cellStyle name="Note 2 2 4 3 5 2 2" xfId="23700" xr:uid="{00000000-0005-0000-0000-0000E25C0000}"/>
    <cellStyle name="Note 2 2 4 3 5 3" xfId="23701" xr:uid="{00000000-0005-0000-0000-0000E35C0000}"/>
    <cellStyle name="Note 2 2 4 3 6" xfId="23702" xr:uid="{00000000-0005-0000-0000-0000E45C0000}"/>
    <cellStyle name="Note 2 2 4 3 6 2" xfId="23703" xr:uid="{00000000-0005-0000-0000-0000E55C0000}"/>
    <cellStyle name="Note 2 2 4 3 6 2 2" xfId="23704" xr:uid="{00000000-0005-0000-0000-0000E65C0000}"/>
    <cellStyle name="Note 2 2 4 3 6 3" xfId="23705" xr:uid="{00000000-0005-0000-0000-0000E75C0000}"/>
    <cellStyle name="Note 2 2 4 3 7" xfId="23706" xr:uid="{00000000-0005-0000-0000-0000E85C0000}"/>
    <cellStyle name="Note 2 2 4 3 7 2" xfId="23707" xr:uid="{00000000-0005-0000-0000-0000E95C0000}"/>
    <cellStyle name="Note 2 2 4 3 8" xfId="23708" xr:uid="{00000000-0005-0000-0000-0000EA5C0000}"/>
    <cellStyle name="Note 2 2 4 3 8 2" xfId="23709" xr:uid="{00000000-0005-0000-0000-0000EB5C0000}"/>
    <cellStyle name="Note 2 2 4 3 9" xfId="23710" xr:uid="{00000000-0005-0000-0000-0000EC5C0000}"/>
    <cellStyle name="Note 2 2 4 4" xfId="23711" xr:uid="{00000000-0005-0000-0000-0000ED5C0000}"/>
    <cellStyle name="Note 2 2 4 4 2" xfId="23712" xr:uid="{00000000-0005-0000-0000-0000EE5C0000}"/>
    <cellStyle name="Note 2 2 4 4 3" xfId="23713" xr:uid="{00000000-0005-0000-0000-0000EF5C0000}"/>
    <cellStyle name="Note 2 2 4 4 3 2" xfId="23714" xr:uid="{00000000-0005-0000-0000-0000F05C0000}"/>
    <cellStyle name="Note 2 2 4 4 3 2 2" xfId="23715" xr:uid="{00000000-0005-0000-0000-0000F15C0000}"/>
    <cellStyle name="Note 2 2 4 4 3 3" xfId="23716" xr:uid="{00000000-0005-0000-0000-0000F25C0000}"/>
    <cellStyle name="Note 2 2 4 4 4" xfId="23717" xr:uid="{00000000-0005-0000-0000-0000F35C0000}"/>
    <cellStyle name="Note 2 2 4 4 4 2" xfId="23718" xr:uid="{00000000-0005-0000-0000-0000F45C0000}"/>
    <cellStyle name="Note 2 2 4 4 4 2 2" xfId="23719" xr:uid="{00000000-0005-0000-0000-0000F55C0000}"/>
    <cellStyle name="Note 2 2 4 4 4 3" xfId="23720" xr:uid="{00000000-0005-0000-0000-0000F65C0000}"/>
    <cellStyle name="Note 2 2 4 4 5" xfId="23721" xr:uid="{00000000-0005-0000-0000-0000F75C0000}"/>
    <cellStyle name="Note 2 2 4 4 5 2" xfId="23722" xr:uid="{00000000-0005-0000-0000-0000F85C0000}"/>
    <cellStyle name="Note 2 2 4 4 5 2 2" xfId="23723" xr:uid="{00000000-0005-0000-0000-0000F95C0000}"/>
    <cellStyle name="Note 2 2 4 4 5 3" xfId="23724" xr:uid="{00000000-0005-0000-0000-0000FA5C0000}"/>
    <cellStyle name="Note 2 2 4 4 6" xfId="23725" xr:uid="{00000000-0005-0000-0000-0000FB5C0000}"/>
    <cellStyle name="Note 2 2 4 4 6 2" xfId="23726" xr:uid="{00000000-0005-0000-0000-0000FC5C0000}"/>
    <cellStyle name="Note 2 2 4 4 7" xfId="23727" xr:uid="{00000000-0005-0000-0000-0000FD5C0000}"/>
    <cellStyle name="Note 2 2 4 4 7 2" xfId="23728" xr:uid="{00000000-0005-0000-0000-0000FE5C0000}"/>
    <cellStyle name="Note 2 2 4 4 8" xfId="23729" xr:uid="{00000000-0005-0000-0000-0000FF5C0000}"/>
    <cellStyle name="Note 2 2 4 4 9" xfId="23730" xr:uid="{00000000-0005-0000-0000-0000005D0000}"/>
    <cellStyle name="Note 2 2 4 5" xfId="23731" xr:uid="{00000000-0005-0000-0000-0000015D0000}"/>
    <cellStyle name="Note 2 2 4 5 2" xfId="23732" xr:uid="{00000000-0005-0000-0000-0000025D0000}"/>
    <cellStyle name="Note 2 2 4 5 3" xfId="23733" xr:uid="{00000000-0005-0000-0000-0000035D0000}"/>
    <cellStyle name="Note 2 2 4 6" xfId="23734" xr:uid="{00000000-0005-0000-0000-0000045D0000}"/>
    <cellStyle name="Note 2 2 4 6 2" xfId="23735" xr:uid="{00000000-0005-0000-0000-0000055D0000}"/>
    <cellStyle name="Note 2 2 4 6 2 2" xfId="23736" xr:uid="{00000000-0005-0000-0000-0000065D0000}"/>
    <cellStyle name="Note 2 2 4 6 2 2 2" xfId="23737" xr:uid="{00000000-0005-0000-0000-0000075D0000}"/>
    <cellStyle name="Note 2 2 4 6 2 3" xfId="23738" xr:uid="{00000000-0005-0000-0000-0000085D0000}"/>
    <cellStyle name="Note 2 2 4 6 3" xfId="23739" xr:uid="{00000000-0005-0000-0000-0000095D0000}"/>
    <cellStyle name="Note 2 2 4 6 3 2" xfId="23740" xr:uid="{00000000-0005-0000-0000-00000A5D0000}"/>
    <cellStyle name="Note 2 2 4 6 3 2 2" xfId="23741" xr:uid="{00000000-0005-0000-0000-00000B5D0000}"/>
    <cellStyle name="Note 2 2 4 6 3 3" xfId="23742" xr:uid="{00000000-0005-0000-0000-00000C5D0000}"/>
    <cellStyle name="Note 2 2 4 6 4" xfId="23743" xr:uid="{00000000-0005-0000-0000-00000D5D0000}"/>
    <cellStyle name="Note 2 2 4 6 4 2" xfId="23744" xr:uid="{00000000-0005-0000-0000-00000E5D0000}"/>
    <cellStyle name="Note 2 2 4 6 4 2 2" xfId="23745" xr:uid="{00000000-0005-0000-0000-00000F5D0000}"/>
    <cellStyle name="Note 2 2 4 6 4 3" xfId="23746" xr:uid="{00000000-0005-0000-0000-0000105D0000}"/>
    <cellStyle name="Note 2 2 4 6 5" xfId="23747" xr:uid="{00000000-0005-0000-0000-0000115D0000}"/>
    <cellStyle name="Note 2 2 4 6 5 2" xfId="23748" xr:uid="{00000000-0005-0000-0000-0000125D0000}"/>
    <cellStyle name="Note 2 2 4 6 6" xfId="23749" xr:uid="{00000000-0005-0000-0000-0000135D0000}"/>
    <cellStyle name="Note 2 2 4 6 6 2" xfId="23750" xr:uid="{00000000-0005-0000-0000-0000145D0000}"/>
    <cellStyle name="Note 2 2 4 6 7" xfId="23751" xr:uid="{00000000-0005-0000-0000-0000155D0000}"/>
    <cellStyle name="Note 2 2 4 7" xfId="23752" xr:uid="{00000000-0005-0000-0000-0000165D0000}"/>
    <cellStyle name="Note 2 2 4 7 2" xfId="23753" xr:uid="{00000000-0005-0000-0000-0000175D0000}"/>
    <cellStyle name="Note 2 2 4 7 2 2" xfId="23754" xr:uid="{00000000-0005-0000-0000-0000185D0000}"/>
    <cellStyle name="Note 2 2 4 7 3" xfId="23755" xr:uid="{00000000-0005-0000-0000-0000195D0000}"/>
    <cellStyle name="Note 2 2 4 8" xfId="23756" xr:uid="{00000000-0005-0000-0000-00001A5D0000}"/>
    <cellStyle name="Note 2 2 4 8 2" xfId="23757" xr:uid="{00000000-0005-0000-0000-00001B5D0000}"/>
    <cellStyle name="Note 2 2 4 8 2 2" xfId="23758" xr:uid="{00000000-0005-0000-0000-00001C5D0000}"/>
    <cellStyle name="Note 2 2 4 8 3" xfId="23759" xr:uid="{00000000-0005-0000-0000-00001D5D0000}"/>
    <cellStyle name="Note 2 2 5" xfId="625" xr:uid="{00000000-0005-0000-0000-00001E5D0000}"/>
    <cellStyle name="Note 2 2 5 10" xfId="23760" xr:uid="{00000000-0005-0000-0000-00001F5D0000}"/>
    <cellStyle name="Note 2 2 5 2" xfId="626" xr:uid="{00000000-0005-0000-0000-0000205D0000}"/>
    <cellStyle name="Note 2 2 5 2 2" xfId="23761" xr:uid="{00000000-0005-0000-0000-0000215D0000}"/>
    <cellStyle name="Note 2 2 5 2 3" xfId="23762" xr:uid="{00000000-0005-0000-0000-0000225D0000}"/>
    <cellStyle name="Note 2 2 5 2 3 2" xfId="23763" xr:uid="{00000000-0005-0000-0000-0000235D0000}"/>
    <cellStyle name="Note 2 2 5 2 3 3" xfId="23764" xr:uid="{00000000-0005-0000-0000-0000245D0000}"/>
    <cellStyle name="Note 2 2 5 2 4" xfId="23765" xr:uid="{00000000-0005-0000-0000-0000255D0000}"/>
    <cellStyle name="Note 2 2 5 2 4 2" xfId="23766" xr:uid="{00000000-0005-0000-0000-0000265D0000}"/>
    <cellStyle name="Note 2 2 5 2 4 2 2" xfId="23767" xr:uid="{00000000-0005-0000-0000-0000275D0000}"/>
    <cellStyle name="Note 2 2 5 2 4 3" xfId="23768" xr:uid="{00000000-0005-0000-0000-0000285D0000}"/>
    <cellStyle name="Note 2 2 5 2 5" xfId="23769" xr:uid="{00000000-0005-0000-0000-0000295D0000}"/>
    <cellStyle name="Note 2 2 5 2 5 2" xfId="23770" xr:uid="{00000000-0005-0000-0000-00002A5D0000}"/>
    <cellStyle name="Note 2 2 5 2 5 2 2" xfId="23771" xr:uid="{00000000-0005-0000-0000-00002B5D0000}"/>
    <cellStyle name="Note 2 2 5 2 5 3" xfId="23772" xr:uid="{00000000-0005-0000-0000-00002C5D0000}"/>
    <cellStyle name="Note 2 2 5 2 6" xfId="23773" xr:uid="{00000000-0005-0000-0000-00002D5D0000}"/>
    <cellStyle name="Note 2 2 5 2 6 2" xfId="23774" xr:uid="{00000000-0005-0000-0000-00002E5D0000}"/>
    <cellStyle name="Note 2 2 5 2 6 2 2" xfId="23775" xr:uid="{00000000-0005-0000-0000-00002F5D0000}"/>
    <cellStyle name="Note 2 2 5 2 6 3" xfId="23776" xr:uid="{00000000-0005-0000-0000-0000305D0000}"/>
    <cellStyle name="Note 2 2 5 2 7" xfId="23777" xr:uid="{00000000-0005-0000-0000-0000315D0000}"/>
    <cellStyle name="Note 2 2 5 2 7 2" xfId="23778" xr:uid="{00000000-0005-0000-0000-0000325D0000}"/>
    <cellStyle name="Note 2 2 5 2 8" xfId="23779" xr:uid="{00000000-0005-0000-0000-0000335D0000}"/>
    <cellStyle name="Note 2 2 5 2 8 2" xfId="23780" xr:uid="{00000000-0005-0000-0000-0000345D0000}"/>
    <cellStyle name="Note 2 2 5 2 9" xfId="23781" xr:uid="{00000000-0005-0000-0000-0000355D0000}"/>
    <cellStyle name="Note 2 2 5 3" xfId="627" xr:uid="{00000000-0005-0000-0000-0000365D0000}"/>
    <cellStyle name="Note 2 2 5 4" xfId="23782" xr:uid="{00000000-0005-0000-0000-0000375D0000}"/>
    <cellStyle name="Note 2 2 5 4 2" xfId="23783" xr:uid="{00000000-0005-0000-0000-0000385D0000}"/>
    <cellStyle name="Note 2 2 5 4 3" xfId="23784" xr:uid="{00000000-0005-0000-0000-0000395D0000}"/>
    <cellStyle name="Note 2 2 5 5" xfId="23785" xr:uid="{00000000-0005-0000-0000-00003A5D0000}"/>
    <cellStyle name="Note 2 2 5 5 2" xfId="23786" xr:uid="{00000000-0005-0000-0000-00003B5D0000}"/>
    <cellStyle name="Note 2 2 5 5 2 2" xfId="23787" xr:uid="{00000000-0005-0000-0000-00003C5D0000}"/>
    <cellStyle name="Note 2 2 5 5 3" xfId="23788" xr:uid="{00000000-0005-0000-0000-00003D5D0000}"/>
    <cellStyle name="Note 2 2 5 6" xfId="23789" xr:uid="{00000000-0005-0000-0000-00003E5D0000}"/>
    <cellStyle name="Note 2 2 5 6 2" xfId="23790" xr:uid="{00000000-0005-0000-0000-00003F5D0000}"/>
    <cellStyle name="Note 2 2 5 6 2 2" xfId="23791" xr:uid="{00000000-0005-0000-0000-0000405D0000}"/>
    <cellStyle name="Note 2 2 5 6 3" xfId="23792" xr:uid="{00000000-0005-0000-0000-0000415D0000}"/>
    <cellStyle name="Note 2 2 5 7" xfId="23793" xr:uid="{00000000-0005-0000-0000-0000425D0000}"/>
    <cellStyle name="Note 2 2 5 7 2" xfId="23794" xr:uid="{00000000-0005-0000-0000-0000435D0000}"/>
    <cellStyle name="Note 2 2 5 7 2 2" xfId="23795" xr:uid="{00000000-0005-0000-0000-0000445D0000}"/>
    <cellStyle name="Note 2 2 5 7 3" xfId="23796" xr:uid="{00000000-0005-0000-0000-0000455D0000}"/>
    <cellStyle name="Note 2 2 5 8" xfId="23797" xr:uid="{00000000-0005-0000-0000-0000465D0000}"/>
    <cellStyle name="Note 2 2 5 8 2" xfId="23798" xr:uid="{00000000-0005-0000-0000-0000475D0000}"/>
    <cellStyle name="Note 2 2 5 9" xfId="23799" xr:uid="{00000000-0005-0000-0000-0000485D0000}"/>
    <cellStyle name="Note 2 2 5 9 2" xfId="23800" xr:uid="{00000000-0005-0000-0000-0000495D0000}"/>
    <cellStyle name="Note 2 2 6" xfId="628" xr:uid="{00000000-0005-0000-0000-00004A5D0000}"/>
    <cellStyle name="Note 2 2 6 2" xfId="629" xr:uid="{00000000-0005-0000-0000-00004B5D0000}"/>
    <cellStyle name="Note 2 2 6 2 10" xfId="23801" xr:uid="{00000000-0005-0000-0000-00004C5D0000}"/>
    <cellStyle name="Note 2 2 6 2 2" xfId="23802" xr:uid="{00000000-0005-0000-0000-00004D5D0000}"/>
    <cellStyle name="Note 2 2 6 2 3" xfId="23803" xr:uid="{00000000-0005-0000-0000-00004E5D0000}"/>
    <cellStyle name="Note 2 2 6 2 4" xfId="23804" xr:uid="{00000000-0005-0000-0000-00004F5D0000}"/>
    <cellStyle name="Note 2 2 6 2 4 2" xfId="23805" xr:uid="{00000000-0005-0000-0000-0000505D0000}"/>
    <cellStyle name="Note 2 2 6 2 4 2 2" xfId="23806" xr:uid="{00000000-0005-0000-0000-0000515D0000}"/>
    <cellStyle name="Note 2 2 6 2 4 3" xfId="23807" xr:uid="{00000000-0005-0000-0000-0000525D0000}"/>
    <cellStyle name="Note 2 2 6 2 5" xfId="23808" xr:uid="{00000000-0005-0000-0000-0000535D0000}"/>
    <cellStyle name="Note 2 2 6 2 5 2" xfId="23809" xr:uid="{00000000-0005-0000-0000-0000545D0000}"/>
    <cellStyle name="Note 2 2 6 2 5 2 2" xfId="23810" xr:uid="{00000000-0005-0000-0000-0000555D0000}"/>
    <cellStyle name="Note 2 2 6 2 5 3" xfId="23811" xr:uid="{00000000-0005-0000-0000-0000565D0000}"/>
    <cellStyle name="Note 2 2 6 2 6" xfId="23812" xr:uid="{00000000-0005-0000-0000-0000575D0000}"/>
    <cellStyle name="Note 2 2 6 2 6 2" xfId="23813" xr:uid="{00000000-0005-0000-0000-0000585D0000}"/>
    <cellStyle name="Note 2 2 6 2 6 2 2" xfId="23814" xr:uid="{00000000-0005-0000-0000-0000595D0000}"/>
    <cellStyle name="Note 2 2 6 2 6 3" xfId="23815" xr:uid="{00000000-0005-0000-0000-00005A5D0000}"/>
    <cellStyle name="Note 2 2 6 2 7" xfId="23816" xr:uid="{00000000-0005-0000-0000-00005B5D0000}"/>
    <cellStyle name="Note 2 2 6 2 7 2" xfId="23817" xr:uid="{00000000-0005-0000-0000-00005C5D0000}"/>
    <cellStyle name="Note 2 2 6 2 8" xfId="23818" xr:uid="{00000000-0005-0000-0000-00005D5D0000}"/>
    <cellStyle name="Note 2 2 6 2 8 2" xfId="23819" xr:uid="{00000000-0005-0000-0000-00005E5D0000}"/>
    <cellStyle name="Note 2 2 6 2 9" xfId="23820" xr:uid="{00000000-0005-0000-0000-00005F5D0000}"/>
    <cellStyle name="Note 2 2 6 3" xfId="630" xr:uid="{00000000-0005-0000-0000-0000605D0000}"/>
    <cellStyle name="Note 2 2 6 4" xfId="23821" xr:uid="{00000000-0005-0000-0000-0000615D0000}"/>
    <cellStyle name="Note 2 2 6 4 2" xfId="23822" xr:uid="{00000000-0005-0000-0000-0000625D0000}"/>
    <cellStyle name="Note 2 2 6 4 2 2" xfId="23823" xr:uid="{00000000-0005-0000-0000-0000635D0000}"/>
    <cellStyle name="Note 2 2 6 4 3" xfId="23824" xr:uid="{00000000-0005-0000-0000-0000645D0000}"/>
    <cellStyle name="Note 2 2 6 5" xfId="23825" xr:uid="{00000000-0005-0000-0000-0000655D0000}"/>
    <cellStyle name="Note 2 2 6 5 2" xfId="23826" xr:uid="{00000000-0005-0000-0000-0000665D0000}"/>
    <cellStyle name="Note 2 2 6 5 2 2" xfId="23827" xr:uid="{00000000-0005-0000-0000-0000675D0000}"/>
    <cellStyle name="Note 2 2 6 5 3" xfId="23828" xr:uid="{00000000-0005-0000-0000-0000685D0000}"/>
    <cellStyle name="Note 2 2 7" xfId="23829" xr:uid="{00000000-0005-0000-0000-0000695D0000}"/>
    <cellStyle name="Note 2 2 7 2" xfId="23830" xr:uid="{00000000-0005-0000-0000-00006A5D0000}"/>
    <cellStyle name="Note 2 2 7 3" xfId="23831" xr:uid="{00000000-0005-0000-0000-00006B5D0000}"/>
    <cellStyle name="Note 2 2 7 3 2" xfId="23832" xr:uid="{00000000-0005-0000-0000-00006C5D0000}"/>
    <cellStyle name="Note 2 2 7 3 3" xfId="23833" xr:uid="{00000000-0005-0000-0000-00006D5D0000}"/>
    <cellStyle name="Note 2 2 7 4" xfId="23834" xr:uid="{00000000-0005-0000-0000-00006E5D0000}"/>
    <cellStyle name="Note 2 2 7 4 2" xfId="23835" xr:uid="{00000000-0005-0000-0000-00006F5D0000}"/>
    <cellStyle name="Note 2 2 7 4 2 2" xfId="23836" xr:uid="{00000000-0005-0000-0000-0000705D0000}"/>
    <cellStyle name="Note 2 2 7 4 3" xfId="23837" xr:uid="{00000000-0005-0000-0000-0000715D0000}"/>
    <cellStyle name="Note 2 2 7 5" xfId="23838" xr:uid="{00000000-0005-0000-0000-0000725D0000}"/>
    <cellStyle name="Note 2 2 7 5 2" xfId="23839" xr:uid="{00000000-0005-0000-0000-0000735D0000}"/>
    <cellStyle name="Note 2 2 7 5 2 2" xfId="23840" xr:uid="{00000000-0005-0000-0000-0000745D0000}"/>
    <cellStyle name="Note 2 2 7 5 3" xfId="23841" xr:uid="{00000000-0005-0000-0000-0000755D0000}"/>
    <cellStyle name="Note 2 2 7 6" xfId="23842" xr:uid="{00000000-0005-0000-0000-0000765D0000}"/>
    <cellStyle name="Note 2 2 7 6 2" xfId="23843" xr:uid="{00000000-0005-0000-0000-0000775D0000}"/>
    <cellStyle name="Note 2 2 7 6 2 2" xfId="23844" xr:uid="{00000000-0005-0000-0000-0000785D0000}"/>
    <cellStyle name="Note 2 2 7 6 3" xfId="23845" xr:uid="{00000000-0005-0000-0000-0000795D0000}"/>
    <cellStyle name="Note 2 2 7 7" xfId="23846" xr:uid="{00000000-0005-0000-0000-00007A5D0000}"/>
    <cellStyle name="Note 2 2 7 7 2" xfId="23847" xr:uid="{00000000-0005-0000-0000-00007B5D0000}"/>
    <cellStyle name="Note 2 2 7 8" xfId="23848" xr:uid="{00000000-0005-0000-0000-00007C5D0000}"/>
    <cellStyle name="Note 2 2 7 8 2" xfId="23849" xr:uid="{00000000-0005-0000-0000-00007D5D0000}"/>
    <cellStyle name="Note 2 2 7 9" xfId="23850" xr:uid="{00000000-0005-0000-0000-00007E5D0000}"/>
    <cellStyle name="Note 2 2 8" xfId="23851" xr:uid="{00000000-0005-0000-0000-00007F5D0000}"/>
    <cellStyle name="Note 2 2 8 2" xfId="23852" xr:uid="{00000000-0005-0000-0000-0000805D0000}"/>
    <cellStyle name="Note 2 2 8 3" xfId="23853" xr:uid="{00000000-0005-0000-0000-0000815D0000}"/>
    <cellStyle name="Note 2 2 8 4" xfId="23854" xr:uid="{00000000-0005-0000-0000-0000825D0000}"/>
    <cellStyle name="Note 2 2 8 5" xfId="23855" xr:uid="{00000000-0005-0000-0000-0000835D0000}"/>
    <cellStyle name="Note 2 2 8 5 2" xfId="23856" xr:uid="{00000000-0005-0000-0000-0000845D0000}"/>
    <cellStyle name="Note 2 2 8 6" xfId="23857" xr:uid="{00000000-0005-0000-0000-0000855D0000}"/>
    <cellStyle name="Note 2 2 8 7" xfId="23858" xr:uid="{00000000-0005-0000-0000-0000865D0000}"/>
    <cellStyle name="Note 2 2 9" xfId="23859" xr:uid="{00000000-0005-0000-0000-0000875D0000}"/>
    <cellStyle name="Note 2 20" xfId="23860" xr:uid="{00000000-0005-0000-0000-0000885D0000}"/>
    <cellStyle name="Note 2 21" xfId="23861" xr:uid="{00000000-0005-0000-0000-0000895D0000}"/>
    <cellStyle name="Note 2 3" xfId="631" xr:uid="{00000000-0005-0000-0000-00008A5D0000}"/>
    <cellStyle name="Note 2 3 10" xfId="23862" xr:uid="{00000000-0005-0000-0000-00008B5D0000}"/>
    <cellStyle name="Note 2 3 10 2" xfId="23863" xr:uid="{00000000-0005-0000-0000-00008C5D0000}"/>
    <cellStyle name="Note 2 3 10 2 2" xfId="23864" xr:uid="{00000000-0005-0000-0000-00008D5D0000}"/>
    <cellStyle name="Note 2 3 10 3" xfId="23865" xr:uid="{00000000-0005-0000-0000-00008E5D0000}"/>
    <cellStyle name="Note 2 3 10 4" xfId="23866" xr:uid="{00000000-0005-0000-0000-00008F5D0000}"/>
    <cellStyle name="Note 2 3 10 5" xfId="23867" xr:uid="{00000000-0005-0000-0000-0000905D0000}"/>
    <cellStyle name="Note 2 3 11" xfId="23868" xr:uid="{00000000-0005-0000-0000-0000915D0000}"/>
    <cellStyle name="Note 2 3 11 2" xfId="23869" xr:uid="{00000000-0005-0000-0000-0000925D0000}"/>
    <cellStyle name="Note 2 3 11 2 2" xfId="23870" xr:uid="{00000000-0005-0000-0000-0000935D0000}"/>
    <cellStyle name="Note 2 3 11 3" xfId="23871" xr:uid="{00000000-0005-0000-0000-0000945D0000}"/>
    <cellStyle name="Note 2 3 12" xfId="23872" xr:uid="{00000000-0005-0000-0000-0000955D0000}"/>
    <cellStyle name="Note 2 3 12 2" xfId="23873" xr:uid="{00000000-0005-0000-0000-0000965D0000}"/>
    <cellStyle name="Note 2 3 12 2 2" xfId="23874" xr:uid="{00000000-0005-0000-0000-0000975D0000}"/>
    <cellStyle name="Note 2 3 12 3" xfId="23875" xr:uid="{00000000-0005-0000-0000-0000985D0000}"/>
    <cellStyle name="Note 2 3 13" xfId="23876" xr:uid="{00000000-0005-0000-0000-0000995D0000}"/>
    <cellStyle name="Note 2 3 13 2" xfId="23877" xr:uid="{00000000-0005-0000-0000-00009A5D0000}"/>
    <cellStyle name="Note 2 3 14" xfId="23878" xr:uid="{00000000-0005-0000-0000-00009B5D0000}"/>
    <cellStyle name="Note 2 3 14 2" xfId="23879" xr:uid="{00000000-0005-0000-0000-00009C5D0000}"/>
    <cellStyle name="Note 2 3 15" xfId="23880" xr:uid="{00000000-0005-0000-0000-00009D5D0000}"/>
    <cellStyle name="Note 2 3 16" xfId="23881" xr:uid="{00000000-0005-0000-0000-00009E5D0000}"/>
    <cellStyle name="Note 2 3 17" xfId="23882" xr:uid="{00000000-0005-0000-0000-00009F5D0000}"/>
    <cellStyle name="Note 2 3 2" xfId="632" xr:uid="{00000000-0005-0000-0000-0000A05D0000}"/>
    <cellStyle name="Note 2 3 2 10" xfId="23883" xr:uid="{00000000-0005-0000-0000-0000A15D0000}"/>
    <cellStyle name="Note 2 3 2 10 2" xfId="23884" xr:uid="{00000000-0005-0000-0000-0000A25D0000}"/>
    <cellStyle name="Note 2 3 2 10 2 2" xfId="23885" xr:uid="{00000000-0005-0000-0000-0000A35D0000}"/>
    <cellStyle name="Note 2 3 2 10 3" xfId="23886" xr:uid="{00000000-0005-0000-0000-0000A45D0000}"/>
    <cellStyle name="Note 2 3 2 11" xfId="23887" xr:uid="{00000000-0005-0000-0000-0000A55D0000}"/>
    <cellStyle name="Note 2 3 2 11 2" xfId="23888" xr:uid="{00000000-0005-0000-0000-0000A65D0000}"/>
    <cellStyle name="Note 2 3 2 12" xfId="23889" xr:uid="{00000000-0005-0000-0000-0000A75D0000}"/>
    <cellStyle name="Note 2 3 2 12 2" xfId="23890" xr:uid="{00000000-0005-0000-0000-0000A85D0000}"/>
    <cellStyle name="Note 2 3 2 13" xfId="23891" xr:uid="{00000000-0005-0000-0000-0000A95D0000}"/>
    <cellStyle name="Note 2 3 2 14" xfId="23892" xr:uid="{00000000-0005-0000-0000-0000AA5D0000}"/>
    <cellStyle name="Note 2 3 2 15" xfId="23893" xr:uid="{00000000-0005-0000-0000-0000AB5D0000}"/>
    <cellStyle name="Note 2 3 2 2" xfId="633" xr:uid="{00000000-0005-0000-0000-0000AC5D0000}"/>
    <cellStyle name="Note 2 3 2 2 2" xfId="23894" xr:uid="{00000000-0005-0000-0000-0000AD5D0000}"/>
    <cellStyle name="Note 2 3 2 2 2 2" xfId="23895" xr:uid="{00000000-0005-0000-0000-0000AE5D0000}"/>
    <cellStyle name="Note 2 3 2 2 2 3" xfId="23896" xr:uid="{00000000-0005-0000-0000-0000AF5D0000}"/>
    <cellStyle name="Note 2 3 2 2 2 3 2" xfId="23897" xr:uid="{00000000-0005-0000-0000-0000B05D0000}"/>
    <cellStyle name="Note 2 3 2 2 2 3 3" xfId="23898" xr:uid="{00000000-0005-0000-0000-0000B15D0000}"/>
    <cellStyle name="Note 2 3 2 2 2 4" xfId="23899" xr:uid="{00000000-0005-0000-0000-0000B25D0000}"/>
    <cellStyle name="Note 2 3 2 2 2 4 2" xfId="23900" xr:uid="{00000000-0005-0000-0000-0000B35D0000}"/>
    <cellStyle name="Note 2 3 2 2 2 4 2 2" xfId="23901" xr:uid="{00000000-0005-0000-0000-0000B45D0000}"/>
    <cellStyle name="Note 2 3 2 2 2 4 3" xfId="23902" xr:uid="{00000000-0005-0000-0000-0000B55D0000}"/>
    <cellStyle name="Note 2 3 2 2 2 5" xfId="23903" xr:uid="{00000000-0005-0000-0000-0000B65D0000}"/>
    <cellStyle name="Note 2 3 2 2 2 5 2" xfId="23904" xr:uid="{00000000-0005-0000-0000-0000B75D0000}"/>
    <cellStyle name="Note 2 3 2 2 2 5 2 2" xfId="23905" xr:uid="{00000000-0005-0000-0000-0000B85D0000}"/>
    <cellStyle name="Note 2 3 2 2 2 5 3" xfId="23906" xr:uid="{00000000-0005-0000-0000-0000B95D0000}"/>
    <cellStyle name="Note 2 3 2 2 2 6" xfId="23907" xr:uid="{00000000-0005-0000-0000-0000BA5D0000}"/>
    <cellStyle name="Note 2 3 2 2 2 6 2" xfId="23908" xr:uid="{00000000-0005-0000-0000-0000BB5D0000}"/>
    <cellStyle name="Note 2 3 2 2 2 6 2 2" xfId="23909" xr:uid="{00000000-0005-0000-0000-0000BC5D0000}"/>
    <cellStyle name="Note 2 3 2 2 2 6 3" xfId="23910" xr:uid="{00000000-0005-0000-0000-0000BD5D0000}"/>
    <cellStyle name="Note 2 3 2 2 2 7" xfId="23911" xr:uid="{00000000-0005-0000-0000-0000BE5D0000}"/>
    <cellStyle name="Note 2 3 2 2 2 7 2" xfId="23912" xr:uid="{00000000-0005-0000-0000-0000BF5D0000}"/>
    <cellStyle name="Note 2 3 2 2 2 8" xfId="23913" xr:uid="{00000000-0005-0000-0000-0000C05D0000}"/>
    <cellStyle name="Note 2 3 2 2 2 8 2" xfId="23914" xr:uid="{00000000-0005-0000-0000-0000C15D0000}"/>
    <cellStyle name="Note 2 3 2 2 2 9" xfId="23915" xr:uid="{00000000-0005-0000-0000-0000C25D0000}"/>
    <cellStyle name="Note 2 3 2 2 3" xfId="23916" xr:uid="{00000000-0005-0000-0000-0000C35D0000}"/>
    <cellStyle name="Note 2 3 2 2 3 2" xfId="23917" xr:uid="{00000000-0005-0000-0000-0000C45D0000}"/>
    <cellStyle name="Note 2 3 2 2 3 3" xfId="23918" xr:uid="{00000000-0005-0000-0000-0000C55D0000}"/>
    <cellStyle name="Note 2 3 2 2 3 3 2" xfId="23919" xr:uid="{00000000-0005-0000-0000-0000C65D0000}"/>
    <cellStyle name="Note 2 3 2 2 3 3 3" xfId="23920" xr:uid="{00000000-0005-0000-0000-0000C75D0000}"/>
    <cellStyle name="Note 2 3 2 2 3 4" xfId="23921" xr:uid="{00000000-0005-0000-0000-0000C85D0000}"/>
    <cellStyle name="Note 2 3 2 2 3 4 2" xfId="23922" xr:uid="{00000000-0005-0000-0000-0000C95D0000}"/>
    <cellStyle name="Note 2 3 2 2 3 4 2 2" xfId="23923" xr:uid="{00000000-0005-0000-0000-0000CA5D0000}"/>
    <cellStyle name="Note 2 3 2 2 3 4 3" xfId="23924" xr:uid="{00000000-0005-0000-0000-0000CB5D0000}"/>
    <cellStyle name="Note 2 3 2 2 3 5" xfId="23925" xr:uid="{00000000-0005-0000-0000-0000CC5D0000}"/>
    <cellStyle name="Note 2 3 2 2 3 5 2" xfId="23926" xr:uid="{00000000-0005-0000-0000-0000CD5D0000}"/>
    <cellStyle name="Note 2 3 2 2 3 5 2 2" xfId="23927" xr:uid="{00000000-0005-0000-0000-0000CE5D0000}"/>
    <cellStyle name="Note 2 3 2 2 3 5 3" xfId="23928" xr:uid="{00000000-0005-0000-0000-0000CF5D0000}"/>
    <cellStyle name="Note 2 3 2 2 3 6" xfId="23929" xr:uid="{00000000-0005-0000-0000-0000D05D0000}"/>
    <cellStyle name="Note 2 3 2 2 3 6 2" xfId="23930" xr:uid="{00000000-0005-0000-0000-0000D15D0000}"/>
    <cellStyle name="Note 2 3 2 2 3 6 2 2" xfId="23931" xr:uid="{00000000-0005-0000-0000-0000D25D0000}"/>
    <cellStyle name="Note 2 3 2 2 3 6 3" xfId="23932" xr:uid="{00000000-0005-0000-0000-0000D35D0000}"/>
    <cellStyle name="Note 2 3 2 2 3 7" xfId="23933" xr:uid="{00000000-0005-0000-0000-0000D45D0000}"/>
    <cellStyle name="Note 2 3 2 2 3 7 2" xfId="23934" xr:uid="{00000000-0005-0000-0000-0000D55D0000}"/>
    <cellStyle name="Note 2 3 2 2 3 8" xfId="23935" xr:uid="{00000000-0005-0000-0000-0000D65D0000}"/>
    <cellStyle name="Note 2 3 2 2 3 8 2" xfId="23936" xr:uid="{00000000-0005-0000-0000-0000D75D0000}"/>
    <cellStyle name="Note 2 3 2 2 3 9" xfId="23937" xr:uid="{00000000-0005-0000-0000-0000D85D0000}"/>
    <cellStyle name="Note 2 3 2 2 4" xfId="23938" xr:uid="{00000000-0005-0000-0000-0000D95D0000}"/>
    <cellStyle name="Note 2 3 2 2 4 2" xfId="23939" xr:uid="{00000000-0005-0000-0000-0000DA5D0000}"/>
    <cellStyle name="Note 2 3 2 2 4 3" xfId="23940" xr:uid="{00000000-0005-0000-0000-0000DB5D0000}"/>
    <cellStyle name="Note 2 3 2 2 4 3 2" xfId="23941" xr:uid="{00000000-0005-0000-0000-0000DC5D0000}"/>
    <cellStyle name="Note 2 3 2 2 4 3 2 2" xfId="23942" xr:uid="{00000000-0005-0000-0000-0000DD5D0000}"/>
    <cellStyle name="Note 2 3 2 2 4 3 3" xfId="23943" xr:uid="{00000000-0005-0000-0000-0000DE5D0000}"/>
    <cellStyle name="Note 2 3 2 2 4 4" xfId="23944" xr:uid="{00000000-0005-0000-0000-0000DF5D0000}"/>
    <cellStyle name="Note 2 3 2 2 4 4 2" xfId="23945" xr:uid="{00000000-0005-0000-0000-0000E05D0000}"/>
    <cellStyle name="Note 2 3 2 2 4 4 2 2" xfId="23946" xr:uid="{00000000-0005-0000-0000-0000E15D0000}"/>
    <cellStyle name="Note 2 3 2 2 4 4 3" xfId="23947" xr:uid="{00000000-0005-0000-0000-0000E25D0000}"/>
    <cellStyle name="Note 2 3 2 2 4 5" xfId="23948" xr:uid="{00000000-0005-0000-0000-0000E35D0000}"/>
    <cellStyle name="Note 2 3 2 2 4 5 2" xfId="23949" xr:uid="{00000000-0005-0000-0000-0000E45D0000}"/>
    <cellStyle name="Note 2 3 2 2 4 5 2 2" xfId="23950" xr:uid="{00000000-0005-0000-0000-0000E55D0000}"/>
    <cellStyle name="Note 2 3 2 2 4 5 3" xfId="23951" xr:uid="{00000000-0005-0000-0000-0000E65D0000}"/>
    <cellStyle name="Note 2 3 2 2 4 6" xfId="23952" xr:uid="{00000000-0005-0000-0000-0000E75D0000}"/>
    <cellStyle name="Note 2 3 2 2 4 6 2" xfId="23953" xr:uid="{00000000-0005-0000-0000-0000E85D0000}"/>
    <cellStyle name="Note 2 3 2 2 4 7" xfId="23954" xr:uid="{00000000-0005-0000-0000-0000E95D0000}"/>
    <cellStyle name="Note 2 3 2 2 4 7 2" xfId="23955" xr:uid="{00000000-0005-0000-0000-0000EA5D0000}"/>
    <cellStyle name="Note 2 3 2 2 4 8" xfId="23956" xr:uid="{00000000-0005-0000-0000-0000EB5D0000}"/>
    <cellStyle name="Note 2 3 2 2 4 9" xfId="23957" xr:uid="{00000000-0005-0000-0000-0000EC5D0000}"/>
    <cellStyle name="Note 2 3 2 2 5" xfId="23958" xr:uid="{00000000-0005-0000-0000-0000ED5D0000}"/>
    <cellStyle name="Note 2 3 2 2 5 2" xfId="23959" xr:uid="{00000000-0005-0000-0000-0000EE5D0000}"/>
    <cellStyle name="Note 2 3 2 2 5 3" xfId="23960" xr:uid="{00000000-0005-0000-0000-0000EF5D0000}"/>
    <cellStyle name="Note 2 3 2 2 6" xfId="23961" xr:uid="{00000000-0005-0000-0000-0000F05D0000}"/>
    <cellStyle name="Note 2 3 2 2 6 2" xfId="23962" xr:uid="{00000000-0005-0000-0000-0000F15D0000}"/>
    <cellStyle name="Note 2 3 2 2 6 2 2" xfId="23963" xr:uid="{00000000-0005-0000-0000-0000F25D0000}"/>
    <cellStyle name="Note 2 3 2 2 6 2 2 2" xfId="23964" xr:uid="{00000000-0005-0000-0000-0000F35D0000}"/>
    <cellStyle name="Note 2 3 2 2 6 2 3" xfId="23965" xr:uid="{00000000-0005-0000-0000-0000F45D0000}"/>
    <cellStyle name="Note 2 3 2 2 6 3" xfId="23966" xr:uid="{00000000-0005-0000-0000-0000F55D0000}"/>
    <cellStyle name="Note 2 3 2 2 6 3 2" xfId="23967" xr:uid="{00000000-0005-0000-0000-0000F65D0000}"/>
    <cellStyle name="Note 2 3 2 2 6 3 2 2" xfId="23968" xr:uid="{00000000-0005-0000-0000-0000F75D0000}"/>
    <cellStyle name="Note 2 3 2 2 6 3 3" xfId="23969" xr:uid="{00000000-0005-0000-0000-0000F85D0000}"/>
    <cellStyle name="Note 2 3 2 2 6 4" xfId="23970" xr:uid="{00000000-0005-0000-0000-0000F95D0000}"/>
    <cellStyle name="Note 2 3 2 2 6 4 2" xfId="23971" xr:uid="{00000000-0005-0000-0000-0000FA5D0000}"/>
    <cellStyle name="Note 2 3 2 2 6 4 2 2" xfId="23972" xr:uid="{00000000-0005-0000-0000-0000FB5D0000}"/>
    <cellStyle name="Note 2 3 2 2 6 4 3" xfId="23973" xr:uid="{00000000-0005-0000-0000-0000FC5D0000}"/>
    <cellStyle name="Note 2 3 2 2 6 5" xfId="23974" xr:uid="{00000000-0005-0000-0000-0000FD5D0000}"/>
    <cellStyle name="Note 2 3 2 2 6 5 2" xfId="23975" xr:uid="{00000000-0005-0000-0000-0000FE5D0000}"/>
    <cellStyle name="Note 2 3 2 2 6 6" xfId="23976" xr:uid="{00000000-0005-0000-0000-0000FF5D0000}"/>
    <cellStyle name="Note 2 3 2 2 6 6 2" xfId="23977" xr:uid="{00000000-0005-0000-0000-0000005E0000}"/>
    <cellStyle name="Note 2 3 2 2 6 7" xfId="23978" xr:uid="{00000000-0005-0000-0000-0000015E0000}"/>
    <cellStyle name="Note 2 3 2 2 7" xfId="23979" xr:uid="{00000000-0005-0000-0000-0000025E0000}"/>
    <cellStyle name="Note 2 3 2 2 7 2" xfId="23980" xr:uid="{00000000-0005-0000-0000-0000035E0000}"/>
    <cellStyle name="Note 2 3 2 2 7 2 2" xfId="23981" xr:uid="{00000000-0005-0000-0000-0000045E0000}"/>
    <cellStyle name="Note 2 3 2 2 7 3" xfId="23982" xr:uid="{00000000-0005-0000-0000-0000055E0000}"/>
    <cellStyle name="Note 2 3 2 2 8" xfId="23983" xr:uid="{00000000-0005-0000-0000-0000065E0000}"/>
    <cellStyle name="Note 2 3 2 2 8 2" xfId="23984" xr:uid="{00000000-0005-0000-0000-0000075E0000}"/>
    <cellStyle name="Note 2 3 2 2 8 2 2" xfId="23985" xr:uid="{00000000-0005-0000-0000-0000085E0000}"/>
    <cellStyle name="Note 2 3 2 2 8 3" xfId="23986" xr:uid="{00000000-0005-0000-0000-0000095E0000}"/>
    <cellStyle name="Note 2 3 2 3" xfId="634" xr:uid="{00000000-0005-0000-0000-00000A5E0000}"/>
    <cellStyle name="Note 2 3 2 3 10" xfId="23987" xr:uid="{00000000-0005-0000-0000-00000B5E0000}"/>
    <cellStyle name="Note 2 3 2 3 2" xfId="635" xr:uid="{00000000-0005-0000-0000-00000C5E0000}"/>
    <cellStyle name="Note 2 3 2 3 2 2" xfId="23988" xr:uid="{00000000-0005-0000-0000-00000D5E0000}"/>
    <cellStyle name="Note 2 3 2 3 2 3" xfId="23989" xr:uid="{00000000-0005-0000-0000-00000E5E0000}"/>
    <cellStyle name="Note 2 3 2 3 2 3 2" xfId="23990" xr:uid="{00000000-0005-0000-0000-00000F5E0000}"/>
    <cellStyle name="Note 2 3 2 3 2 3 3" xfId="23991" xr:uid="{00000000-0005-0000-0000-0000105E0000}"/>
    <cellStyle name="Note 2 3 2 3 2 4" xfId="23992" xr:uid="{00000000-0005-0000-0000-0000115E0000}"/>
    <cellStyle name="Note 2 3 2 3 2 4 2" xfId="23993" xr:uid="{00000000-0005-0000-0000-0000125E0000}"/>
    <cellStyle name="Note 2 3 2 3 2 4 2 2" xfId="23994" xr:uid="{00000000-0005-0000-0000-0000135E0000}"/>
    <cellStyle name="Note 2 3 2 3 2 4 3" xfId="23995" xr:uid="{00000000-0005-0000-0000-0000145E0000}"/>
    <cellStyle name="Note 2 3 2 3 2 5" xfId="23996" xr:uid="{00000000-0005-0000-0000-0000155E0000}"/>
    <cellStyle name="Note 2 3 2 3 2 5 2" xfId="23997" xr:uid="{00000000-0005-0000-0000-0000165E0000}"/>
    <cellStyle name="Note 2 3 2 3 2 5 2 2" xfId="23998" xr:uid="{00000000-0005-0000-0000-0000175E0000}"/>
    <cellStyle name="Note 2 3 2 3 2 5 3" xfId="23999" xr:uid="{00000000-0005-0000-0000-0000185E0000}"/>
    <cellStyle name="Note 2 3 2 3 2 6" xfId="24000" xr:uid="{00000000-0005-0000-0000-0000195E0000}"/>
    <cellStyle name="Note 2 3 2 3 2 6 2" xfId="24001" xr:uid="{00000000-0005-0000-0000-00001A5E0000}"/>
    <cellStyle name="Note 2 3 2 3 2 6 2 2" xfId="24002" xr:uid="{00000000-0005-0000-0000-00001B5E0000}"/>
    <cellStyle name="Note 2 3 2 3 2 6 3" xfId="24003" xr:uid="{00000000-0005-0000-0000-00001C5E0000}"/>
    <cellStyle name="Note 2 3 2 3 2 7" xfId="24004" xr:uid="{00000000-0005-0000-0000-00001D5E0000}"/>
    <cellStyle name="Note 2 3 2 3 2 7 2" xfId="24005" xr:uid="{00000000-0005-0000-0000-00001E5E0000}"/>
    <cellStyle name="Note 2 3 2 3 2 8" xfId="24006" xr:uid="{00000000-0005-0000-0000-00001F5E0000}"/>
    <cellStyle name="Note 2 3 2 3 2 8 2" xfId="24007" xr:uid="{00000000-0005-0000-0000-0000205E0000}"/>
    <cellStyle name="Note 2 3 2 3 2 9" xfId="24008" xr:uid="{00000000-0005-0000-0000-0000215E0000}"/>
    <cellStyle name="Note 2 3 2 3 3" xfId="636" xr:uid="{00000000-0005-0000-0000-0000225E0000}"/>
    <cellStyle name="Note 2 3 2 3 4" xfId="24009" xr:uid="{00000000-0005-0000-0000-0000235E0000}"/>
    <cellStyle name="Note 2 3 2 3 4 2" xfId="24010" xr:uid="{00000000-0005-0000-0000-0000245E0000}"/>
    <cellStyle name="Note 2 3 2 3 4 3" xfId="24011" xr:uid="{00000000-0005-0000-0000-0000255E0000}"/>
    <cellStyle name="Note 2 3 2 3 5" xfId="24012" xr:uid="{00000000-0005-0000-0000-0000265E0000}"/>
    <cellStyle name="Note 2 3 2 3 5 2" xfId="24013" xr:uid="{00000000-0005-0000-0000-0000275E0000}"/>
    <cellStyle name="Note 2 3 2 3 5 2 2" xfId="24014" xr:uid="{00000000-0005-0000-0000-0000285E0000}"/>
    <cellStyle name="Note 2 3 2 3 5 3" xfId="24015" xr:uid="{00000000-0005-0000-0000-0000295E0000}"/>
    <cellStyle name="Note 2 3 2 3 6" xfId="24016" xr:uid="{00000000-0005-0000-0000-00002A5E0000}"/>
    <cellStyle name="Note 2 3 2 3 6 2" xfId="24017" xr:uid="{00000000-0005-0000-0000-00002B5E0000}"/>
    <cellStyle name="Note 2 3 2 3 6 2 2" xfId="24018" xr:uid="{00000000-0005-0000-0000-00002C5E0000}"/>
    <cellStyle name="Note 2 3 2 3 6 3" xfId="24019" xr:uid="{00000000-0005-0000-0000-00002D5E0000}"/>
    <cellStyle name="Note 2 3 2 3 7" xfId="24020" xr:uid="{00000000-0005-0000-0000-00002E5E0000}"/>
    <cellStyle name="Note 2 3 2 3 7 2" xfId="24021" xr:uid="{00000000-0005-0000-0000-00002F5E0000}"/>
    <cellStyle name="Note 2 3 2 3 7 2 2" xfId="24022" xr:uid="{00000000-0005-0000-0000-0000305E0000}"/>
    <cellStyle name="Note 2 3 2 3 7 3" xfId="24023" xr:uid="{00000000-0005-0000-0000-0000315E0000}"/>
    <cellStyle name="Note 2 3 2 3 8" xfId="24024" xr:uid="{00000000-0005-0000-0000-0000325E0000}"/>
    <cellStyle name="Note 2 3 2 3 8 2" xfId="24025" xr:uid="{00000000-0005-0000-0000-0000335E0000}"/>
    <cellStyle name="Note 2 3 2 3 9" xfId="24026" xr:uid="{00000000-0005-0000-0000-0000345E0000}"/>
    <cellStyle name="Note 2 3 2 3 9 2" xfId="24027" xr:uid="{00000000-0005-0000-0000-0000355E0000}"/>
    <cellStyle name="Note 2 3 2 4" xfId="637" xr:uid="{00000000-0005-0000-0000-0000365E0000}"/>
    <cellStyle name="Note 2 3 2 4 2" xfId="638" xr:uid="{00000000-0005-0000-0000-0000375E0000}"/>
    <cellStyle name="Note 2 3 2 4 2 10" xfId="24028" xr:uid="{00000000-0005-0000-0000-0000385E0000}"/>
    <cellStyle name="Note 2 3 2 4 2 2" xfId="24029" xr:uid="{00000000-0005-0000-0000-0000395E0000}"/>
    <cellStyle name="Note 2 3 2 4 2 3" xfId="24030" xr:uid="{00000000-0005-0000-0000-00003A5E0000}"/>
    <cellStyle name="Note 2 3 2 4 2 4" xfId="24031" xr:uid="{00000000-0005-0000-0000-00003B5E0000}"/>
    <cellStyle name="Note 2 3 2 4 2 4 2" xfId="24032" xr:uid="{00000000-0005-0000-0000-00003C5E0000}"/>
    <cellStyle name="Note 2 3 2 4 2 4 2 2" xfId="24033" xr:uid="{00000000-0005-0000-0000-00003D5E0000}"/>
    <cellStyle name="Note 2 3 2 4 2 4 3" xfId="24034" xr:uid="{00000000-0005-0000-0000-00003E5E0000}"/>
    <cellStyle name="Note 2 3 2 4 2 5" xfId="24035" xr:uid="{00000000-0005-0000-0000-00003F5E0000}"/>
    <cellStyle name="Note 2 3 2 4 2 5 2" xfId="24036" xr:uid="{00000000-0005-0000-0000-0000405E0000}"/>
    <cellStyle name="Note 2 3 2 4 2 5 2 2" xfId="24037" xr:uid="{00000000-0005-0000-0000-0000415E0000}"/>
    <cellStyle name="Note 2 3 2 4 2 5 3" xfId="24038" xr:uid="{00000000-0005-0000-0000-0000425E0000}"/>
    <cellStyle name="Note 2 3 2 4 2 6" xfId="24039" xr:uid="{00000000-0005-0000-0000-0000435E0000}"/>
    <cellStyle name="Note 2 3 2 4 2 6 2" xfId="24040" xr:uid="{00000000-0005-0000-0000-0000445E0000}"/>
    <cellStyle name="Note 2 3 2 4 2 6 2 2" xfId="24041" xr:uid="{00000000-0005-0000-0000-0000455E0000}"/>
    <cellStyle name="Note 2 3 2 4 2 6 3" xfId="24042" xr:uid="{00000000-0005-0000-0000-0000465E0000}"/>
    <cellStyle name="Note 2 3 2 4 2 7" xfId="24043" xr:uid="{00000000-0005-0000-0000-0000475E0000}"/>
    <cellStyle name="Note 2 3 2 4 2 7 2" xfId="24044" xr:uid="{00000000-0005-0000-0000-0000485E0000}"/>
    <cellStyle name="Note 2 3 2 4 2 8" xfId="24045" xr:uid="{00000000-0005-0000-0000-0000495E0000}"/>
    <cellStyle name="Note 2 3 2 4 2 8 2" xfId="24046" xr:uid="{00000000-0005-0000-0000-00004A5E0000}"/>
    <cellStyle name="Note 2 3 2 4 2 9" xfId="24047" xr:uid="{00000000-0005-0000-0000-00004B5E0000}"/>
    <cellStyle name="Note 2 3 2 4 3" xfId="639" xr:uid="{00000000-0005-0000-0000-00004C5E0000}"/>
    <cellStyle name="Note 2 3 2 4 4" xfId="24048" xr:uid="{00000000-0005-0000-0000-00004D5E0000}"/>
    <cellStyle name="Note 2 3 2 4 4 2" xfId="24049" xr:uid="{00000000-0005-0000-0000-00004E5E0000}"/>
    <cellStyle name="Note 2 3 2 4 4 2 2" xfId="24050" xr:uid="{00000000-0005-0000-0000-00004F5E0000}"/>
    <cellStyle name="Note 2 3 2 4 4 3" xfId="24051" xr:uid="{00000000-0005-0000-0000-0000505E0000}"/>
    <cellStyle name="Note 2 3 2 4 5" xfId="24052" xr:uid="{00000000-0005-0000-0000-0000515E0000}"/>
    <cellStyle name="Note 2 3 2 4 5 2" xfId="24053" xr:uid="{00000000-0005-0000-0000-0000525E0000}"/>
    <cellStyle name="Note 2 3 2 4 5 2 2" xfId="24054" xr:uid="{00000000-0005-0000-0000-0000535E0000}"/>
    <cellStyle name="Note 2 3 2 4 5 3" xfId="24055" xr:uid="{00000000-0005-0000-0000-0000545E0000}"/>
    <cellStyle name="Note 2 3 2 5" xfId="24056" xr:uid="{00000000-0005-0000-0000-0000555E0000}"/>
    <cellStyle name="Note 2 3 2 5 2" xfId="24057" xr:uid="{00000000-0005-0000-0000-0000565E0000}"/>
    <cellStyle name="Note 2 3 2 5 3" xfId="24058" xr:uid="{00000000-0005-0000-0000-0000575E0000}"/>
    <cellStyle name="Note 2 3 2 5 3 2" xfId="24059" xr:uid="{00000000-0005-0000-0000-0000585E0000}"/>
    <cellStyle name="Note 2 3 2 5 3 3" xfId="24060" xr:uid="{00000000-0005-0000-0000-0000595E0000}"/>
    <cellStyle name="Note 2 3 2 5 4" xfId="24061" xr:uid="{00000000-0005-0000-0000-00005A5E0000}"/>
    <cellStyle name="Note 2 3 2 5 4 2" xfId="24062" xr:uid="{00000000-0005-0000-0000-00005B5E0000}"/>
    <cellStyle name="Note 2 3 2 5 4 2 2" xfId="24063" xr:uid="{00000000-0005-0000-0000-00005C5E0000}"/>
    <cellStyle name="Note 2 3 2 5 4 3" xfId="24064" xr:uid="{00000000-0005-0000-0000-00005D5E0000}"/>
    <cellStyle name="Note 2 3 2 5 5" xfId="24065" xr:uid="{00000000-0005-0000-0000-00005E5E0000}"/>
    <cellStyle name="Note 2 3 2 5 5 2" xfId="24066" xr:uid="{00000000-0005-0000-0000-00005F5E0000}"/>
    <cellStyle name="Note 2 3 2 5 5 2 2" xfId="24067" xr:uid="{00000000-0005-0000-0000-0000605E0000}"/>
    <cellStyle name="Note 2 3 2 5 5 3" xfId="24068" xr:uid="{00000000-0005-0000-0000-0000615E0000}"/>
    <cellStyle name="Note 2 3 2 5 6" xfId="24069" xr:uid="{00000000-0005-0000-0000-0000625E0000}"/>
    <cellStyle name="Note 2 3 2 5 6 2" xfId="24070" xr:uid="{00000000-0005-0000-0000-0000635E0000}"/>
    <cellStyle name="Note 2 3 2 5 6 2 2" xfId="24071" xr:uid="{00000000-0005-0000-0000-0000645E0000}"/>
    <cellStyle name="Note 2 3 2 5 6 3" xfId="24072" xr:uid="{00000000-0005-0000-0000-0000655E0000}"/>
    <cellStyle name="Note 2 3 2 5 7" xfId="24073" xr:uid="{00000000-0005-0000-0000-0000665E0000}"/>
    <cellStyle name="Note 2 3 2 5 7 2" xfId="24074" xr:uid="{00000000-0005-0000-0000-0000675E0000}"/>
    <cellStyle name="Note 2 3 2 5 8" xfId="24075" xr:uid="{00000000-0005-0000-0000-0000685E0000}"/>
    <cellStyle name="Note 2 3 2 5 8 2" xfId="24076" xr:uid="{00000000-0005-0000-0000-0000695E0000}"/>
    <cellStyle name="Note 2 3 2 5 9" xfId="24077" xr:uid="{00000000-0005-0000-0000-00006A5E0000}"/>
    <cellStyle name="Note 2 3 2 6" xfId="24078" xr:uid="{00000000-0005-0000-0000-00006B5E0000}"/>
    <cellStyle name="Note 2 3 2 6 2" xfId="24079" xr:uid="{00000000-0005-0000-0000-00006C5E0000}"/>
    <cellStyle name="Note 2 3 2 6 3" xfId="24080" xr:uid="{00000000-0005-0000-0000-00006D5E0000}"/>
    <cellStyle name="Note 2 3 2 7" xfId="24081" xr:uid="{00000000-0005-0000-0000-00006E5E0000}"/>
    <cellStyle name="Note 2 3 2 8" xfId="24082" xr:uid="{00000000-0005-0000-0000-00006F5E0000}"/>
    <cellStyle name="Note 2 3 2 8 2" xfId="24083" xr:uid="{00000000-0005-0000-0000-0000705E0000}"/>
    <cellStyle name="Note 2 3 2 8 2 2" xfId="24084" xr:uid="{00000000-0005-0000-0000-0000715E0000}"/>
    <cellStyle name="Note 2 3 2 8 3" xfId="24085" xr:uid="{00000000-0005-0000-0000-0000725E0000}"/>
    <cellStyle name="Note 2 3 2 8 4" xfId="24086" xr:uid="{00000000-0005-0000-0000-0000735E0000}"/>
    <cellStyle name="Note 2 3 2 8 5" xfId="24087" xr:uid="{00000000-0005-0000-0000-0000745E0000}"/>
    <cellStyle name="Note 2 3 2 9" xfId="24088" xr:uid="{00000000-0005-0000-0000-0000755E0000}"/>
    <cellStyle name="Note 2 3 2 9 2" xfId="24089" xr:uid="{00000000-0005-0000-0000-0000765E0000}"/>
    <cellStyle name="Note 2 3 2 9 2 2" xfId="24090" xr:uid="{00000000-0005-0000-0000-0000775E0000}"/>
    <cellStyle name="Note 2 3 2 9 3" xfId="24091" xr:uid="{00000000-0005-0000-0000-0000785E0000}"/>
    <cellStyle name="Note 2 3 3" xfId="640" xr:uid="{00000000-0005-0000-0000-0000795E0000}"/>
    <cellStyle name="Note 2 3 3 10" xfId="24092" xr:uid="{00000000-0005-0000-0000-00007A5E0000}"/>
    <cellStyle name="Note 2 3 3 10 2" xfId="24093" xr:uid="{00000000-0005-0000-0000-00007B5E0000}"/>
    <cellStyle name="Note 2 3 3 10 2 2" xfId="24094" xr:uid="{00000000-0005-0000-0000-00007C5E0000}"/>
    <cellStyle name="Note 2 3 3 10 3" xfId="24095" xr:uid="{00000000-0005-0000-0000-00007D5E0000}"/>
    <cellStyle name="Note 2 3 3 11" xfId="24096" xr:uid="{00000000-0005-0000-0000-00007E5E0000}"/>
    <cellStyle name="Note 2 3 3 11 2" xfId="24097" xr:uid="{00000000-0005-0000-0000-00007F5E0000}"/>
    <cellStyle name="Note 2 3 3 12" xfId="24098" xr:uid="{00000000-0005-0000-0000-0000805E0000}"/>
    <cellStyle name="Note 2 3 3 12 2" xfId="24099" xr:uid="{00000000-0005-0000-0000-0000815E0000}"/>
    <cellStyle name="Note 2 3 3 13" xfId="24100" xr:uid="{00000000-0005-0000-0000-0000825E0000}"/>
    <cellStyle name="Note 2 3 3 14" xfId="24101" xr:uid="{00000000-0005-0000-0000-0000835E0000}"/>
    <cellStyle name="Note 2 3 3 15" xfId="24102" xr:uid="{00000000-0005-0000-0000-0000845E0000}"/>
    <cellStyle name="Note 2 3 3 2" xfId="641" xr:uid="{00000000-0005-0000-0000-0000855E0000}"/>
    <cellStyle name="Note 2 3 3 2 2" xfId="24103" xr:uid="{00000000-0005-0000-0000-0000865E0000}"/>
    <cellStyle name="Note 2 3 3 2 2 2" xfId="24104" xr:uid="{00000000-0005-0000-0000-0000875E0000}"/>
    <cellStyle name="Note 2 3 3 2 2 3" xfId="24105" xr:uid="{00000000-0005-0000-0000-0000885E0000}"/>
    <cellStyle name="Note 2 3 3 2 2 3 2" xfId="24106" xr:uid="{00000000-0005-0000-0000-0000895E0000}"/>
    <cellStyle name="Note 2 3 3 2 2 3 3" xfId="24107" xr:uid="{00000000-0005-0000-0000-00008A5E0000}"/>
    <cellStyle name="Note 2 3 3 2 2 4" xfId="24108" xr:uid="{00000000-0005-0000-0000-00008B5E0000}"/>
    <cellStyle name="Note 2 3 3 2 2 4 2" xfId="24109" xr:uid="{00000000-0005-0000-0000-00008C5E0000}"/>
    <cellStyle name="Note 2 3 3 2 2 4 2 2" xfId="24110" xr:uid="{00000000-0005-0000-0000-00008D5E0000}"/>
    <cellStyle name="Note 2 3 3 2 2 4 3" xfId="24111" xr:uid="{00000000-0005-0000-0000-00008E5E0000}"/>
    <cellStyle name="Note 2 3 3 2 2 5" xfId="24112" xr:uid="{00000000-0005-0000-0000-00008F5E0000}"/>
    <cellStyle name="Note 2 3 3 2 2 5 2" xfId="24113" xr:uid="{00000000-0005-0000-0000-0000905E0000}"/>
    <cellStyle name="Note 2 3 3 2 2 5 2 2" xfId="24114" xr:uid="{00000000-0005-0000-0000-0000915E0000}"/>
    <cellStyle name="Note 2 3 3 2 2 5 3" xfId="24115" xr:uid="{00000000-0005-0000-0000-0000925E0000}"/>
    <cellStyle name="Note 2 3 3 2 2 6" xfId="24116" xr:uid="{00000000-0005-0000-0000-0000935E0000}"/>
    <cellStyle name="Note 2 3 3 2 2 6 2" xfId="24117" xr:uid="{00000000-0005-0000-0000-0000945E0000}"/>
    <cellStyle name="Note 2 3 3 2 2 6 2 2" xfId="24118" xr:uid="{00000000-0005-0000-0000-0000955E0000}"/>
    <cellStyle name="Note 2 3 3 2 2 6 3" xfId="24119" xr:uid="{00000000-0005-0000-0000-0000965E0000}"/>
    <cellStyle name="Note 2 3 3 2 2 7" xfId="24120" xr:uid="{00000000-0005-0000-0000-0000975E0000}"/>
    <cellStyle name="Note 2 3 3 2 2 7 2" xfId="24121" xr:uid="{00000000-0005-0000-0000-0000985E0000}"/>
    <cellStyle name="Note 2 3 3 2 2 8" xfId="24122" xr:uid="{00000000-0005-0000-0000-0000995E0000}"/>
    <cellStyle name="Note 2 3 3 2 2 8 2" xfId="24123" xr:uid="{00000000-0005-0000-0000-00009A5E0000}"/>
    <cellStyle name="Note 2 3 3 2 2 9" xfId="24124" xr:uid="{00000000-0005-0000-0000-00009B5E0000}"/>
    <cellStyle name="Note 2 3 3 2 3" xfId="24125" xr:uid="{00000000-0005-0000-0000-00009C5E0000}"/>
    <cellStyle name="Note 2 3 3 2 3 2" xfId="24126" xr:uid="{00000000-0005-0000-0000-00009D5E0000}"/>
    <cellStyle name="Note 2 3 3 2 3 3" xfId="24127" xr:uid="{00000000-0005-0000-0000-00009E5E0000}"/>
    <cellStyle name="Note 2 3 3 2 3 3 2" xfId="24128" xr:uid="{00000000-0005-0000-0000-00009F5E0000}"/>
    <cellStyle name="Note 2 3 3 2 3 3 3" xfId="24129" xr:uid="{00000000-0005-0000-0000-0000A05E0000}"/>
    <cellStyle name="Note 2 3 3 2 3 4" xfId="24130" xr:uid="{00000000-0005-0000-0000-0000A15E0000}"/>
    <cellStyle name="Note 2 3 3 2 3 4 2" xfId="24131" xr:uid="{00000000-0005-0000-0000-0000A25E0000}"/>
    <cellStyle name="Note 2 3 3 2 3 4 2 2" xfId="24132" xr:uid="{00000000-0005-0000-0000-0000A35E0000}"/>
    <cellStyle name="Note 2 3 3 2 3 4 3" xfId="24133" xr:uid="{00000000-0005-0000-0000-0000A45E0000}"/>
    <cellStyle name="Note 2 3 3 2 3 5" xfId="24134" xr:uid="{00000000-0005-0000-0000-0000A55E0000}"/>
    <cellStyle name="Note 2 3 3 2 3 5 2" xfId="24135" xr:uid="{00000000-0005-0000-0000-0000A65E0000}"/>
    <cellStyle name="Note 2 3 3 2 3 5 2 2" xfId="24136" xr:uid="{00000000-0005-0000-0000-0000A75E0000}"/>
    <cellStyle name="Note 2 3 3 2 3 5 3" xfId="24137" xr:uid="{00000000-0005-0000-0000-0000A85E0000}"/>
    <cellStyle name="Note 2 3 3 2 3 6" xfId="24138" xr:uid="{00000000-0005-0000-0000-0000A95E0000}"/>
    <cellStyle name="Note 2 3 3 2 3 6 2" xfId="24139" xr:uid="{00000000-0005-0000-0000-0000AA5E0000}"/>
    <cellStyle name="Note 2 3 3 2 3 6 2 2" xfId="24140" xr:uid="{00000000-0005-0000-0000-0000AB5E0000}"/>
    <cellStyle name="Note 2 3 3 2 3 6 3" xfId="24141" xr:uid="{00000000-0005-0000-0000-0000AC5E0000}"/>
    <cellStyle name="Note 2 3 3 2 3 7" xfId="24142" xr:uid="{00000000-0005-0000-0000-0000AD5E0000}"/>
    <cellStyle name="Note 2 3 3 2 3 7 2" xfId="24143" xr:uid="{00000000-0005-0000-0000-0000AE5E0000}"/>
    <cellStyle name="Note 2 3 3 2 3 8" xfId="24144" xr:uid="{00000000-0005-0000-0000-0000AF5E0000}"/>
    <cellStyle name="Note 2 3 3 2 3 8 2" xfId="24145" xr:uid="{00000000-0005-0000-0000-0000B05E0000}"/>
    <cellStyle name="Note 2 3 3 2 3 9" xfId="24146" xr:uid="{00000000-0005-0000-0000-0000B15E0000}"/>
    <cellStyle name="Note 2 3 3 2 4" xfId="24147" xr:uid="{00000000-0005-0000-0000-0000B25E0000}"/>
    <cellStyle name="Note 2 3 3 2 4 2" xfId="24148" xr:uid="{00000000-0005-0000-0000-0000B35E0000}"/>
    <cellStyle name="Note 2 3 3 2 4 3" xfId="24149" xr:uid="{00000000-0005-0000-0000-0000B45E0000}"/>
    <cellStyle name="Note 2 3 3 2 4 3 2" xfId="24150" xr:uid="{00000000-0005-0000-0000-0000B55E0000}"/>
    <cellStyle name="Note 2 3 3 2 4 3 2 2" xfId="24151" xr:uid="{00000000-0005-0000-0000-0000B65E0000}"/>
    <cellStyle name="Note 2 3 3 2 4 3 3" xfId="24152" xr:uid="{00000000-0005-0000-0000-0000B75E0000}"/>
    <cellStyle name="Note 2 3 3 2 4 4" xfId="24153" xr:uid="{00000000-0005-0000-0000-0000B85E0000}"/>
    <cellStyle name="Note 2 3 3 2 4 4 2" xfId="24154" xr:uid="{00000000-0005-0000-0000-0000B95E0000}"/>
    <cellStyle name="Note 2 3 3 2 4 4 2 2" xfId="24155" xr:uid="{00000000-0005-0000-0000-0000BA5E0000}"/>
    <cellStyle name="Note 2 3 3 2 4 4 3" xfId="24156" xr:uid="{00000000-0005-0000-0000-0000BB5E0000}"/>
    <cellStyle name="Note 2 3 3 2 4 5" xfId="24157" xr:uid="{00000000-0005-0000-0000-0000BC5E0000}"/>
    <cellStyle name="Note 2 3 3 2 4 5 2" xfId="24158" xr:uid="{00000000-0005-0000-0000-0000BD5E0000}"/>
    <cellStyle name="Note 2 3 3 2 4 5 2 2" xfId="24159" xr:uid="{00000000-0005-0000-0000-0000BE5E0000}"/>
    <cellStyle name="Note 2 3 3 2 4 5 3" xfId="24160" xr:uid="{00000000-0005-0000-0000-0000BF5E0000}"/>
    <cellStyle name="Note 2 3 3 2 4 6" xfId="24161" xr:uid="{00000000-0005-0000-0000-0000C05E0000}"/>
    <cellStyle name="Note 2 3 3 2 4 6 2" xfId="24162" xr:uid="{00000000-0005-0000-0000-0000C15E0000}"/>
    <cellStyle name="Note 2 3 3 2 4 7" xfId="24163" xr:uid="{00000000-0005-0000-0000-0000C25E0000}"/>
    <cellStyle name="Note 2 3 3 2 4 7 2" xfId="24164" xr:uid="{00000000-0005-0000-0000-0000C35E0000}"/>
    <cellStyle name="Note 2 3 3 2 4 8" xfId="24165" xr:uid="{00000000-0005-0000-0000-0000C45E0000}"/>
    <cellStyle name="Note 2 3 3 2 4 9" xfId="24166" xr:uid="{00000000-0005-0000-0000-0000C55E0000}"/>
    <cellStyle name="Note 2 3 3 2 5" xfId="24167" xr:uid="{00000000-0005-0000-0000-0000C65E0000}"/>
    <cellStyle name="Note 2 3 3 2 5 2" xfId="24168" xr:uid="{00000000-0005-0000-0000-0000C75E0000}"/>
    <cellStyle name="Note 2 3 3 2 5 3" xfId="24169" xr:uid="{00000000-0005-0000-0000-0000C85E0000}"/>
    <cellStyle name="Note 2 3 3 2 6" xfId="24170" xr:uid="{00000000-0005-0000-0000-0000C95E0000}"/>
    <cellStyle name="Note 2 3 3 2 6 2" xfId="24171" xr:uid="{00000000-0005-0000-0000-0000CA5E0000}"/>
    <cellStyle name="Note 2 3 3 2 6 2 2" xfId="24172" xr:uid="{00000000-0005-0000-0000-0000CB5E0000}"/>
    <cellStyle name="Note 2 3 3 2 6 2 2 2" xfId="24173" xr:uid="{00000000-0005-0000-0000-0000CC5E0000}"/>
    <cellStyle name="Note 2 3 3 2 6 2 3" xfId="24174" xr:uid="{00000000-0005-0000-0000-0000CD5E0000}"/>
    <cellStyle name="Note 2 3 3 2 6 3" xfId="24175" xr:uid="{00000000-0005-0000-0000-0000CE5E0000}"/>
    <cellStyle name="Note 2 3 3 2 6 3 2" xfId="24176" xr:uid="{00000000-0005-0000-0000-0000CF5E0000}"/>
    <cellStyle name="Note 2 3 3 2 6 3 2 2" xfId="24177" xr:uid="{00000000-0005-0000-0000-0000D05E0000}"/>
    <cellStyle name="Note 2 3 3 2 6 3 3" xfId="24178" xr:uid="{00000000-0005-0000-0000-0000D15E0000}"/>
    <cellStyle name="Note 2 3 3 2 6 4" xfId="24179" xr:uid="{00000000-0005-0000-0000-0000D25E0000}"/>
    <cellStyle name="Note 2 3 3 2 6 4 2" xfId="24180" xr:uid="{00000000-0005-0000-0000-0000D35E0000}"/>
    <cellStyle name="Note 2 3 3 2 6 4 2 2" xfId="24181" xr:uid="{00000000-0005-0000-0000-0000D45E0000}"/>
    <cellStyle name="Note 2 3 3 2 6 4 3" xfId="24182" xr:uid="{00000000-0005-0000-0000-0000D55E0000}"/>
    <cellStyle name="Note 2 3 3 2 6 5" xfId="24183" xr:uid="{00000000-0005-0000-0000-0000D65E0000}"/>
    <cellStyle name="Note 2 3 3 2 6 5 2" xfId="24184" xr:uid="{00000000-0005-0000-0000-0000D75E0000}"/>
    <cellStyle name="Note 2 3 3 2 6 6" xfId="24185" xr:uid="{00000000-0005-0000-0000-0000D85E0000}"/>
    <cellStyle name="Note 2 3 3 2 6 6 2" xfId="24186" xr:uid="{00000000-0005-0000-0000-0000D95E0000}"/>
    <cellStyle name="Note 2 3 3 2 6 7" xfId="24187" xr:uid="{00000000-0005-0000-0000-0000DA5E0000}"/>
    <cellStyle name="Note 2 3 3 2 7" xfId="24188" xr:uid="{00000000-0005-0000-0000-0000DB5E0000}"/>
    <cellStyle name="Note 2 3 3 2 7 2" xfId="24189" xr:uid="{00000000-0005-0000-0000-0000DC5E0000}"/>
    <cellStyle name="Note 2 3 3 2 7 2 2" xfId="24190" xr:uid="{00000000-0005-0000-0000-0000DD5E0000}"/>
    <cellStyle name="Note 2 3 3 2 7 3" xfId="24191" xr:uid="{00000000-0005-0000-0000-0000DE5E0000}"/>
    <cellStyle name="Note 2 3 3 2 8" xfId="24192" xr:uid="{00000000-0005-0000-0000-0000DF5E0000}"/>
    <cellStyle name="Note 2 3 3 2 8 2" xfId="24193" xr:uid="{00000000-0005-0000-0000-0000E05E0000}"/>
    <cellStyle name="Note 2 3 3 2 8 2 2" xfId="24194" xr:uid="{00000000-0005-0000-0000-0000E15E0000}"/>
    <cellStyle name="Note 2 3 3 2 8 3" xfId="24195" xr:uid="{00000000-0005-0000-0000-0000E25E0000}"/>
    <cellStyle name="Note 2 3 3 3" xfId="642" xr:uid="{00000000-0005-0000-0000-0000E35E0000}"/>
    <cellStyle name="Note 2 3 3 3 10" xfId="24196" xr:uid="{00000000-0005-0000-0000-0000E45E0000}"/>
    <cellStyle name="Note 2 3 3 3 2" xfId="643" xr:uid="{00000000-0005-0000-0000-0000E55E0000}"/>
    <cellStyle name="Note 2 3 3 3 2 2" xfId="24197" xr:uid="{00000000-0005-0000-0000-0000E65E0000}"/>
    <cellStyle name="Note 2 3 3 3 2 3" xfId="24198" xr:uid="{00000000-0005-0000-0000-0000E75E0000}"/>
    <cellStyle name="Note 2 3 3 3 2 3 2" xfId="24199" xr:uid="{00000000-0005-0000-0000-0000E85E0000}"/>
    <cellStyle name="Note 2 3 3 3 2 3 3" xfId="24200" xr:uid="{00000000-0005-0000-0000-0000E95E0000}"/>
    <cellStyle name="Note 2 3 3 3 2 4" xfId="24201" xr:uid="{00000000-0005-0000-0000-0000EA5E0000}"/>
    <cellStyle name="Note 2 3 3 3 2 4 2" xfId="24202" xr:uid="{00000000-0005-0000-0000-0000EB5E0000}"/>
    <cellStyle name="Note 2 3 3 3 2 4 2 2" xfId="24203" xr:uid="{00000000-0005-0000-0000-0000EC5E0000}"/>
    <cellStyle name="Note 2 3 3 3 2 4 3" xfId="24204" xr:uid="{00000000-0005-0000-0000-0000ED5E0000}"/>
    <cellStyle name="Note 2 3 3 3 2 5" xfId="24205" xr:uid="{00000000-0005-0000-0000-0000EE5E0000}"/>
    <cellStyle name="Note 2 3 3 3 2 5 2" xfId="24206" xr:uid="{00000000-0005-0000-0000-0000EF5E0000}"/>
    <cellStyle name="Note 2 3 3 3 2 5 2 2" xfId="24207" xr:uid="{00000000-0005-0000-0000-0000F05E0000}"/>
    <cellStyle name="Note 2 3 3 3 2 5 3" xfId="24208" xr:uid="{00000000-0005-0000-0000-0000F15E0000}"/>
    <cellStyle name="Note 2 3 3 3 2 6" xfId="24209" xr:uid="{00000000-0005-0000-0000-0000F25E0000}"/>
    <cellStyle name="Note 2 3 3 3 2 6 2" xfId="24210" xr:uid="{00000000-0005-0000-0000-0000F35E0000}"/>
    <cellStyle name="Note 2 3 3 3 2 6 2 2" xfId="24211" xr:uid="{00000000-0005-0000-0000-0000F45E0000}"/>
    <cellStyle name="Note 2 3 3 3 2 6 3" xfId="24212" xr:uid="{00000000-0005-0000-0000-0000F55E0000}"/>
    <cellStyle name="Note 2 3 3 3 2 7" xfId="24213" xr:uid="{00000000-0005-0000-0000-0000F65E0000}"/>
    <cellStyle name="Note 2 3 3 3 2 7 2" xfId="24214" xr:uid="{00000000-0005-0000-0000-0000F75E0000}"/>
    <cellStyle name="Note 2 3 3 3 2 8" xfId="24215" xr:uid="{00000000-0005-0000-0000-0000F85E0000}"/>
    <cellStyle name="Note 2 3 3 3 2 8 2" xfId="24216" xr:uid="{00000000-0005-0000-0000-0000F95E0000}"/>
    <cellStyle name="Note 2 3 3 3 2 9" xfId="24217" xr:uid="{00000000-0005-0000-0000-0000FA5E0000}"/>
    <cellStyle name="Note 2 3 3 3 3" xfId="644" xr:uid="{00000000-0005-0000-0000-0000FB5E0000}"/>
    <cellStyle name="Note 2 3 3 3 4" xfId="24218" xr:uid="{00000000-0005-0000-0000-0000FC5E0000}"/>
    <cellStyle name="Note 2 3 3 3 4 2" xfId="24219" xr:uid="{00000000-0005-0000-0000-0000FD5E0000}"/>
    <cellStyle name="Note 2 3 3 3 4 3" xfId="24220" xr:uid="{00000000-0005-0000-0000-0000FE5E0000}"/>
    <cellStyle name="Note 2 3 3 3 5" xfId="24221" xr:uid="{00000000-0005-0000-0000-0000FF5E0000}"/>
    <cellStyle name="Note 2 3 3 3 5 2" xfId="24222" xr:uid="{00000000-0005-0000-0000-0000005F0000}"/>
    <cellStyle name="Note 2 3 3 3 5 2 2" xfId="24223" xr:uid="{00000000-0005-0000-0000-0000015F0000}"/>
    <cellStyle name="Note 2 3 3 3 5 3" xfId="24224" xr:uid="{00000000-0005-0000-0000-0000025F0000}"/>
    <cellStyle name="Note 2 3 3 3 6" xfId="24225" xr:uid="{00000000-0005-0000-0000-0000035F0000}"/>
    <cellStyle name="Note 2 3 3 3 6 2" xfId="24226" xr:uid="{00000000-0005-0000-0000-0000045F0000}"/>
    <cellStyle name="Note 2 3 3 3 6 2 2" xfId="24227" xr:uid="{00000000-0005-0000-0000-0000055F0000}"/>
    <cellStyle name="Note 2 3 3 3 6 3" xfId="24228" xr:uid="{00000000-0005-0000-0000-0000065F0000}"/>
    <cellStyle name="Note 2 3 3 3 7" xfId="24229" xr:uid="{00000000-0005-0000-0000-0000075F0000}"/>
    <cellStyle name="Note 2 3 3 3 7 2" xfId="24230" xr:uid="{00000000-0005-0000-0000-0000085F0000}"/>
    <cellStyle name="Note 2 3 3 3 7 2 2" xfId="24231" xr:uid="{00000000-0005-0000-0000-0000095F0000}"/>
    <cellStyle name="Note 2 3 3 3 7 3" xfId="24232" xr:uid="{00000000-0005-0000-0000-00000A5F0000}"/>
    <cellStyle name="Note 2 3 3 3 8" xfId="24233" xr:uid="{00000000-0005-0000-0000-00000B5F0000}"/>
    <cellStyle name="Note 2 3 3 3 8 2" xfId="24234" xr:uid="{00000000-0005-0000-0000-00000C5F0000}"/>
    <cellStyle name="Note 2 3 3 3 9" xfId="24235" xr:uid="{00000000-0005-0000-0000-00000D5F0000}"/>
    <cellStyle name="Note 2 3 3 3 9 2" xfId="24236" xr:uid="{00000000-0005-0000-0000-00000E5F0000}"/>
    <cellStyle name="Note 2 3 3 4" xfId="645" xr:uid="{00000000-0005-0000-0000-00000F5F0000}"/>
    <cellStyle name="Note 2 3 3 4 2" xfId="646" xr:uid="{00000000-0005-0000-0000-0000105F0000}"/>
    <cellStyle name="Note 2 3 3 4 2 10" xfId="24237" xr:uid="{00000000-0005-0000-0000-0000115F0000}"/>
    <cellStyle name="Note 2 3 3 4 2 2" xfId="24238" xr:uid="{00000000-0005-0000-0000-0000125F0000}"/>
    <cellStyle name="Note 2 3 3 4 2 3" xfId="24239" xr:uid="{00000000-0005-0000-0000-0000135F0000}"/>
    <cellStyle name="Note 2 3 3 4 2 4" xfId="24240" xr:uid="{00000000-0005-0000-0000-0000145F0000}"/>
    <cellStyle name="Note 2 3 3 4 2 4 2" xfId="24241" xr:uid="{00000000-0005-0000-0000-0000155F0000}"/>
    <cellStyle name="Note 2 3 3 4 2 4 2 2" xfId="24242" xr:uid="{00000000-0005-0000-0000-0000165F0000}"/>
    <cellStyle name="Note 2 3 3 4 2 4 3" xfId="24243" xr:uid="{00000000-0005-0000-0000-0000175F0000}"/>
    <cellStyle name="Note 2 3 3 4 2 5" xfId="24244" xr:uid="{00000000-0005-0000-0000-0000185F0000}"/>
    <cellStyle name="Note 2 3 3 4 2 5 2" xfId="24245" xr:uid="{00000000-0005-0000-0000-0000195F0000}"/>
    <cellStyle name="Note 2 3 3 4 2 5 2 2" xfId="24246" xr:uid="{00000000-0005-0000-0000-00001A5F0000}"/>
    <cellStyle name="Note 2 3 3 4 2 5 3" xfId="24247" xr:uid="{00000000-0005-0000-0000-00001B5F0000}"/>
    <cellStyle name="Note 2 3 3 4 2 6" xfId="24248" xr:uid="{00000000-0005-0000-0000-00001C5F0000}"/>
    <cellStyle name="Note 2 3 3 4 2 6 2" xfId="24249" xr:uid="{00000000-0005-0000-0000-00001D5F0000}"/>
    <cellStyle name="Note 2 3 3 4 2 6 2 2" xfId="24250" xr:uid="{00000000-0005-0000-0000-00001E5F0000}"/>
    <cellStyle name="Note 2 3 3 4 2 6 3" xfId="24251" xr:uid="{00000000-0005-0000-0000-00001F5F0000}"/>
    <cellStyle name="Note 2 3 3 4 2 7" xfId="24252" xr:uid="{00000000-0005-0000-0000-0000205F0000}"/>
    <cellStyle name="Note 2 3 3 4 2 7 2" xfId="24253" xr:uid="{00000000-0005-0000-0000-0000215F0000}"/>
    <cellStyle name="Note 2 3 3 4 2 8" xfId="24254" xr:uid="{00000000-0005-0000-0000-0000225F0000}"/>
    <cellStyle name="Note 2 3 3 4 2 8 2" xfId="24255" xr:uid="{00000000-0005-0000-0000-0000235F0000}"/>
    <cellStyle name="Note 2 3 3 4 2 9" xfId="24256" xr:uid="{00000000-0005-0000-0000-0000245F0000}"/>
    <cellStyle name="Note 2 3 3 4 3" xfId="647" xr:uid="{00000000-0005-0000-0000-0000255F0000}"/>
    <cellStyle name="Note 2 3 3 4 4" xfId="24257" xr:uid="{00000000-0005-0000-0000-0000265F0000}"/>
    <cellStyle name="Note 2 3 3 4 4 2" xfId="24258" xr:uid="{00000000-0005-0000-0000-0000275F0000}"/>
    <cellStyle name="Note 2 3 3 4 4 2 2" xfId="24259" xr:uid="{00000000-0005-0000-0000-0000285F0000}"/>
    <cellStyle name="Note 2 3 3 4 4 3" xfId="24260" xr:uid="{00000000-0005-0000-0000-0000295F0000}"/>
    <cellStyle name="Note 2 3 3 4 5" xfId="24261" xr:uid="{00000000-0005-0000-0000-00002A5F0000}"/>
    <cellStyle name="Note 2 3 3 4 5 2" xfId="24262" xr:uid="{00000000-0005-0000-0000-00002B5F0000}"/>
    <cellStyle name="Note 2 3 3 4 5 2 2" xfId="24263" xr:uid="{00000000-0005-0000-0000-00002C5F0000}"/>
    <cellStyle name="Note 2 3 3 4 5 3" xfId="24264" xr:uid="{00000000-0005-0000-0000-00002D5F0000}"/>
    <cellStyle name="Note 2 3 3 5" xfId="24265" xr:uid="{00000000-0005-0000-0000-00002E5F0000}"/>
    <cellStyle name="Note 2 3 3 5 2" xfId="24266" xr:uid="{00000000-0005-0000-0000-00002F5F0000}"/>
    <cellStyle name="Note 2 3 3 5 3" xfId="24267" xr:uid="{00000000-0005-0000-0000-0000305F0000}"/>
    <cellStyle name="Note 2 3 3 5 3 2" xfId="24268" xr:uid="{00000000-0005-0000-0000-0000315F0000}"/>
    <cellStyle name="Note 2 3 3 5 3 3" xfId="24269" xr:uid="{00000000-0005-0000-0000-0000325F0000}"/>
    <cellStyle name="Note 2 3 3 5 4" xfId="24270" xr:uid="{00000000-0005-0000-0000-0000335F0000}"/>
    <cellStyle name="Note 2 3 3 5 4 2" xfId="24271" xr:uid="{00000000-0005-0000-0000-0000345F0000}"/>
    <cellStyle name="Note 2 3 3 5 4 2 2" xfId="24272" xr:uid="{00000000-0005-0000-0000-0000355F0000}"/>
    <cellStyle name="Note 2 3 3 5 4 3" xfId="24273" xr:uid="{00000000-0005-0000-0000-0000365F0000}"/>
    <cellStyle name="Note 2 3 3 5 5" xfId="24274" xr:uid="{00000000-0005-0000-0000-0000375F0000}"/>
    <cellStyle name="Note 2 3 3 5 5 2" xfId="24275" xr:uid="{00000000-0005-0000-0000-0000385F0000}"/>
    <cellStyle name="Note 2 3 3 5 5 2 2" xfId="24276" xr:uid="{00000000-0005-0000-0000-0000395F0000}"/>
    <cellStyle name="Note 2 3 3 5 5 3" xfId="24277" xr:uid="{00000000-0005-0000-0000-00003A5F0000}"/>
    <cellStyle name="Note 2 3 3 5 6" xfId="24278" xr:uid="{00000000-0005-0000-0000-00003B5F0000}"/>
    <cellStyle name="Note 2 3 3 5 6 2" xfId="24279" xr:uid="{00000000-0005-0000-0000-00003C5F0000}"/>
    <cellStyle name="Note 2 3 3 5 6 2 2" xfId="24280" xr:uid="{00000000-0005-0000-0000-00003D5F0000}"/>
    <cellStyle name="Note 2 3 3 5 6 3" xfId="24281" xr:uid="{00000000-0005-0000-0000-00003E5F0000}"/>
    <cellStyle name="Note 2 3 3 5 7" xfId="24282" xr:uid="{00000000-0005-0000-0000-00003F5F0000}"/>
    <cellStyle name="Note 2 3 3 5 7 2" xfId="24283" xr:uid="{00000000-0005-0000-0000-0000405F0000}"/>
    <cellStyle name="Note 2 3 3 5 8" xfId="24284" xr:uid="{00000000-0005-0000-0000-0000415F0000}"/>
    <cellStyle name="Note 2 3 3 5 8 2" xfId="24285" xr:uid="{00000000-0005-0000-0000-0000425F0000}"/>
    <cellStyle name="Note 2 3 3 5 9" xfId="24286" xr:uid="{00000000-0005-0000-0000-0000435F0000}"/>
    <cellStyle name="Note 2 3 3 6" xfId="24287" xr:uid="{00000000-0005-0000-0000-0000445F0000}"/>
    <cellStyle name="Note 2 3 3 6 2" xfId="24288" xr:uid="{00000000-0005-0000-0000-0000455F0000}"/>
    <cellStyle name="Note 2 3 3 6 3" xfId="24289" xr:uid="{00000000-0005-0000-0000-0000465F0000}"/>
    <cellStyle name="Note 2 3 3 7" xfId="24290" xr:uid="{00000000-0005-0000-0000-0000475F0000}"/>
    <cellStyle name="Note 2 3 3 8" xfId="24291" xr:uid="{00000000-0005-0000-0000-0000485F0000}"/>
    <cellStyle name="Note 2 3 3 8 2" xfId="24292" xr:uid="{00000000-0005-0000-0000-0000495F0000}"/>
    <cellStyle name="Note 2 3 3 8 2 2" xfId="24293" xr:uid="{00000000-0005-0000-0000-00004A5F0000}"/>
    <cellStyle name="Note 2 3 3 8 3" xfId="24294" xr:uid="{00000000-0005-0000-0000-00004B5F0000}"/>
    <cellStyle name="Note 2 3 3 8 4" xfId="24295" xr:uid="{00000000-0005-0000-0000-00004C5F0000}"/>
    <cellStyle name="Note 2 3 3 8 5" xfId="24296" xr:uid="{00000000-0005-0000-0000-00004D5F0000}"/>
    <cellStyle name="Note 2 3 3 9" xfId="24297" xr:uid="{00000000-0005-0000-0000-00004E5F0000}"/>
    <cellStyle name="Note 2 3 3 9 2" xfId="24298" xr:uid="{00000000-0005-0000-0000-00004F5F0000}"/>
    <cellStyle name="Note 2 3 3 9 2 2" xfId="24299" xr:uid="{00000000-0005-0000-0000-0000505F0000}"/>
    <cellStyle name="Note 2 3 3 9 3" xfId="24300" xr:uid="{00000000-0005-0000-0000-0000515F0000}"/>
    <cellStyle name="Note 2 3 4" xfId="648" xr:uid="{00000000-0005-0000-0000-0000525F0000}"/>
    <cellStyle name="Note 2 3 4 2" xfId="24301" xr:uid="{00000000-0005-0000-0000-0000535F0000}"/>
    <cellStyle name="Note 2 3 4 2 2" xfId="24302" xr:uid="{00000000-0005-0000-0000-0000545F0000}"/>
    <cellStyle name="Note 2 3 4 2 3" xfId="24303" xr:uid="{00000000-0005-0000-0000-0000555F0000}"/>
    <cellStyle name="Note 2 3 4 2 3 2" xfId="24304" xr:uid="{00000000-0005-0000-0000-0000565F0000}"/>
    <cellStyle name="Note 2 3 4 2 3 3" xfId="24305" xr:uid="{00000000-0005-0000-0000-0000575F0000}"/>
    <cellStyle name="Note 2 3 4 2 4" xfId="24306" xr:uid="{00000000-0005-0000-0000-0000585F0000}"/>
    <cellStyle name="Note 2 3 4 2 4 2" xfId="24307" xr:uid="{00000000-0005-0000-0000-0000595F0000}"/>
    <cellStyle name="Note 2 3 4 2 4 2 2" xfId="24308" xr:uid="{00000000-0005-0000-0000-00005A5F0000}"/>
    <cellStyle name="Note 2 3 4 2 4 3" xfId="24309" xr:uid="{00000000-0005-0000-0000-00005B5F0000}"/>
    <cellStyle name="Note 2 3 4 2 5" xfId="24310" xr:uid="{00000000-0005-0000-0000-00005C5F0000}"/>
    <cellStyle name="Note 2 3 4 2 5 2" xfId="24311" xr:uid="{00000000-0005-0000-0000-00005D5F0000}"/>
    <cellStyle name="Note 2 3 4 2 5 2 2" xfId="24312" xr:uid="{00000000-0005-0000-0000-00005E5F0000}"/>
    <cellStyle name="Note 2 3 4 2 5 3" xfId="24313" xr:uid="{00000000-0005-0000-0000-00005F5F0000}"/>
    <cellStyle name="Note 2 3 4 2 6" xfId="24314" xr:uid="{00000000-0005-0000-0000-0000605F0000}"/>
    <cellStyle name="Note 2 3 4 2 6 2" xfId="24315" xr:uid="{00000000-0005-0000-0000-0000615F0000}"/>
    <cellStyle name="Note 2 3 4 2 6 2 2" xfId="24316" xr:uid="{00000000-0005-0000-0000-0000625F0000}"/>
    <cellStyle name="Note 2 3 4 2 6 3" xfId="24317" xr:uid="{00000000-0005-0000-0000-0000635F0000}"/>
    <cellStyle name="Note 2 3 4 2 7" xfId="24318" xr:uid="{00000000-0005-0000-0000-0000645F0000}"/>
    <cellStyle name="Note 2 3 4 2 7 2" xfId="24319" xr:uid="{00000000-0005-0000-0000-0000655F0000}"/>
    <cellStyle name="Note 2 3 4 2 8" xfId="24320" xr:uid="{00000000-0005-0000-0000-0000665F0000}"/>
    <cellStyle name="Note 2 3 4 2 8 2" xfId="24321" xr:uid="{00000000-0005-0000-0000-0000675F0000}"/>
    <cellStyle name="Note 2 3 4 2 9" xfId="24322" xr:uid="{00000000-0005-0000-0000-0000685F0000}"/>
    <cellStyle name="Note 2 3 4 3" xfId="24323" xr:uid="{00000000-0005-0000-0000-0000695F0000}"/>
    <cellStyle name="Note 2 3 4 3 2" xfId="24324" xr:uid="{00000000-0005-0000-0000-00006A5F0000}"/>
    <cellStyle name="Note 2 3 4 3 3" xfId="24325" xr:uid="{00000000-0005-0000-0000-00006B5F0000}"/>
    <cellStyle name="Note 2 3 4 3 3 2" xfId="24326" xr:uid="{00000000-0005-0000-0000-00006C5F0000}"/>
    <cellStyle name="Note 2 3 4 3 3 3" xfId="24327" xr:uid="{00000000-0005-0000-0000-00006D5F0000}"/>
    <cellStyle name="Note 2 3 4 3 4" xfId="24328" xr:uid="{00000000-0005-0000-0000-00006E5F0000}"/>
    <cellStyle name="Note 2 3 4 3 4 2" xfId="24329" xr:uid="{00000000-0005-0000-0000-00006F5F0000}"/>
    <cellStyle name="Note 2 3 4 3 4 2 2" xfId="24330" xr:uid="{00000000-0005-0000-0000-0000705F0000}"/>
    <cellStyle name="Note 2 3 4 3 4 3" xfId="24331" xr:uid="{00000000-0005-0000-0000-0000715F0000}"/>
    <cellStyle name="Note 2 3 4 3 5" xfId="24332" xr:uid="{00000000-0005-0000-0000-0000725F0000}"/>
    <cellStyle name="Note 2 3 4 3 5 2" xfId="24333" xr:uid="{00000000-0005-0000-0000-0000735F0000}"/>
    <cellStyle name="Note 2 3 4 3 5 2 2" xfId="24334" xr:uid="{00000000-0005-0000-0000-0000745F0000}"/>
    <cellStyle name="Note 2 3 4 3 5 3" xfId="24335" xr:uid="{00000000-0005-0000-0000-0000755F0000}"/>
    <cellStyle name="Note 2 3 4 3 6" xfId="24336" xr:uid="{00000000-0005-0000-0000-0000765F0000}"/>
    <cellStyle name="Note 2 3 4 3 6 2" xfId="24337" xr:uid="{00000000-0005-0000-0000-0000775F0000}"/>
    <cellStyle name="Note 2 3 4 3 6 2 2" xfId="24338" xr:uid="{00000000-0005-0000-0000-0000785F0000}"/>
    <cellStyle name="Note 2 3 4 3 6 3" xfId="24339" xr:uid="{00000000-0005-0000-0000-0000795F0000}"/>
    <cellStyle name="Note 2 3 4 3 7" xfId="24340" xr:uid="{00000000-0005-0000-0000-00007A5F0000}"/>
    <cellStyle name="Note 2 3 4 3 7 2" xfId="24341" xr:uid="{00000000-0005-0000-0000-00007B5F0000}"/>
    <cellStyle name="Note 2 3 4 3 8" xfId="24342" xr:uid="{00000000-0005-0000-0000-00007C5F0000}"/>
    <cellStyle name="Note 2 3 4 3 8 2" xfId="24343" xr:uid="{00000000-0005-0000-0000-00007D5F0000}"/>
    <cellStyle name="Note 2 3 4 3 9" xfId="24344" xr:uid="{00000000-0005-0000-0000-00007E5F0000}"/>
    <cellStyle name="Note 2 3 4 4" xfId="24345" xr:uid="{00000000-0005-0000-0000-00007F5F0000}"/>
    <cellStyle name="Note 2 3 4 4 2" xfId="24346" xr:uid="{00000000-0005-0000-0000-0000805F0000}"/>
    <cellStyle name="Note 2 3 4 4 3" xfId="24347" xr:uid="{00000000-0005-0000-0000-0000815F0000}"/>
    <cellStyle name="Note 2 3 4 4 3 2" xfId="24348" xr:uid="{00000000-0005-0000-0000-0000825F0000}"/>
    <cellStyle name="Note 2 3 4 4 3 2 2" xfId="24349" xr:uid="{00000000-0005-0000-0000-0000835F0000}"/>
    <cellStyle name="Note 2 3 4 4 3 3" xfId="24350" xr:uid="{00000000-0005-0000-0000-0000845F0000}"/>
    <cellStyle name="Note 2 3 4 4 4" xfId="24351" xr:uid="{00000000-0005-0000-0000-0000855F0000}"/>
    <cellStyle name="Note 2 3 4 4 4 2" xfId="24352" xr:uid="{00000000-0005-0000-0000-0000865F0000}"/>
    <cellStyle name="Note 2 3 4 4 4 2 2" xfId="24353" xr:uid="{00000000-0005-0000-0000-0000875F0000}"/>
    <cellStyle name="Note 2 3 4 4 4 3" xfId="24354" xr:uid="{00000000-0005-0000-0000-0000885F0000}"/>
    <cellStyle name="Note 2 3 4 4 5" xfId="24355" xr:uid="{00000000-0005-0000-0000-0000895F0000}"/>
    <cellStyle name="Note 2 3 4 4 5 2" xfId="24356" xr:uid="{00000000-0005-0000-0000-00008A5F0000}"/>
    <cellStyle name="Note 2 3 4 4 5 2 2" xfId="24357" xr:uid="{00000000-0005-0000-0000-00008B5F0000}"/>
    <cellStyle name="Note 2 3 4 4 5 3" xfId="24358" xr:uid="{00000000-0005-0000-0000-00008C5F0000}"/>
    <cellStyle name="Note 2 3 4 4 6" xfId="24359" xr:uid="{00000000-0005-0000-0000-00008D5F0000}"/>
    <cellStyle name="Note 2 3 4 4 6 2" xfId="24360" xr:uid="{00000000-0005-0000-0000-00008E5F0000}"/>
    <cellStyle name="Note 2 3 4 4 7" xfId="24361" xr:uid="{00000000-0005-0000-0000-00008F5F0000}"/>
    <cellStyle name="Note 2 3 4 4 7 2" xfId="24362" xr:uid="{00000000-0005-0000-0000-0000905F0000}"/>
    <cellStyle name="Note 2 3 4 4 8" xfId="24363" xr:uid="{00000000-0005-0000-0000-0000915F0000}"/>
    <cellStyle name="Note 2 3 4 4 9" xfId="24364" xr:uid="{00000000-0005-0000-0000-0000925F0000}"/>
    <cellStyle name="Note 2 3 4 5" xfId="24365" xr:uid="{00000000-0005-0000-0000-0000935F0000}"/>
    <cellStyle name="Note 2 3 4 5 2" xfId="24366" xr:uid="{00000000-0005-0000-0000-0000945F0000}"/>
    <cellStyle name="Note 2 3 4 5 3" xfId="24367" xr:uid="{00000000-0005-0000-0000-0000955F0000}"/>
    <cellStyle name="Note 2 3 4 6" xfId="24368" xr:uid="{00000000-0005-0000-0000-0000965F0000}"/>
    <cellStyle name="Note 2 3 4 6 2" xfId="24369" xr:uid="{00000000-0005-0000-0000-0000975F0000}"/>
    <cellStyle name="Note 2 3 4 6 2 2" xfId="24370" xr:uid="{00000000-0005-0000-0000-0000985F0000}"/>
    <cellStyle name="Note 2 3 4 6 2 2 2" xfId="24371" xr:uid="{00000000-0005-0000-0000-0000995F0000}"/>
    <cellStyle name="Note 2 3 4 6 2 3" xfId="24372" xr:uid="{00000000-0005-0000-0000-00009A5F0000}"/>
    <cellStyle name="Note 2 3 4 6 3" xfId="24373" xr:uid="{00000000-0005-0000-0000-00009B5F0000}"/>
    <cellStyle name="Note 2 3 4 6 3 2" xfId="24374" xr:uid="{00000000-0005-0000-0000-00009C5F0000}"/>
    <cellStyle name="Note 2 3 4 6 3 2 2" xfId="24375" xr:uid="{00000000-0005-0000-0000-00009D5F0000}"/>
    <cellStyle name="Note 2 3 4 6 3 3" xfId="24376" xr:uid="{00000000-0005-0000-0000-00009E5F0000}"/>
    <cellStyle name="Note 2 3 4 6 4" xfId="24377" xr:uid="{00000000-0005-0000-0000-00009F5F0000}"/>
    <cellStyle name="Note 2 3 4 6 4 2" xfId="24378" xr:uid="{00000000-0005-0000-0000-0000A05F0000}"/>
    <cellStyle name="Note 2 3 4 6 4 2 2" xfId="24379" xr:uid="{00000000-0005-0000-0000-0000A15F0000}"/>
    <cellStyle name="Note 2 3 4 6 4 3" xfId="24380" xr:uid="{00000000-0005-0000-0000-0000A25F0000}"/>
    <cellStyle name="Note 2 3 4 6 5" xfId="24381" xr:uid="{00000000-0005-0000-0000-0000A35F0000}"/>
    <cellStyle name="Note 2 3 4 6 5 2" xfId="24382" xr:uid="{00000000-0005-0000-0000-0000A45F0000}"/>
    <cellStyle name="Note 2 3 4 6 6" xfId="24383" xr:uid="{00000000-0005-0000-0000-0000A55F0000}"/>
    <cellStyle name="Note 2 3 4 6 6 2" xfId="24384" xr:uid="{00000000-0005-0000-0000-0000A65F0000}"/>
    <cellStyle name="Note 2 3 4 6 7" xfId="24385" xr:uid="{00000000-0005-0000-0000-0000A75F0000}"/>
    <cellStyle name="Note 2 3 4 7" xfId="24386" xr:uid="{00000000-0005-0000-0000-0000A85F0000}"/>
    <cellStyle name="Note 2 3 4 7 2" xfId="24387" xr:uid="{00000000-0005-0000-0000-0000A95F0000}"/>
    <cellStyle name="Note 2 3 4 7 2 2" xfId="24388" xr:uid="{00000000-0005-0000-0000-0000AA5F0000}"/>
    <cellStyle name="Note 2 3 4 7 3" xfId="24389" xr:uid="{00000000-0005-0000-0000-0000AB5F0000}"/>
    <cellStyle name="Note 2 3 4 8" xfId="24390" xr:uid="{00000000-0005-0000-0000-0000AC5F0000}"/>
    <cellStyle name="Note 2 3 4 8 2" xfId="24391" xr:uid="{00000000-0005-0000-0000-0000AD5F0000}"/>
    <cellStyle name="Note 2 3 4 8 2 2" xfId="24392" xr:uid="{00000000-0005-0000-0000-0000AE5F0000}"/>
    <cellStyle name="Note 2 3 4 8 3" xfId="24393" xr:uid="{00000000-0005-0000-0000-0000AF5F0000}"/>
    <cellStyle name="Note 2 3 5" xfId="649" xr:uid="{00000000-0005-0000-0000-0000B05F0000}"/>
    <cellStyle name="Note 2 3 5 10" xfId="24394" xr:uid="{00000000-0005-0000-0000-0000B15F0000}"/>
    <cellStyle name="Note 2 3 5 2" xfId="650" xr:uid="{00000000-0005-0000-0000-0000B25F0000}"/>
    <cellStyle name="Note 2 3 5 2 2" xfId="24395" xr:uid="{00000000-0005-0000-0000-0000B35F0000}"/>
    <cellStyle name="Note 2 3 5 2 3" xfId="24396" xr:uid="{00000000-0005-0000-0000-0000B45F0000}"/>
    <cellStyle name="Note 2 3 5 2 3 2" xfId="24397" xr:uid="{00000000-0005-0000-0000-0000B55F0000}"/>
    <cellStyle name="Note 2 3 5 2 3 3" xfId="24398" xr:uid="{00000000-0005-0000-0000-0000B65F0000}"/>
    <cellStyle name="Note 2 3 5 2 4" xfId="24399" xr:uid="{00000000-0005-0000-0000-0000B75F0000}"/>
    <cellStyle name="Note 2 3 5 2 4 2" xfId="24400" xr:uid="{00000000-0005-0000-0000-0000B85F0000}"/>
    <cellStyle name="Note 2 3 5 2 4 2 2" xfId="24401" xr:uid="{00000000-0005-0000-0000-0000B95F0000}"/>
    <cellStyle name="Note 2 3 5 2 4 3" xfId="24402" xr:uid="{00000000-0005-0000-0000-0000BA5F0000}"/>
    <cellStyle name="Note 2 3 5 2 5" xfId="24403" xr:uid="{00000000-0005-0000-0000-0000BB5F0000}"/>
    <cellStyle name="Note 2 3 5 2 5 2" xfId="24404" xr:uid="{00000000-0005-0000-0000-0000BC5F0000}"/>
    <cellStyle name="Note 2 3 5 2 5 2 2" xfId="24405" xr:uid="{00000000-0005-0000-0000-0000BD5F0000}"/>
    <cellStyle name="Note 2 3 5 2 5 3" xfId="24406" xr:uid="{00000000-0005-0000-0000-0000BE5F0000}"/>
    <cellStyle name="Note 2 3 5 2 6" xfId="24407" xr:uid="{00000000-0005-0000-0000-0000BF5F0000}"/>
    <cellStyle name="Note 2 3 5 2 6 2" xfId="24408" xr:uid="{00000000-0005-0000-0000-0000C05F0000}"/>
    <cellStyle name="Note 2 3 5 2 6 2 2" xfId="24409" xr:uid="{00000000-0005-0000-0000-0000C15F0000}"/>
    <cellStyle name="Note 2 3 5 2 6 3" xfId="24410" xr:uid="{00000000-0005-0000-0000-0000C25F0000}"/>
    <cellStyle name="Note 2 3 5 2 7" xfId="24411" xr:uid="{00000000-0005-0000-0000-0000C35F0000}"/>
    <cellStyle name="Note 2 3 5 2 7 2" xfId="24412" xr:uid="{00000000-0005-0000-0000-0000C45F0000}"/>
    <cellStyle name="Note 2 3 5 2 8" xfId="24413" xr:uid="{00000000-0005-0000-0000-0000C55F0000}"/>
    <cellStyle name="Note 2 3 5 2 8 2" xfId="24414" xr:uid="{00000000-0005-0000-0000-0000C65F0000}"/>
    <cellStyle name="Note 2 3 5 2 9" xfId="24415" xr:uid="{00000000-0005-0000-0000-0000C75F0000}"/>
    <cellStyle name="Note 2 3 5 3" xfId="651" xr:uid="{00000000-0005-0000-0000-0000C85F0000}"/>
    <cellStyle name="Note 2 3 5 4" xfId="24416" xr:uid="{00000000-0005-0000-0000-0000C95F0000}"/>
    <cellStyle name="Note 2 3 5 4 2" xfId="24417" xr:uid="{00000000-0005-0000-0000-0000CA5F0000}"/>
    <cellStyle name="Note 2 3 5 4 3" xfId="24418" xr:uid="{00000000-0005-0000-0000-0000CB5F0000}"/>
    <cellStyle name="Note 2 3 5 5" xfId="24419" xr:uid="{00000000-0005-0000-0000-0000CC5F0000}"/>
    <cellStyle name="Note 2 3 5 5 2" xfId="24420" xr:uid="{00000000-0005-0000-0000-0000CD5F0000}"/>
    <cellStyle name="Note 2 3 5 5 2 2" xfId="24421" xr:uid="{00000000-0005-0000-0000-0000CE5F0000}"/>
    <cellStyle name="Note 2 3 5 5 3" xfId="24422" xr:uid="{00000000-0005-0000-0000-0000CF5F0000}"/>
    <cellStyle name="Note 2 3 5 6" xfId="24423" xr:uid="{00000000-0005-0000-0000-0000D05F0000}"/>
    <cellStyle name="Note 2 3 5 6 2" xfId="24424" xr:uid="{00000000-0005-0000-0000-0000D15F0000}"/>
    <cellStyle name="Note 2 3 5 6 2 2" xfId="24425" xr:uid="{00000000-0005-0000-0000-0000D25F0000}"/>
    <cellStyle name="Note 2 3 5 6 3" xfId="24426" xr:uid="{00000000-0005-0000-0000-0000D35F0000}"/>
    <cellStyle name="Note 2 3 5 7" xfId="24427" xr:uid="{00000000-0005-0000-0000-0000D45F0000}"/>
    <cellStyle name="Note 2 3 5 7 2" xfId="24428" xr:uid="{00000000-0005-0000-0000-0000D55F0000}"/>
    <cellStyle name="Note 2 3 5 7 2 2" xfId="24429" xr:uid="{00000000-0005-0000-0000-0000D65F0000}"/>
    <cellStyle name="Note 2 3 5 7 3" xfId="24430" xr:uid="{00000000-0005-0000-0000-0000D75F0000}"/>
    <cellStyle name="Note 2 3 5 8" xfId="24431" xr:uid="{00000000-0005-0000-0000-0000D85F0000}"/>
    <cellStyle name="Note 2 3 5 8 2" xfId="24432" xr:uid="{00000000-0005-0000-0000-0000D95F0000}"/>
    <cellStyle name="Note 2 3 5 9" xfId="24433" xr:uid="{00000000-0005-0000-0000-0000DA5F0000}"/>
    <cellStyle name="Note 2 3 5 9 2" xfId="24434" xr:uid="{00000000-0005-0000-0000-0000DB5F0000}"/>
    <cellStyle name="Note 2 3 6" xfId="652" xr:uid="{00000000-0005-0000-0000-0000DC5F0000}"/>
    <cellStyle name="Note 2 3 6 2" xfId="653" xr:uid="{00000000-0005-0000-0000-0000DD5F0000}"/>
    <cellStyle name="Note 2 3 6 2 10" xfId="24435" xr:uid="{00000000-0005-0000-0000-0000DE5F0000}"/>
    <cellStyle name="Note 2 3 6 2 2" xfId="24436" xr:uid="{00000000-0005-0000-0000-0000DF5F0000}"/>
    <cellStyle name="Note 2 3 6 2 3" xfId="24437" xr:uid="{00000000-0005-0000-0000-0000E05F0000}"/>
    <cellStyle name="Note 2 3 6 2 4" xfId="24438" xr:uid="{00000000-0005-0000-0000-0000E15F0000}"/>
    <cellStyle name="Note 2 3 6 2 4 2" xfId="24439" xr:uid="{00000000-0005-0000-0000-0000E25F0000}"/>
    <cellStyle name="Note 2 3 6 2 4 2 2" xfId="24440" xr:uid="{00000000-0005-0000-0000-0000E35F0000}"/>
    <cellStyle name="Note 2 3 6 2 4 3" xfId="24441" xr:uid="{00000000-0005-0000-0000-0000E45F0000}"/>
    <cellStyle name="Note 2 3 6 2 5" xfId="24442" xr:uid="{00000000-0005-0000-0000-0000E55F0000}"/>
    <cellStyle name="Note 2 3 6 2 5 2" xfId="24443" xr:uid="{00000000-0005-0000-0000-0000E65F0000}"/>
    <cellStyle name="Note 2 3 6 2 5 2 2" xfId="24444" xr:uid="{00000000-0005-0000-0000-0000E75F0000}"/>
    <cellStyle name="Note 2 3 6 2 5 3" xfId="24445" xr:uid="{00000000-0005-0000-0000-0000E85F0000}"/>
    <cellStyle name="Note 2 3 6 2 6" xfId="24446" xr:uid="{00000000-0005-0000-0000-0000E95F0000}"/>
    <cellStyle name="Note 2 3 6 2 6 2" xfId="24447" xr:uid="{00000000-0005-0000-0000-0000EA5F0000}"/>
    <cellStyle name="Note 2 3 6 2 6 2 2" xfId="24448" xr:uid="{00000000-0005-0000-0000-0000EB5F0000}"/>
    <cellStyle name="Note 2 3 6 2 6 3" xfId="24449" xr:uid="{00000000-0005-0000-0000-0000EC5F0000}"/>
    <cellStyle name="Note 2 3 6 2 7" xfId="24450" xr:uid="{00000000-0005-0000-0000-0000ED5F0000}"/>
    <cellStyle name="Note 2 3 6 2 7 2" xfId="24451" xr:uid="{00000000-0005-0000-0000-0000EE5F0000}"/>
    <cellStyle name="Note 2 3 6 2 8" xfId="24452" xr:uid="{00000000-0005-0000-0000-0000EF5F0000}"/>
    <cellStyle name="Note 2 3 6 2 8 2" xfId="24453" xr:uid="{00000000-0005-0000-0000-0000F05F0000}"/>
    <cellStyle name="Note 2 3 6 2 9" xfId="24454" xr:uid="{00000000-0005-0000-0000-0000F15F0000}"/>
    <cellStyle name="Note 2 3 6 3" xfId="654" xr:uid="{00000000-0005-0000-0000-0000F25F0000}"/>
    <cellStyle name="Note 2 3 6 4" xfId="24455" xr:uid="{00000000-0005-0000-0000-0000F35F0000}"/>
    <cellStyle name="Note 2 3 6 4 2" xfId="24456" xr:uid="{00000000-0005-0000-0000-0000F45F0000}"/>
    <cellStyle name="Note 2 3 6 4 2 2" xfId="24457" xr:uid="{00000000-0005-0000-0000-0000F55F0000}"/>
    <cellStyle name="Note 2 3 6 4 3" xfId="24458" xr:uid="{00000000-0005-0000-0000-0000F65F0000}"/>
    <cellStyle name="Note 2 3 6 5" xfId="24459" xr:uid="{00000000-0005-0000-0000-0000F75F0000}"/>
    <cellStyle name="Note 2 3 6 5 2" xfId="24460" xr:uid="{00000000-0005-0000-0000-0000F85F0000}"/>
    <cellStyle name="Note 2 3 6 5 2 2" xfId="24461" xr:uid="{00000000-0005-0000-0000-0000F95F0000}"/>
    <cellStyle name="Note 2 3 6 5 3" xfId="24462" xr:uid="{00000000-0005-0000-0000-0000FA5F0000}"/>
    <cellStyle name="Note 2 3 7" xfId="24463" xr:uid="{00000000-0005-0000-0000-0000FB5F0000}"/>
    <cellStyle name="Note 2 3 7 2" xfId="24464" xr:uid="{00000000-0005-0000-0000-0000FC5F0000}"/>
    <cellStyle name="Note 2 3 7 3" xfId="24465" xr:uid="{00000000-0005-0000-0000-0000FD5F0000}"/>
    <cellStyle name="Note 2 3 7 3 2" xfId="24466" xr:uid="{00000000-0005-0000-0000-0000FE5F0000}"/>
    <cellStyle name="Note 2 3 7 3 3" xfId="24467" xr:uid="{00000000-0005-0000-0000-0000FF5F0000}"/>
    <cellStyle name="Note 2 3 7 4" xfId="24468" xr:uid="{00000000-0005-0000-0000-000000600000}"/>
    <cellStyle name="Note 2 3 7 4 2" xfId="24469" xr:uid="{00000000-0005-0000-0000-000001600000}"/>
    <cellStyle name="Note 2 3 7 4 2 2" xfId="24470" xr:uid="{00000000-0005-0000-0000-000002600000}"/>
    <cellStyle name="Note 2 3 7 4 3" xfId="24471" xr:uid="{00000000-0005-0000-0000-000003600000}"/>
    <cellStyle name="Note 2 3 7 5" xfId="24472" xr:uid="{00000000-0005-0000-0000-000004600000}"/>
    <cellStyle name="Note 2 3 7 5 2" xfId="24473" xr:uid="{00000000-0005-0000-0000-000005600000}"/>
    <cellStyle name="Note 2 3 7 5 2 2" xfId="24474" xr:uid="{00000000-0005-0000-0000-000006600000}"/>
    <cellStyle name="Note 2 3 7 5 3" xfId="24475" xr:uid="{00000000-0005-0000-0000-000007600000}"/>
    <cellStyle name="Note 2 3 7 6" xfId="24476" xr:uid="{00000000-0005-0000-0000-000008600000}"/>
    <cellStyle name="Note 2 3 7 6 2" xfId="24477" xr:uid="{00000000-0005-0000-0000-000009600000}"/>
    <cellStyle name="Note 2 3 7 6 2 2" xfId="24478" xr:uid="{00000000-0005-0000-0000-00000A600000}"/>
    <cellStyle name="Note 2 3 7 6 3" xfId="24479" xr:uid="{00000000-0005-0000-0000-00000B600000}"/>
    <cellStyle name="Note 2 3 7 7" xfId="24480" xr:uid="{00000000-0005-0000-0000-00000C600000}"/>
    <cellStyle name="Note 2 3 7 7 2" xfId="24481" xr:uid="{00000000-0005-0000-0000-00000D600000}"/>
    <cellStyle name="Note 2 3 7 8" xfId="24482" xr:uid="{00000000-0005-0000-0000-00000E600000}"/>
    <cellStyle name="Note 2 3 7 8 2" xfId="24483" xr:uid="{00000000-0005-0000-0000-00000F600000}"/>
    <cellStyle name="Note 2 3 7 9" xfId="24484" xr:uid="{00000000-0005-0000-0000-000010600000}"/>
    <cellStyle name="Note 2 3 8" xfId="24485" xr:uid="{00000000-0005-0000-0000-000011600000}"/>
    <cellStyle name="Note 2 3 8 2" xfId="24486" xr:uid="{00000000-0005-0000-0000-000012600000}"/>
    <cellStyle name="Note 2 3 8 3" xfId="24487" xr:uid="{00000000-0005-0000-0000-000013600000}"/>
    <cellStyle name="Note 2 3 9" xfId="24488" xr:uid="{00000000-0005-0000-0000-000014600000}"/>
    <cellStyle name="Note 2 4" xfId="655" xr:uid="{00000000-0005-0000-0000-000015600000}"/>
    <cellStyle name="Note 2 4 10" xfId="24489" xr:uid="{00000000-0005-0000-0000-000016600000}"/>
    <cellStyle name="Note 2 4 10 2" xfId="24490" xr:uid="{00000000-0005-0000-0000-000017600000}"/>
    <cellStyle name="Note 2 4 10 2 2" xfId="24491" xr:uid="{00000000-0005-0000-0000-000018600000}"/>
    <cellStyle name="Note 2 4 10 3" xfId="24492" xr:uid="{00000000-0005-0000-0000-000019600000}"/>
    <cellStyle name="Note 2 4 11" xfId="24493" xr:uid="{00000000-0005-0000-0000-00001A600000}"/>
    <cellStyle name="Note 2 4 11 2" xfId="24494" xr:uid="{00000000-0005-0000-0000-00001B600000}"/>
    <cellStyle name="Note 2 4 12" xfId="24495" xr:uid="{00000000-0005-0000-0000-00001C600000}"/>
    <cellStyle name="Note 2 4 12 2" xfId="24496" xr:uid="{00000000-0005-0000-0000-00001D600000}"/>
    <cellStyle name="Note 2 4 13" xfId="24497" xr:uid="{00000000-0005-0000-0000-00001E600000}"/>
    <cellStyle name="Note 2 4 14" xfId="24498" xr:uid="{00000000-0005-0000-0000-00001F600000}"/>
    <cellStyle name="Note 2 4 15" xfId="24499" xr:uid="{00000000-0005-0000-0000-000020600000}"/>
    <cellStyle name="Note 2 4 2" xfId="656" xr:uid="{00000000-0005-0000-0000-000021600000}"/>
    <cellStyle name="Note 2 4 2 2" xfId="24500" xr:uid="{00000000-0005-0000-0000-000022600000}"/>
    <cellStyle name="Note 2 4 2 2 2" xfId="24501" xr:uid="{00000000-0005-0000-0000-000023600000}"/>
    <cellStyle name="Note 2 4 2 2 3" xfId="24502" xr:uid="{00000000-0005-0000-0000-000024600000}"/>
    <cellStyle name="Note 2 4 2 2 3 2" xfId="24503" xr:uid="{00000000-0005-0000-0000-000025600000}"/>
    <cellStyle name="Note 2 4 2 2 3 3" xfId="24504" xr:uid="{00000000-0005-0000-0000-000026600000}"/>
    <cellStyle name="Note 2 4 2 2 4" xfId="24505" xr:uid="{00000000-0005-0000-0000-000027600000}"/>
    <cellStyle name="Note 2 4 2 2 4 2" xfId="24506" xr:uid="{00000000-0005-0000-0000-000028600000}"/>
    <cellStyle name="Note 2 4 2 2 4 2 2" xfId="24507" xr:uid="{00000000-0005-0000-0000-000029600000}"/>
    <cellStyle name="Note 2 4 2 2 4 3" xfId="24508" xr:uid="{00000000-0005-0000-0000-00002A600000}"/>
    <cellStyle name="Note 2 4 2 2 5" xfId="24509" xr:uid="{00000000-0005-0000-0000-00002B600000}"/>
    <cellStyle name="Note 2 4 2 2 5 2" xfId="24510" xr:uid="{00000000-0005-0000-0000-00002C600000}"/>
    <cellStyle name="Note 2 4 2 2 5 2 2" xfId="24511" xr:uid="{00000000-0005-0000-0000-00002D600000}"/>
    <cellStyle name="Note 2 4 2 2 5 3" xfId="24512" xr:uid="{00000000-0005-0000-0000-00002E600000}"/>
    <cellStyle name="Note 2 4 2 2 6" xfId="24513" xr:uid="{00000000-0005-0000-0000-00002F600000}"/>
    <cellStyle name="Note 2 4 2 2 6 2" xfId="24514" xr:uid="{00000000-0005-0000-0000-000030600000}"/>
    <cellStyle name="Note 2 4 2 2 6 2 2" xfId="24515" xr:uid="{00000000-0005-0000-0000-000031600000}"/>
    <cellStyle name="Note 2 4 2 2 6 3" xfId="24516" xr:uid="{00000000-0005-0000-0000-000032600000}"/>
    <cellStyle name="Note 2 4 2 2 7" xfId="24517" xr:uid="{00000000-0005-0000-0000-000033600000}"/>
    <cellStyle name="Note 2 4 2 2 7 2" xfId="24518" xr:uid="{00000000-0005-0000-0000-000034600000}"/>
    <cellStyle name="Note 2 4 2 2 8" xfId="24519" xr:uid="{00000000-0005-0000-0000-000035600000}"/>
    <cellStyle name="Note 2 4 2 2 8 2" xfId="24520" xr:uid="{00000000-0005-0000-0000-000036600000}"/>
    <cellStyle name="Note 2 4 2 2 9" xfId="24521" xr:uid="{00000000-0005-0000-0000-000037600000}"/>
    <cellStyle name="Note 2 4 2 3" xfId="24522" xr:uid="{00000000-0005-0000-0000-000038600000}"/>
    <cellStyle name="Note 2 4 2 3 2" xfId="24523" xr:uid="{00000000-0005-0000-0000-000039600000}"/>
    <cellStyle name="Note 2 4 2 3 3" xfId="24524" xr:uid="{00000000-0005-0000-0000-00003A600000}"/>
    <cellStyle name="Note 2 4 2 3 3 2" xfId="24525" xr:uid="{00000000-0005-0000-0000-00003B600000}"/>
    <cellStyle name="Note 2 4 2 3 3 3" xfId="24526" xr:uid="{00000000-0005-0000-0000-00003C600000}"/>
    <cellStyle name="Note 2 4 2 3 4" xfId="24527" xr:uid="{00000000-0005-0000-0000-00003D600000}"/>
    <cellStyle name="Note 2 4 2 3 4 2" xfId="24528" xr:uid="{00000000-0005-0000-0000-00003E600000}"/>
    <cellStyle name="Note 2 4 2 3 4 2 2" xfId="24529" xr:uid="{00000000-0005-0000-0000-00003F600000}"/>
    <cellStyle name="Note 2 4 2 3 4 3" xfId="24530" xr:uid="{00000000-0005-0000-0000-000040600000}"/>
    <cellStyle name="Note 2 4 2 3 5" xfId="24531" xr:uid="{00000000-0005-0000-0000-000041600000}"/>
    <cellStyle name="Note 2 4 2 3 5 2" xfId="24532" xr:uid="{00000000-0005-0000-0000-000042600000}"/>
    <cellStyle name="Note 2 4 2 3 5 2 2" xfId="24533" xr:uid="{00000000-0005-0000-0000-000043600000}"/>
    <cellStyle name="Note 2 4 2 3 5 3" xfId="24534" xr:uid="{00000000-0005-0000-0000-000044600000}"/>
    <cellStyle name="Note 2 4 2 3 6" xfId="24535" xr:uid="{00000000-0005-0000-0000-000045600000}"/>
    <cellStyle name="Note 2 4 2 3 6 2" xfId="24536" xr:uid="{00000000-0005-0000-0000-000046600000}"/>
    <cellStyle name="Note 2 4 2 3 6 2 2" xfId="24537" xr:uid="{00000000-0005-0000-0000-000047600000}"/>
    <cellStyle name="Note 2 4 2 3 6 3" xfId="24538" xr:uid="{00000000-0005-0000-0000-000048600000}"/>
    <cellStyle name="Note 2 4 2 3 7" xfId="24539" xr:uid="{00000000-0005-0000-0000-000049600000}"/>
    <cellStyle name="Note 2 4 2 3 7 2" xfId="24540" xr:uid="{00000000-0005-0000-0000-00004A600000}"/>
    <cellStyle name="Note 2 4 2 3 8" xfId="24541" xr:uid="{00000000-0005-0000-0000-00004B600000}"/>
    <cellStyle name="Note 2 4 2 3 8 2" xfId="24542" xr:uid="{00000000-0005-0000-0000-00004C600000}"/>
    <cellStyle name="Note 2 4 2 3 9" xfId="24543" xr:uid="{00000000-0005-0000-0000-00004D600000}"/>
    <cellStyle name="Note 2 4 2 4" xfId="24544" xr:uid="{00000000-0005-0000-0000-00004E600000}"/>
    <cellStyle name="Note 2 4 2 4 2" xfId="24545" xr:uid="{00000000-0005-0000-0000-00004F600000}"/>
    <cellStyle name="Note 2 4 2 4 3" xfId="24546" xr:uid="{00000000-0005-0000-0000-000050600000}"/>
    <cellStyle name="Note 2 4 2 4 3 2" xfId="24547" xr:uid="{00000000-0005-0000-0000-000051600000}"/>
    <cellStyle name="Note 2 4 2 4 3 2 2" xfId="24548" xr:uid="{00000000-0005-0000-0000-000052600000}"/>
    <cellStyle name="Note 2 4 2 4 3 3" xfId="24549" xr:uid="{00000000-0005-0000-0000-000053600000}"/>
    <cellStyle name="Note 2 4 2 4 4" xfId="24550" xr:uid="{00000000-0005-0000-0000-000054600000}"/>
    <cellStyle name="Note 2 4 2 4 4 2" xfId="24551" xr:uid="{00000000-0005-0000-0000-000055600000}"/>
    <cellStyle name="Note 2 4 2 4 4 2 2" xfId="24552" xr:uid="{00000000-0005-0000-0000-000056600000}"/>
    <cellStyle name="Note 2 4 2 4 4 3" xfId="24553" xr:uid="{00000000-0005-0000-0000-000057600000}"/>
    <cellStyle name="Note 2 4 2 4 5" xfId="24554" xr:uid="{00000000-0005-0000-0000-000058600000}"/>
    <cellStyle name="Note 2 4 2 4 5 2" xfId="24555" xr:uid="{00000000-0005-0000-0000-000059600000}"/>
    <cellStyle name="Note 2 4 2 4 5 2 2" xfId="24556" xr:uid="{00000000-0005-0000-0000-00005A600000}"/>
    <cellStyle name="Note 2 4 2 4 5 3" xfId="24557" xr:uid="{00000000-0005-0000-0000-00005B600000}"/>
    <cellStyle name="Note 2 4 2 4 6" xfId="24558" xr:uid="{00000000-0005-0000-0000-00005C600000}"/>
    <cellStyle name="Note 2 4 2 4 6 2" xfId="24559" xr:uid="{00000000-0005-0000-0000-00005D600000}"/>
    <cellStyle name="Note 2 4 2 4 7" xfId="24560" xr:uid="{00000000-0005-0000-0000-00005E600000}"/>
    <cellStyle name="Note 2 4 2 4 7 2" xfId="24561" xr:uid="{00000000-0005-0000-0000-00005F600000}"/>
    <cellStyle name="Note 2 4 2 4 8" xfId="24562" xr:uid="{00000000-0005-0000-0000-000060600000}"/>
    <cellStyle name="Note 2 4 2 4 9" xfId="24563" xr:uid="{00000000-0005-0000-0000-000061600000}"/>
    <cellStyle name="Note 2 4 2 5" xfId="24564" xr:uid="{00000000-0005-0000-0000-000062600000}"/>
    <cellStyle name="Note 2 4 2 5 2" xfId="24565" xr:uid="{00000000-0005-0000-0000-000063600000}"/>
    <cellStyle name="Note 2 4 2 5 3" xfId="24566" xr:uid="{00000000-0005-0000-0000-000064600000}"/>
    <cellStyle name="Note 2 4 2 6" xfId="24567" xr:uid="{00000000-0005-0000-0000-000065600000}"/>
    <cellStyle name="Note 2 4 2 6 2" xfId="24568" xr:uid="{00000000-0005-0000-0000-000066600000}"/>
    <cellStyle name="Note 2 4 2 6 2 2" xfId="24569" xr:uid="{00000000-0005-0000-0000-000067600000}"/>
    <cellStyle name="Note 2 4 2 6 2 2 2" xfId="24570" xr:uid="{00000000-0005-0000-0000-000068600000}"/>
    <cellStyle name="Note 2 4 2 6 2 3" xfId="24571" xr:uid="{00000000-0005-0000-0000-000069600000}"/>
    <cellStyle name="Note 2 4 2 6 3" xfId="24572" xr:uid="{00000000-0005-0000-0000-00006A600000}"/>
    <cellStyle name="Note 2 4 2 6 3 2" xfId="24573" xr:uid="{00000000-0005-0000-0000-00006B600000}"/>
    <cellStyle name="Note 2 4 2 6 3 2 2" xfId="24574" xr:uid="{00000000-0005-0000-0000-00006C600000}"/>
    <cellStyle name="Note 2 4 2 6 3 3" xfId="24575" xr:uid="{00000000-0005-0000-0000-00006D600000}"/>
    <cellStyle name="Note 2 4 2 6 4" xfId="24576" xr:uid="{00000000-0005-0000-0000-00006E600000}"/>
    <cellStyle name="Note 2 4 2 6 4 2" xfId="24577" xr:uid="{00000000-0005-0000-0000-00006F600000}"/>
    <cellStyle name="Note 2 4 2 6 4 2 2" xfId="24578" xr:uid="{00000000-0005-0000-0000-000070600000}"/>
    <cellStyle name="Note 2 4 2 6 4 3" xfId="24579" xr:uid="{00000000-0005-0000-0000-000071600000}"/>
    <cellStyle name="Note 2 4 2 6 5" xfId="24580" xr:uid="{00000000-0005-0000-0000-000072600000}"/>
    <cellStyle name="Note 2 4 2 6 5 2" xfId="24581" xr:uid="{00000000-0005-0000-0000-000073600000}"/>
    <cellStyle name="Note 2 4 2 6 6" xfId="24582" xr:uid="{00000000-0005-0000-0000-000074600000}"/>
    <cellStyle name="Note 2 4 2 6 6 2" xfId="24583" xr:uid="{00000000-0005-0000-0000-000075600000}"/>
    <cellStyle name="Note 2 4 2 6 7" xfId="24584" xr:uid="{00000000-0005-0000-0000-000076600000}"/>
    <cellStyle name="Note 2 4 2 7" xfId="24585" xr:uid="{00000000-0005-0000-0000-000077600000}"/>
    <cellStyle name="Note 2 4 2 7 2" xfId="24586" xr:uid="{00000000-0005-0000-0000-000078600000}"/>
    <cellStyle name="Note 2 4 2 7 2 2" xfId="24587" xr:uid="{00000000-0005-0000-0000-000079600000}"/>
    <cellStyle name="Note 2 4 2 7 3" xfId="24588" xr:uid="{00000000-0005-0000-0000-00007A600000}"/>
    <cellStyle name="Note 2 4 2 8" xfId="24589" xr:uid="{00000000-0005-0000-0000-00007B600000}"/>
    <cellStyle name="Note 2 4 2 8 2" xfId="24590" xr:uid="{00000000-0005-0000-0000-00007C600000}"/>
    <cellStyle name="Note 2 4 2 8 2 2" xfId="24591" xr:uid="{00000000-0005-0000-0000-00007D600000}"/>
    <cellStyle name="Note 2 4 2 8 3" xfId="24592" xr:uid="{00000000-0005-0000-0000-00007E600000}"/>
    <cellStyle name="Note 2 4 3" xfId="657" xr:uid="{00000000-0005-0000-0000-00007F600000}"/>
    <cellStyle name="Note 2 4 3 10" xfId="24593" xr:uid="{00000000-0005-0000-0000-000080600000}"/>
    <cellStyle name="Note 2 4 3 2" xfId="658" xr:uid="{00000000-0005-0000-0000-000081600000}"/>
    <cellStyle name="Note 2 4 3 2 2" xfId="24594" xr:uid="{00000000-0005-0000-0000-000082600000}"/>
    <cellStyle name="Note 2 4 3 2 3" xfId="24595" xr:uid="{00000000-0005-0000-0000-000083600000}"/>
    <cellStyle name="Note 2 4 3 2 3 2" xfId="24596" xr:uid="{00000000-0005-0000-0000-000084600000}"/>
    <cellStyle name="Note 2 4 3 2 3 3" xfId="24597" xr:uid="{00000000-0005-0000-0000-000085600000}"/>
    <cellStyle name="Note 2 4 3 2 4" xfId="24598" xr:uid="{00000000-0005-0000-0000-000086600000}"/>
    <cellStyle name="Note 2 4 3 2 4 2" xfId="24599" xr:uid="{00000000-0005-0000-0000-000087600000}"/>
    <cellStyle name="Note 2 4 3 2 4 2 2" xfId="24600" xr:uid="{00000000-0005-0000-0000-000088600000}"/>
    <cellStyle name="Note 2 4 3 2 4 3" xfId="24601" xr:uid="{00000000-0005-0000-0000-000089600000}"/>
    <cellStyle name="Note 2 4 3 2 5" xfId="24602" xr:uid="{00000000-0005-0000-0000-00008A600000}"/>
    <cellStyle name="Note 2 4 3 2 5 2" xfId="24603" xr:uid="{00000000-0005-0000-0000-00008B600000}"/>
    <cellStyle name="Note 2 4 3 2 5 2 2" xfId="24604" xr:uid="{00000000-0005-0000-0000-00008C600000}"/>
    <cellStyle name="Note 2 4 3 2 5 3" xfId="24605" xr:uid="{00000000-0005-0000-0000-00008D600000}"/>
    <cellStyle name="Note 2 4 3 2 6" xfId="24606" xr:uid="{00000000-0005-0000-0000-00008E600000}"/>
    <cellStyle name="Note 2 4 3 2 6 2" xfId="24607" xr:uid="{00000000-0005-0000-0000-00008F600000}"/>
    <cellStyle name="Note 2 4 3 2 6 2 2" xfId="24608" xr:uid="{00000000-0005-0000-0000-000090600000}"/>
    <cellStyle name="Note 2 4 3 2 6 3" xfId="24609" xr:uid="{00000000-0005-0000-0000-000091600000}"/>
    <cellStyle name="Note 2 4 3 2 7" xfId="24610" xr:uid="{00000000-0005-0000-0000-000092600000}"/>
    <cellStyle name="Note 2 4 3 2 7 2" xfId="24611" xr:uid="{00000000-0005-0000-0000-000093600000}"/>
    <cellStyle name="Note 2 4 3 2 8" xfId="24612" xr:uid="{00000000-0005-0000-0000-000094600000}"/>
    <cellStyle name="Note 2 4 3 2 8 2" xfId="24613" xr:uid="{00000000-0005-0000-0000-000095600000}"/>
    <cellStyle name="Note 2 4 3 2 9" xfId="24614" xr:uid="{00000000-0005-0000-0000-000096600000}"/>
    <cellStyle name="Note 2 4 3 3" xfId="659" xr:uid="{00000000-0005-0000-0000-000097600000}"/>
    <cellStyle name="Note 2 4 3 4" xfId="24615" xr:uid="{00000000-0005-0000-0000-000098600000}"/>
    <cellStyle name="Note 2 4 3 4 2" xfId="24616" xr:uid="{00000000-0005-0000-0000-000099600000}"/>
    <cellStyle name="Note 2 4 3 4 3" xfId="24617" xr:uid="{00000000-0005-0000-0000-00009A600000}"/>
    <cellStyle name="Note 2 4 3 5" xfId="24618" xr:uid="{00000000-0005-0000-0000-00009B600000}"/>
    <cellStyle name="Note 2 4 3 5 2" xfId="24619" xr:uid="{00000000-0005-0000-0000-00009C600000}"/>
    <cellStyle name="Note 2 4 3 5 2 2" xfId="24620" xr:uid="{00000000-0005-0000-0000-00009D600000}"/>
    <cellStyle name="Note 2 4 3 5 3" xfId="24621" xr:uid="{00000000-0005-0000-0000-00009E600000}"/>
    <cellStyle name="Note 2 4 3 6" xfId="24622" xr:uid="{00000000-0005-0000-0000-00009F600000}"/>
    <cellStyle name="Note 2 4 3 6 2" xfId="24623" xr:uid="{00000000-0005-0000-0000-0000A0600000}"/>
    <cellStyle name="Note 2 4 3 6 2 2" xfId="24624" xr:uid="{00000000-0005-0000-0000-0000A1600000}"/>
    <cellStyle name="Note 2 4 3 6 3" xfId="24625" xr:uid="{00000000-0005-0000-0000-0000A2600000}"/>
    <cellStyle name="Note 2 4 3 7" xfId="24626" xr:uid="{00000000-0005-0000-0000-0000A3600000}"/>
    <cellStyle name="Note 2 4 3 7 2" xfId="24627" xr:uid="{00000000-0005-0000-0000-0000A4600000}"/>
    <cellStyle name="Note 2 4 3 7 2 2" xfId="24628" xr:uid="{00000000-0005-0000-0000-0000A5600000}"/>
    <cellStyle name="Note 2 4 3 7 3" xfId="24629" xr:uid="{00000000-0005-0000-0000-0000A6600000}"/>
    <cellStyle name="Note 2 4 3 8" xfId="24630" xr:uid="{00000000-0005-0000-0000-0000A7600000}"/>
    <cellStyle name="Note 2 4 3 8 2" xfId="24631" xr:uid="{00000000-0005-0000-0000-0000A8600000}"/>
    <cellStyle name="Note 2 4 3 9" xfId="24632" xr:uid="{00000000-0005-0000-0000-0000A9600000}"/>
    <cellStyle name="Note 2 4 3 9 2" xfId="24633" xr:uid="{00000000-0005-0000-0000-0000AA600000}"/>
    <cellStyle name="Note 2 4 4" xfId="660" xr:uid="{00000000-0005-0000-0000-0000AB600000}"/>
    <cellStyle name="Note 2 4 4 2" xfId="661" xr:uid="{00000000-0005-0000-0000-0000AC600000}"/>
    <cellStyle name="Note 2 4 4 2 10" xfId="24634" xr:uid="{00000000-0005-0000-0000-0000AD600000}"/>
    <cellStyle name="Note 2 4 4 2 2" xfId="24635" xr:uid="{00000000-0005-0000-0000-0000AE600000}"/>
    <cellStyle name="Note 2 4 4 2 3" xfId="24636" xr:uid="{00000000-0005-0000-0000-0000AF600000}"/>
    <cellStyle name="Note 2 4 4 2 4" xfId="24637" xr:uid="{00000000-0005-0000-0000-0000B0600000}"/>
    <cellStyle name="Note 2 4 4 2 4 2" xfId="24638" xr:uid="{00000000-0005-0000-0000-0000B1600000}"/>
    <cellStyle name="Note 2 4 4 2 4 2 2" xfId="24639" xr:uid="{00000000-0005-0000-0000-0000B2600000}"/>
    <cellStyle name="Note 2 4 4 2 4 3" xfId="24640" xr:uid="{00000000-0005-0000-0000-0000B3600000}"/>
    <cellStyle name="Note 2 4 4 2 5" xfId="24641" xr:uid="{00000000-0005-0000-0000-0000B4600000}"/>
    <cellStyle name="Note 2 4 4 2 5 2" xfId="24642" xr:uid="{00000000-0005-0000-0000-0000B5600000}"/>
    <cellStyle name="Note 2 4 4 2 5 2 2" xfId="24643" xr:uid="{00000000-0005-0000-0000-0000B6600000}"/>
    <cellStyle name="Note 2 4 4 2 5 3" xfId="24644" xr:uid="{00000000-0005-0000-0000-0000B7600000}"/>
    <cellStyle name="Note 2 4 4 2 6" xfId="24645" xr:uid="{00000000-0005-0000-0000-0000B8600000}"/>
    <cellStyle name="Note 2 4 4 2 6 2" xfId="24646" xr:uid="{00000000-0005-0000-0000-0000B9600000}"/>
    <cellStyle name="Note 2 4 4 2 6 2 2" xfId="24647" xr:uid="{00000000-0005-0000-0000-0000BA600000}"/>
    <cellStyle name="Note 2 4 4 2 6 3" xfId="24648" xr:uid="{00000000-0005-0000-0000-0000BB600000}"/>
    <cellStyle name="Note 2 4 4 2 7" xfId="24649" xr:uid="{00000000-0005-0000-0000-0000BC600000}"/>
    <cellStyle name="Note 2 4 4 2 7 2" xfId="24650" xr:uid="{00000000-0005-0000-0000-0000BD600000}"/>
    <cellStyle name="Note 2 4 4 2 8" xfId="24651" xr:uid="{00000000-0005-0000-0000-0000BE600000}"/>
    <cellStyle name="Note 2 4 4 2 8 2" xfId="24652" xr:uid="{00000000-0005-0000-0000-0000BF600000}"/>
    <cellStyle name="Note 2 4 4 2 9" xfId="24653" xr:uid="{00000000-0005-0000-0000-0000C0600000}"/>
    <cellStyle name="Note 2 4 4 3" xfId="662" xr:uid="{00000000-0005-0000-0000-0000C1600000}"/>
    <cellStyle name="Note 2 4 4 4" xfId="24654" xr:uid="{00000000-0005-0000-0000-0000C2600000}"/>
    <cellStyle name="Note 2 4 4 4 2" xfId="24655" xr:uid="{00000000-0005-0000-0000-0000C3600000}"/>
    <cellStyle name="Note 2 4 4 4 2 2" xfId="24656" xr:uid="{00000000-0005-0000-0000-0000C4600000}"/>
    <cellStyle name="Note 2 4 4 4 3" xfId="24657" xr:uid="{00000000-0005-0000-0000-0000C5600000}"/>
    <cellStyle name="Note 2 4 4 5" xfId="24658" xr:uid="{00000000-0005-0000-0000-0000C6600000}"/>
    <cellStyle name="Note 2 4 4 5 2" xfId="24659" xr:uid="{00000000-0005-0000-0000-0000C7600000}"/>
    <cellStyle name="Note 2 4 4 5 2 2" xfId="24660" xr:uid="{00000000-0005-0000-0000-0000C8600000}"/>
    <cellStyle name="Note 2 4 4 5 3" xfId="24661" xr:uid="{00000000-0005-0000-0000-0000C9600000}"/>
    <cellStyle name="Note 2 4 5" xfId="24662" xr:uid="{00000000-0005-0000-0000-0000CA600000}"/>
    <cellStyle name="Note 2 4 5 2" xfId="24663" xr:uid="{00000000-0005-0000-0000-0000CB600000}"/>
    <cellStyle name="Note 2 4 5 3" xfId="24664" xr:uid="{00000000-0005-0000-0000-0000CC600000}"/>
    <cellStyle name="Note 2 4 5 3 2" xfId="24665" xr:uid="{00000000-0005-0000-0000-0000CD600000}"/>
    <cellStyle name="Note 2 4 5 3 3" xfId="24666" xr:uid="{00000000-0005-0000-0000-0000CE600000}"/>
    <cellStyle name="Note 2 4 5 4" xfId="24667" xr:uid="{00000000-0005-0000-0000-0000CF600000}"/>
    <cellStyle name="Note 2 4 5 4 2" xfId="24668" xr:uid="{00000000-0005-0000-0000-0000D0600000}"/>
    <cellStyle name="Note 2 4 5 4 2 2" xfId="24669" xr:uid="{00000000-0005-0000-0000-0000D1600000}"/>
    <cellStyle name="Note 2 4 5 4 3" xfId="24670" xr:uid="{00000000-0005-0000-0000-0000D2600000}"/>
    <cellStyle name="Note 2 4 5 5" xfId="24671" xr:uid="{00000000-0005-0000-0000-0000D3600000}"/>
    <cellStyle name="Note 2 4 5 5 2" xfId="24672" xr:uid="{00000000-0005-0000-0000-0000D4600000}"/>
    <cellStyle name="Note 2 4 5 5 2 2" xfId="24673" xr:uid="{00000000-0005-0000-0000-0000D5600000}"/>
    <cellStyle name="Note 2 4 5 5 3" xfId="24674" xr:uid="{00000000-0005-0000-0000-0000D6600000}"/>
    <cellStyle name="Note 2 4 5 6" xfId="24675" xr:uid="{00000000-0005-0000-0000-0000D7600000}"/>
    <cellStyle name="Note 2 4 5 6 2" xfId="24676" xr:uid="{00000000-0005-0000-0000-0000D8600000}"/>
    <cellStyle name="Note 2 4 5 6 2 2" xfId="24677" xr:uid="{00000000-0005-0000-0000-0000D9600000}"/>
    <cellStyle name="Note 2 4 5 6 3" xfId="24678" xr:uid="{00000000-0005-0000-0000-0000DA600000}"/>
    <cellStyle name="Note 2 4 5 7" xfId="24679" xr:uid="{00000000-0005-0000-0000-0000DB600000}"/>
    <cellStyle name="Note 2 4 5 7 2" xfId="24680" xr:uid="{00000000-0005-0000-0000-0000DC600000}"/>
    <cellStyle name="Note 2 4 5 8" xfId="24681" xr:uid="{00000000-0005-0000-0000-0000DD600000}"/>
    <cellStyle name="Note 2 4 5 8 2" xfId="24682" xr:uid="{00000000-0005-0000-0000-0000DE600000}"/>
    <cellStyle name="Note 2 4 5 9" xfId="24683" xr:uid="{00000000-0005-0000-0000-0000DF600000}"/>
    <cellStyle name="Note 2 4 6" xfId="24684" xr:uid="{00000000-0005-0000-0000-0000E0600000}"/>
    <cellStyle name="Note 2 4 6 2" xfId="24685" xr:uid="{00000000-0005-0000-0000-0000E1600000}"/>
    <cellStyle name="Note 2 4 6 3" xfId="24686" xr:uid="{00000000-0005-0000-0000-0000E2600000}"/>
    <cellStyle name="Note 2 4 7" xfId="24687" xr:uid="{00000000-0005-0000-0000-0000E3600000}"/>
    <cellStyle name="Note 2 4 8" xfId="24688" xr:uid="{00000000-0005-0000-0000-0000E4600000}"/>
    <cellStyle name="Note 2 4 8 2" xfId="24689" xr:uid="{00000000-0005-0000-0000-0000E5600000}"/>
    <cellStyle name="Note 2 4 8 2 2" xfId="24690" xr:uid="{00000000-0005-0000-0000-0000E6600000}"/>
    <cellStyle name="Note 2 4 8 3" xfId="24691" xr:uid="{00000000-0005-0000-0000-0000E7600000}"/>
    <cellStyle name="Note 2 4 8 4" xfId="24692" xr:uid="{00000000-0005-0000-0000-0000E8600000}"/>
    <cellStyle name="Note 2 4 8 5" xfId="24693" xr:uid="{00000000-0005-0000-0000-0000E9600000}"/>
    <cellStyle name="Note 2 4 9" xfId="24694" xr:uid="{00000000-0005-0000-0000-0000EA600000}"/>
    <cellStyle name="Note 2 4 9 2" xfId="24695" xr:uid="{00000000-0005-0000-0000-0000EB600000}"/>
    <cellStyle name="Note 2 4 9 2 2" xfId="24696" xr:uid="{00000000-0005-0000-0000-0000EC600000}"/>
    <cellStyle name="Note 2 4 9 3" xfId="24697" xr:uid="{00000000-0005-0000-0000-0000ED600000}"/>
    <cellStyle name="Note 2 5" xfId="663" xr:uid="{00000000-0005-0000-0000-0000EE600000}"/>
    <cellStyle name="Note 2 5 10" xfId="24698" xr:uid="{00000000-0005-0000-0000-0000EF600000}"/>
    <cellStyle name="Note 2 5 10 2" xfId="24699" xr:uid="{00000000-0005-0000-0000-0000F0600000}"/>
    <cellStyle name="Note 2 5 10 2 2" xfId="24700" xr:uid="{00000000-0005-0000-0000-0000F1600000}"/>
    <cellStyle name="Note 2 5 10 3" xfId="24701" xr:uid="{00000000-0005-0000-0000-0000F2600000}"/>
    <cellStyle name="Note 2 5 11" xfId="24702" xr:uid="{00000000-0005-0000-0000-0000F3600000}"/>
    <cellStyle name="Note 2 5 11 2" xfId="24703" xr:uid="{00000000-0005-0000-0000-0000F4600000}"/>
    <cellStyle name="Note 2 5 12" xfId="24704" xr:uid="{00000000-0005-0000-0000-0000F5600000}"/>
    <cellStyle name="Note 2 5 12 2" xfId="24705" xr:uid="{00000000-0005-0000-0000-0000F6600000}"/>
    <cellStyle name="Note 2 5 13" xfId="24706" xr:uid="{00000000-0005-0000-0000-0000F7600000}"/>
    <cellStyle name="Note 2 5 14" xfId="24707" xr:uid="{00000000-0005-0000-0000-0000F8600000}"/>
    <cellStyle name="Note 2 5 15" xfId="24708" xr:uid="{00000000-0005-0000-0000-0000F9600000}"/>
    <cellStyle name="Note 2 5 2" xfId="664" xr:uid="{00000000-0005-0000-0000-0000FA600000}"/>
    <cellStyle name="Note 2 5 2 2" xfId="24709" xr:uid="{00000000-0005-0000-0000-0000FB600000}"/>
    <cellStyle name="Note 2 5 2 2 2" xfId="24710" xr:uid="{00000000-0005-0000-0000-0000FC600000}"/>
    <cellStyle name="Note 2 5 2 2 3" xfId="24711" xr:uid="{00000000-0005-0000-0000-0000FD600000}"/>
    <cellStyle name="Note 2 5 2 2 3 2" xfId="24712" xr:uid="{00000000-0005-0000-0000-0000FE600000}"/>
    <cellStyle name="Note 2 5 2 2 3 3" xfId="24713" xr:uid="{00000000-0005-0000-0000-0000FF600000}"/>
    <cellStyle name="Note 2 5 2 2 4" xfId="24714" xr:uid="{00000000-0005-0000-0000-000000610000}"/>
    <cellStyle name="Note 2 5 2 2 4 2" xfId="24715" xr:uid="{00000000-0005-0000-0000-000001610000}"/>
    <cellStyle name="Note 2 5 2 2 4 2 2" xfId="24716" xr:uid="{00000000-0005-0000-0000-000002610000}"/>
    <cellStyle name="Note 2 5 2 2 4 3" xfId="24717" xr:uid="{00000000-0005-0000-0000-000003610000}"/>
    <cellStyle name="Note 2 5 2 2 5" xfId="24718" xr:uid="{00000000-0005-0000-0000-000004610000}"/>
    <cellStyle name="Note 2 5 2 2 5 2" xfId="24719" xr:uid="{00000000-0005-0000-0000-000005610000}"/>
    <cellStyle name="Note 2 5 2 2 5 2 2" xfId="24720" xr:uid="{00000000-0005-0000-0000-000006610000}"/>
    <cellStyle name="Note 2 5 2 2 5 3" xfId="24721" xr:uid="{00000000-0005-0000-0000-000007610000}"/>
    <cellStyle name="Note 2 5 2 2 6" xfId="24722" xr:uid="{00000000-0005-0000-0000-000008610000}"/>
    <cellStyle name="Note 2 5 2 2 6 2" xfId="24723" xr:uid="{00000000-0005-0000-0000-000009610000}"/>
    <cellStyle name="Note 2 5 2 2 6 2 2" xfId="24724" xr:uid="{00000000-0005-0000-0000-00000A610000}"/>
    <cellStyle name="Note 2 5 2 2 6 3" xfId="24725" xr:uid="{00000000-0005-0000-0000-00000B610000}"/>
    <cellStyle name="Note 2 5 2 2 7" xfId="24726" xr:uid="{00000000-0005-0000-0000-00000C610000}"/>
    <cellStyle name="Note 2 5 2 2 7 2" xfId="24727" xr:uid="{00000000-0005-0000-0000-00000D610000}"/>
    <cellStyle name="Note 2 5 2 2 8" xfId="24728" xr:uid="{00000000-0005-0000-0000-00000E610000}"/>
    <cellStyle name="Note 2 5 2 2 8 2" xfId="24729" xr:uid="{00000000-0005-0000-0000-00000F610000}"/>
    <cellStyle name="Note 2 5 2 2 9" xfId="24730" xr:uid="{00000000-0005-0000-0000-000010610000}"/>
    <cellStyle name="Note 2 5 2 3" xfId="24731" xr:uid="{00000000-0005-0000-0000-000011610000}"/>
    <cellStyle name="Note 2 5 2 3 2" xfId="24732" xr:uid="{00000000-0005-0000-0000-000012610000}"/>
    <cellStyle name="Note 2 5 2 3 3" xfId="24733" xr:uid="{00000000-0005-0000-0000-000013610000}"/>
    <cellStyle name="Note 2 5 2 3 3 2" xfId="24734" xr:uid="{00000000-0005-0000-0000-000014610000}"/>
    <cellStyle name="Note 2 5 2 3 3 3" xfId="24735" xr:uid="{00000000-0005-0000-0000-000015610000}"/>
    <cellStyle name="Note 2 5 2 3 4" xfId="24736" xr:uid="{00000000-0005-0000-0000-000016610000}"/>
    <cellStyle name="Note 2 5 2 3 4 2" xfId="24737" xr:uid="{00000000-0005-0000-0000-000017610000}"/>
    <cellStyle name="Note 2 5 2 3 4 2 2" xfId="24738" xr:uid="{00000000-0005-0000-0000-000018610000}"/>
    <cellStyle name="Note 2 5 2 3 4 3" xfId="24739" xr:uid="{00000000-0005-0000-0000-000019610000}"/>
    <cellStyle name="Note 2 5 2 3 5" xfId="24740" xr:uid="{00000000-0005-0000-0000-00001A610000}"/>
    <cellStyle name="Note 2 5 2 3 5 2" xfId="24741" xr:uid="{00000000-0005-0000-0000-00001B610000}"/>
    <cellStyle name="Note 2 5 2 3 5 2 2" xfId="24742" xr:uid="{00000000-0005-0000-0000-00001C610000}"/>
    <cellStyle name="Note 2 5 2 3 5 3" xfId="24743" xr:uid="{00000000-0005-0000-0000-00001D610000}"/>
    <cellStyle name="Note 2 5 2 3 6" xfId="24744" xr:uid="{00000000-0005-0000-0000-00001E610000}"/>
    <cellStyle name="Note 2 5 2 3 6 2" xfId="24745" xr:uid="{00000000-0005-0000-0000-00001F610000}"/>
    <cellStyle name="Note 2 5 2 3 6 2 2" xfId="24746" xr:uid="{00000000-0005-0000-0000-000020610000}"/>
    <cellStyle name="Note 2 5 2 3 6 3" xfId="24747" xr:uid="{00000000-0005-0000-0000-000021610000}"/>
    <cellStyle name="Note 2 5 2 3 7" xfId="24748" xr:uid="{00000000-0005-0000-0000-000022610000}"/>
    <cellStyle name="Note 2 5 2 3 7 2" xfId="24749" xr:uid="{00000000-0005-0000-0000-000023610000}"/>
    <cellStyle name="Note 2 5 2 3 8" xfId="24750" xr:uid="{00000000-0005-0000-0000-000024610000}"/>
    <cellStyle name="Note 2 5 2 3 8 2" xfId="24751" xr:uid="{00000000-0005-0000-0000-000025610000}"/>
    <cellStyle name="Note 2 5 2 3 9" xfId="24752" xr:uid="{00000000-0005-0000-0000-000026610000}"/>
    <cellStyle name="Note 2 5 2 4" xfId="24753" xr:uid="{00000000-0005-0000-0000-000027610000}"/>
    <cellStyle name="Note 2 5 2 4 2" xfId="24754" xr:uid="{00000000-0005-0000-0000-000028610000}"/>
    <cellStyle name="Note 2 5 2 4 3" xfId="24755" xr:uid="{00000000-0005-0000-0000-000029610000}"/>
    <cellStyle name="Note 2 5 2 4 3 2" xfId="24756" xr:uid="{00000000-0005-0000-0000-00002A610000}"/>
    <cellStyle name="Note 2 5 2 4 3 2 2" xfId="24757" xr:uid="{00000000-0005-0000-0000-00002B610000}"/>
    <cellStyle name="Note 2 5 2 4 3 3" xfId="24758" xr:uid="{00000000-0005-0000-0000-00002C610000}"/>
    <cellStyle name="Note 2 5 2 4 4" xfId="24759" xr:uid="{00000000-0005-0000-0000-00002D610000}"/>
    <cellStyle name="Note 2 5 2 4 4 2" xfId="24760" xr:uid="{00000000-0005-0000-0000-00002E610000}"/>
    <cellStyle name="Note 2 5 2 4 4 2 2" xfId="24761" xr:uid="{00000000-0005-0000-0000-00002F610000}"/>
    <cellStyle name="Note 2 5 2 4 4 3" xfId="24762" xr:uid="{00000000-0005-0000-0000-000030610000}"/>
    <cellStyle name="Note 2 5 2 4 5" xfId="24763" xr:uid="{00000000-0005-0000-0000-000031610000}"/>
    <cellStyle name="Note 2 5 2 4 5 2" xfId="24764" xr:uid="{00000000-0005-0000-0000-000032610000}"/>
    <cellStyle name="Note 2 5 2 4 5 2 2" xfId="24765" xr:uid="{00000000-0005-0000-0000-000033610000}"/>
    <cellStyle name="Note 2 5 2 4 5 3" xfId="24766" xr:uid="{00000000-0005-0000-0000-000034610000}"/>
    <cellStyle name="Note 2 5 2 4 6" xfId="24767" xr:uid="{00000000-0005-0000-0000-000035610000}"/>
    <cellStyle name="Note 2 5 2 4 6 2" xfId="24768" xr:uid="{00000000-0005-0000-0000-000036610000}"/>
    <cellStyle name="Note 2 5 2 4 7" xfId="24769" xr:uid="{00000000-0005-0000-0000-000037610000}"/>
    <cellStyle name="Note 2 5 2 4 7 2" xfId="24770" xr:uid="{00000000-0005-0000-0000-000038610000}"/>
    <cellStyle name="Note 2 5 2 4 8" xfId="24771" xr:uid="{00000000-0005-0000-0000-000039610000}"/>
    <cellStyle name="Note 2 5 2 4 9" xfId="24772" xr:uid="{00000000-0005-0000-0000-00003A610000}"/>
    <cellStyle name="Note 2 5 2 5" xfId="24773" xr:uid="{00000000-0005-0000-0000-00003B610000}"/>
    <cellStyle name="Note 2 5 2 5 2" xfId="24774" xr:uid="{00000000-0005-0000-0000-00003C610000}"/>
    <cellStyle name="Note 2 5 2 5 3" xfId="24775" xr:uid="{00000000-0005-0000-0000-00003D610000}"/>
    <cellStyle name="Note 2 5 2 6" xfId="24776" xr:uid="{00000000-0005-0000-0000-00003E610000}"/>
    <cellStyle name="Note 2 5 2 6 2" xfId="24777" xr:uid="{00000000-0005-0000-0000-00003F610000}"/>
    <cellStyle name="Note 2 5 2 6 2 2" xfId="24778" xr:uid="{00000000-0005-0000-0000-000040610000}"/>
    <cellStyle name="Note 2 5 2 6 2 2 2" xfId="24779" xr:uid="{00000000-0005-0000-0000-000041610000}"/>
    <cellStyle name="Note 2 5 2 6 2 3" xfId="24780" xr:uid="{00000000-0005-0000-0000-000042610000}"/>
    <cellStyle name="Note 2 5 2 6 3" xfId="24781" xr:uid="{00000000-0005-0000-0000-000043610000}"/>
    <cellStyle name="Note 2 5 2 6 3 2" xfId="24782" xr:uid="{00000000-0005-0000-0000-000044610000}"/>
    <cellStyle name="Note 2 5 2 6 3 2 2" xfId="24783" xr:uid="{00000000-0005-0000-0000-000045610000}"/>
    <cellStyle name="Note 2 5 2 6 3 3" xfId="24784" xr:uid="{00000000-0005-0000-0000-000046610000}"/>
    <cellStyle name="Note 2 5 2 6 4" xfId="24785" xr:uid="{00000000-0005-0000-0000-000047610000}"/>
    <cellStyle name="Note 2 5 2 6 4 2" xfId="24786" xr:uid="{00000000-0005-0000-0000-000048610000}"/>
    <cellStyle name="Note 2 5 2 6 4 2 2" xfId="24787" xr:uid="{00000000-0005-0000-0000-000049610000}"/>
    <cellStyle name="Note 2 5 2 6 4 3" xfId="24788" xr:uid="{00000000-0005-0000-0000-00004A610000}"/>
    <cellStyle name="Note 2 5 2 6 5" xfId="24789" xr:uid="{00000000-0005-0000-0000-00004B610000}"/>
    <cellStyle name="Note 2 5 2 6 5 2" xfId="24790" xr:uid="{00000000-0005-0000-0000-00004C610000}"/>
    <cellStyle name="Note 2 5 2 6 6" xfId="24791" xr:uid="{00000000-0005-0000-0000-00004D610000}"/>
    <cellStyle name="Note 2 5 2 6 6 2" xfId="24792" xr:uid="{00000000-0005-0000-0000-00004E610000}"/>
    <cellStyle name="Note 2 5 2 6 7" xfId="24793" xr:uid="{00000000-0005-0000-0000-00004F610000}"/>
    <cellStyle name="Note 2 5 2 7" xfId="24794" xr:uid="{00000000-0005-0000-0000-000050610000}"/>
    <cellStyle name="Note 2 5 2 7 2" xfId="24795" xr:uid="{00000000-0005-0000-0000-000051610000}"/>
    <cellStyle name="Note 2 5 2 7 2 2" xfId="24796" xr:uid="{00000000-0005-0000-0000-000052610000}"/>
    <cellStyle name="Note 2 5 2 7 3" xfId="24797" xr:uid="{00000000-0005-0000-0000-000053610000}"/>
    <cellStyle name="Note 2 5 2 8" xfId="24798" xr:uid="{00000000-0005-0000-0000-000054610000}"/>
    <cellStyle name="Note 2 5 2 8 2" xfId="24799" xr:uid="{00000000-0005-0000-0000-000055610000}"/>
    <cellStyle name="Note 2 5 2 8 2 2" xfId="24800" xr:uid="{00000000-0005-0000-0000-000056610000}"/>
    <cellStyle name="Note 2 5 2 8 3" xfId="24801" xr:uid="{00000000-0005-0000-0000-000057610000}"/>
    <cellStyle name="Note 2 5 3" xfId="665" xr:uid="{00000000-0005-0000-0000-000058610000}"/>
    <cellStyle name="Note 2 5 3 10" xfId="24802" xr:uid="{00000000-0005-0000-0000-000059610000}"/>
    <cellStyle name="Note 2 5 3 2" xfId="666" xr:uid="{00000000-0005-0000-0000-00005A610000}"/>
    <cellStyle name="Note 2 5 3 2 2" xfId="24803" xr:uid="{00000000-0005-0000-0000-00005B610000}"/>
    <cellStyle name="Note 2 5 3 2 3" xfId="24804" xr:uid="{00000000-0005-0000-0000-00005C610000}"/>
    <cellStyle name="Note 2 5 3 2 3 2" xfId="24805" xr:uid="{00000000-0005-0000-0000-00005D610000}"/>
    <cellStyle name="Note 2 5 3 2 3 3" xfId="24806" xr:uid="{00000000-0005-0000-0000-00005E610000}"/>
    <cellStyle name="Note 2 5 3 2 4" xfId="24807" xr:uid="{00000000-0005-0000-0000-00005F610000}"/>
    <cellStyle name="Note 2 5 3 2 4 2" xfId="24808" xr:uid="{00000000-0005-0000-0000-000060610000}"/>
    <cellStyle name="Note 2 5 3 2 4 2 2" xfId="24809" xr:uid="{00000000-0005-0000-0000-000061610000}"/>
    <cellStyle name="Note 2 5 3 2 4 3" xfId="24810" xr:uid="{00000000-0005-0000-0000-000062610000}"/>
    <cellStyle name="Note 2 5 3 2 5" xfId="24811" xr:uid="{00000000-0005-0000-0000-000063610000}"/>
    <cellStyle name="Note 2 5 3 2 5 2" xfId="24812" xr:uid="{00000000-0005-0000-0000-000064610000}"/>
    <cellStyle name="Note 2 5 3 2 5 2 2" xfId="24813" xr:uid="{00000000-0005-0000-0000-000065610000}"/>
    <cellStyle name="Note 2 5 3 2 5 3" xfId="24814" xr:uid="{00000000-0005-0000-0000-000066610000}"/>
    <cellStyle name="Note 2 5 3 2 6" xfId="24815" xr:uid="{00000000-0005-0000-0000-000067610000}"/>
    <cellStyle name="Note 2 5 3 2 6 2" xfId="24816" xr:uid="{00000000-0005-0000-0000-000068610000}"/>
    <cellStyle name="Note 2 5 3 2 6 2 2" xfId="24817" xr:uid="{00000000-0005-0000-0000-000069610000}"/>
    <cellStyle name="Note 2 5 3 2 6 3" xfId="24818" xr:uid="{00000000-0005-0000-0000-00006A610000}"/>
    <cellStyle name="Note 2 5 3 2 7" xfId="24819" xr:uid="{00000000-0005-0000-0000-00006B610000}"/>
    <cellStyle name="Note 2 5 3 2 7 2" xfId="24820" xr:uid="{00000000-0005-0000-0000-00006C610000}"/>
    <cellStyle name="Note 2 5 3 2 8" xfId="24821" xr:uid="{00000000-0005-0000-0000-00006D610000}"/>
    <cellStyle name="Note 2 5 3 2 8 2" xfId="24822" xr:uid="{00000000-0005-0000-0000-00006E610000}"/>
    <cellStyle name="Note 2 5 3 2 9" xfId="24823" xr:uid="{00000000-0005-0000-0000-00006F610000}"/>
    <cellStyle name="Note 2 5 3 3" xfId="667" xr:uid="{00000000-0005-0000-0000-000070610000}"/>
    <cellStyle name="Note 2 5 3 4" xfId="24824" xr:uid="{00000000-0005-0000-0000-000071610000}"/>
    <cellStyle name="Note 2 5 3 4 2" xfId="24825" xr:uid="{00000000-0005-0000-0000-000072610000}"/>
    <cellStyle name="Note 2 5 3 4 3" xfId="24826" xr:uid="{00000000-0005-0000-0000-000073610000}"/>
    <cellStyle name="Note 2 5 3 5" xfId="24827" xr:uid="{00000000-0005-0000-0000-000074610000}"/>
    <cellStyle name="Note 2 5 3 5 2" xfId="24828" xr:uid="{00000000-0005-0000-0000-000075610000}"/>
    <cellStyle name="Note 2 5 3 5 2 2" xfId="24829" xr:uid="{00000000-0005-0000-0000-000076610000}"/>
    <cellStyle name="Note 2 5 3 5 3" xfId="24830" xr:uid="{00000000-0005-0000-0000-000077610000}"/>
    <cellStyle name="Note 2 5 3 6" xfId="24831" xr:uid="{00000000-0005-0000-0000-000078610000}"/>
    <cellStyle name="Note 2 5 3 6 2" xfId="24832" xr:uid="{00000000-0005-0000-0000-000079610000}"/>
    <cellStyle name="Note 2 5 3 6 2 2" xfId="24833" xr:uid="{00000000-0005-0000-0000-00007A610000}"/>
    <cellStyle name="Note 2 5 3 6 3" xfId="24834" xr:uid="{00000000-0005-0000-0000-00007B610000}"/>
    <cellStyle name="Note 2 5 3 7" xfId="24835" xr:uid="{00000000-0005-0000-0000-00007C610000}"/>
    <cellStyle name="Note 2 5 3 7 2" xfId="24836" xr:uid="{00000000-0005-0000-0000-00007D610000}"/>
    <cellStyle name="Note 2 5 3 7 2 2" xfId="24837" xr:uid="{00000000-0005-0000-0000-00007E610000}"/>
    <cellStyle name="Note 2 5 3 7 3" xfId="24838" xr:uid="{00000000-0005-0000-0000-00007F610000}"/>
    <cellStyle name="Note 2 5 3 8" xfId="24839" xr:uid="{00000000-0005-0000-0000-000080610000}"/>
    <cellStyle name="Note 2 5 3 8 2" xfId="24840" xr:uid="{00000000-0005-0000-0000-000081610000}"/>
    <cellStyle name="Note 2 5 3 9" xfId="24841" xr:uid="{00000000-0005-0000-0000-000082610000}"/>
    <cellStyle name="Note 2 5 3 9 2" xfId="24842" xr:uid="{00000000-0005-0000-0000-000083610000}"/>
    <cellStyle name="Note 2 5 4" xfId="668" xr:uid="{00000000-0005-0000-0000-000084610000}"/>
    <cellStyle name="Note 2 5 4 2" xfId="669" xr:uid="{00000000-0005-0000-0000-000085610000}"/>
    <cellStyle name="Note 2 5 4 2 10" xfId="24843" xr:uid="{00000000-0005-0000-0000-000086610000}"/>
    <cellStyle name="Note 2 5 4 2 2" xfId="24844" xr:uid="{00000000-0005-0000-0000-000087610000}"/>
    <cellStyle name="Note 2 5 4 2 3" xfId="24845" xr:uid="{00000000-0005-0000-0000-000088610000}"/>
    <cellStyle name="Note 2 5 4 2 4" xfId="24846" xr:uid="{00000000-0005-0000-0000-000089610000}"/>
    <cellStyle name="Note 2 5 4 2 4 2" xfId="24847" xr:uid="{00000000-0005-0000-0000-00008A610000}"/>
    <cellStyle name="Note 2 5 4 2 4 2 2" xfId="24848" xr:uid="{00000000-0005-0000-0000-00008B610000}"/>
    <cellStyle name="Note 2 5 4 2 4 3" xfId="24849" xr:uid="{00000000-0005-0000-0000-00008C610000}"/>
    <cellStyle name="Note 2 5 4 2 5" xfId="24850" xr:uid="{00000000-0005-0000-0000-00008D610000}"/>
    <cellStyle name="Note 2 5 4 2 5 2" xfId="24851" xr:uid="{00000000-0005-0000-0000-00008E610000}"/>
    <cellStyle name="Note 2 5 4 2 5 2 2" xfId="24852" xr:uid="{00000000-0005-0000-0000-00008F610000}"/>
    <cellStyle name="Note 2 5 4 2 5 3" xfId="24853" xr:uid="{00000000-0005-0000-0000-000090610000}"/>
    <cellStyle name="Note 2 5 4 2 6" xfId="24854" xr:uid="{00000000-0005-0000-0000-000091610000}"/>
    <cellStyle name="Note 2 5 4 2 6 2" xfId="24855" xr:uid="{00000000-0005-0000-0000-000092610000}"/>
    <cellStyle name="Note 2 5 4 2 6 2 2" xfId="24856" xr:uid="{00000000-0005-0000-0000-000093610000}"/>
    <cellStyle name="Note 2 5 4 2 6 3" xfId="24857" xr:uid="{00000000-0005-0000-0000-000094610000}"/>
    <cellStyle name="Note 2 5 4 2 7" xfId="24858" xr:uid="{00000000-0005-0000-0000-000095610000}"/>
    <cellStyle name="Note 2 5 4 2 7 2" xfId="24859" xr:uid="{00000000-0005-0000-0000-000096610000}"/>
    <cellStyle name="Note 2 5 4 2 8" xfId="24860" xr:uid="{00000000-0005-0000-0000-000097610000}"/>
    <cellStyle name="Note 2 5 4 2 8 2" xfId="24861" xr:uid="{00000000-0005-0000-0000-000098610000}"/>
    <cellStyle name="Note 2 5 4 2 9" xfId="24862" xr:uid="{00000000-0005-0000-0000-000099610000}"/>
    <cellStyle name="Note 2 5 4 3" xfId="670" xr:uid="{00000000-0005-0000-0000-00009A610000}"/>
    <cellStyle name="Note 2 5 4 4" xfId="24863" xr:uid="{00000000-0005-0000-0000-00009B610000}"/>
    <cellStyle name="Note 2 5 4 4 2" xfId="24864" xr:uid="{00000000-0005-0000-0000-00009C610000}"/>
    <cellStyle name="Note 2 5 4 4 2 2" xfId="24865" xr:uid="{00000000-0005-0000-0000-00009D610000}"/>
    <cellStyle name="Note 2 5 4 4 3" xfId="24866" xr:uid="{00000000-0005-0000-0000-00009E610000}"/>
    <cellStyle name="Note 2 5 4 5" xfId="24867" xr:uid="{00000000-0005-0000-0000-00009F610000}"/>
    <cellStyle name="Note 2 5 4 5 2" xfId="24868" xr:uid="{00000000-0005-0000-0000-0000A0610000}"/>
    <cellStyle name="Note 2 5 4 5 2 2" xfId="24869" xr:uid="{00000000-0005-0000-0000-0000A1610000}"/>
    <cellStyle name="Note 2 5 4 5 3" xfId="24870" xr:uid="{00000000-0005-0000-0000-0000A2610000}"/>
    <cellStyle name="Note 2 5 5" xfId="24871" xr:uid="{00000000-0005-0000-0000-0000A3610000}"/>
    <cellStyle name="Note 2 5 5 2" xfId="24872" xr:uid="{00000000-0005-0000-0000-0000A4610000}"/>
    <cellStyle name="Note 2 5 5 3" xfId="24873" xr:uid="{00000000-0005-0000-0000-0000A5610000}"/>
    <cellStyle name="Note 2 5 5 3 2" xfId="24874" xr:uid="{00000000-0005-0000-0000-0000A6610000}"/>
    <cellStyle name="Note 2 5 5 3 3" xfId="24875" xr:uid="{00000000-0005-0000-0000-0000A7610000}"/>
    <cellStyle name="Note 2 5 5 4" xfId="24876" xr:uid="{00000000-0005-0000-0000-0000A8610000}"/>
    <cellStyle name="Note 2 5 5 4 2" xfId="24877" xr:uid="{00000000-0005-0000-0000-0000A9610000}"/>
    <cellStyle name="Note 2 5 5 4 2 2" xfId="24878" xr:uid="{00000000-0005-0000-0000-0000AA610000}"/>
    <cellStyle name="Note 2 5 5 4 3" xfId="24879" xr:uid="{00000000-0005-0000-0000-0000AB610000}"/>
    <cellStyle name="Note 2 5 5 5" xfId="24880" xr:uid="{00000000-0005-0000-0000-0000AC610000}"/>
    <cellStyle name="Note 2 5 5 5 2" xfId="24881" xr:uid="{00000000-0005-0000-0000-0000AD610000}"/>
    <cellStyle name="Note 2 5 5 5 2 2" xfId="24882" xr:uid="{00000000-0005-0000-0000-0000AE610000}"/>
    <cellStyle name="Note 2 5 5 5 3" xfId="24883" xr:uid="{00000000-0005-0000-0000-0000AF610000}"/>
    <cellStyle name="Note 2 5 5 6" xfId="24884" xr:uid="{00000000-0005-0000-0000-0000B0610000}"/>
    <cellStyle name="Note 2 5 5 6 2" xfId="24885" xr:uid="{00000000-0005-0000-0000-0000B1610000}"/>
    <cellStyle name="Note 2 5 5 6 2 2" xfId="24886" xr:uid="{00000000-0005-0000-0000-0000B2610000}"/>
    <cellStyle name="Note 2 5 5 6 3" xfId="24887" xr:uid="{00000000-0005-0000-0000-0000B3610000}"/>
    <cellStyle name="Note 2 5 5 7" xfId="24888" xr:uid="{00000000-0005-0000-0000-0000B4610000}"/>
    <cellStyle name="Note 2 5 5 7 2" xfId="24889" xr:uid="{00000000-0005-0000-0000-0000B5610000}"/>
    <cellStyle name="Note 2 5 5 8" xfId="24890" xr:uid="{00000000-0005-0000-0000-0000B6610000}"/>
    <cellStyle name="Note 2 5 5 8 2" xfId="24891" xr:uid="{00000000-0005-0000-0000-0000B7610000}"/>
    <cellStyle name="Note 2 5 5 9" xfId="24892" xr:uid="{00000000-0005-0000-0000-0000B8610000}"/>
    <cellStyle name="Note 2 5 6" xfId="24893" xr:uid="{00000000-0005-0000-0000-0000B9610000}"/>
    <cellStyle name="Note 2 5 6 2" xfId="24894" xr:uid="{00000000-0005-0000-0000-0000BA610000}"/>
    <cellStyle name="Note 2 5 6 3" xfId="24895" xr:uid="{00000000-0005-0000-0000-0000BB610000}"/>
    <cellStyle name="Note 2 5 7" xfId="24896" xr:uid="{00000000-0005-0000-0000-0000BC610000}"/>
    <cellStyle name="Note 2 5 8" xfId="24897" xr:uid="{00000000-0005-0000-0000-0000BD610000}"/>
    <cellStyle name="Note 2 5 8 2" xfId="24898" xr:uid="{00000000-0005-0000-0000-0000BE610000}"/>
    <cellStyle name="Note 2 5 8 2 2" xfId="24899" xr:uid="{00000000-0005-0000-0000-0000BF610000}"/>
    <cellStyle name="Note 2 5 8 3" xfId="24900" xr:uid="{00000000-0005-0000-0000-0000C0610000}"/>
    <cellStyle name="Note 2 5 8 4" xfId="24901" xr:uid="{00000000-0005-0000-0000-0000C1610000}"/>
    <cellStyle name="Note 2 5 8 5" xfId="24902" xr:uid="{00000000-0005-0000-0000-0000C2610000}"/>
    <cellStyle name="Note 2 5 9" xfId="24903" xr:uid="{00000000-0005-0000-0000-0000C3610000}"/>
    <cellStyle name="Note 2 5 9 2" xfId="24904" xr:uid="{00000000-0005-0000-0000-0000C4610000}"/>
    <cellStyle name="Note 2 5 9 2 2" xfId="24905" xr:uid="{00000000-0005-0000-0000-0000C5610000}"/>
    <cellStyle name="Note 2 5 9 3" xfId="24906" xr:uid="{00000000-0005-0000-0000-0000C6610000}"/>
    <cellStyle name="Note 2 6" xfId="671" xr:uid="{00000000-0005-0000-0000-0000C7610000}"/>
    <cellStyle name="Note 2 6 2" xfId="24907" xr:uid="{00000000-0005-0000-0000-0000C8610000}"/>
    <cellStyle name="Note 2 6 2 2" xfId="24908" xr:uid="{00000000-0005-0000-0000-0000C9610000}"/>
    <cellStyle name="Note 2 6 2 3" xfId="24909" xr:uid="{00000000-0005-0000-0000-0000CA610000}"/>
    <cellStyle name="Note 2 6 2 3 2" xfId="24910" xr:uid="{00000000-0005-0000-0000-0000CB610000}"/>
    <cellStyle name="Note 2 6 2 3 3" xfId="24911" xr:uid="{00000000-0005-0000-0000-0000CC610000}"/>
    <cellStyle name="Note 2 6 2 4" xfId="24912" xr:uid="{00000000-0005-0000-0000-0000CD610000}"/>
    <cellStyle name="Note 2 6 2 4 2" xfId="24913" xr:uid="{00000000-0005-0000-0000-0000CE610000}"/>
    <cellStyle name="Note 2 6 2 4 2 2" xfId="24914" xr:uid="{00000000-0005-0000-0000-0000CF610000}"/>
    <cellStyle name="Note 2 6 2 4 3" xfId="24915" xr:uid="{00000000-0005-0000-0000-0000D0610000}"/>
    <cellStyle name="Note 2 6 2 5" xfId="24916" xr:uid="{00000000-0005-0000-0000-0000D1610000}"/>
    <cellStyle name="Note 2 6 2 5 2" xfId="24917" xr:uid="{00000000-0005-0000-0000-0000D2610000}"/>
    <cellStyle name="Note 2 6 2 5 2 2" xfId="24918" xr:uid="{00000000-0005-0000-0000-0000D3610000}"/>
    <cellStyle name="Note 2 6 2 5 3" xfId="24919" xr:uid="{00000000-0005-0000-0000-0000D4610000}"/>
    <cellStyle name="Note 2 6 2 6" xfId="24920" xr:uid="{00000000-0005-0000-0000-0000D5610000}"/>
    <cellStyle name="Note 2 6 2 6 2" xfId="24921" xr:uid="{00000000-0005-0000-0000-0000D6610000}"/>
    <cellStyle name="Note 2 6 2 6 2 2" xfId="24922" xr:uid="{00000000-0005-0000-0000-0000D7610000}"/>
    <cellStyle name="Note 2 6 2 6 3" xfId="24923" xr:uid="{00000000-0005-0000-0000-0000D8610000}"/>
    <cellStyle name="Note 2 6 2 7" xfId="24924" xr:uid="{00000000-0005-0000-0000-0000D9610000}"/>
    <cellStyle name="Note 2 6 2 7 2" xfId="24925" xr:uid="{00000000-0005-0000-0000-0000DA610000}"/>
    <cellStyle name="Note 2 6 2 8" xfId="24926" xr:uid="{00000000-0005-0000-0000-0000DB610000}"/>
    <cellStyle name="Note 2 6 2 8 2" xfId="24927" xr:uid="{00000000-0005-0000-0000-0000DC610000}"/>
    <cellStyle name="Note 2 6 2 9" xfId="24928" xr:uid="{00000000-0005-0000-0000-0000DD610000}"/>
    <cellStyle name="Note 2 6 3" xfId="24929" xr:uid="{00000000-0005-0000-0000-0000DE610000}"/>
    <cellStyle name="Note 2 6 3 2" xfId="24930" xr:uid="{00000000-0005-0000-0000-0000DF610000}"/>
    <cellStyle name="Note 2 6 3 3" xfId="24931" xr:uid="{00000000-0005-0000-0000-0000E0610000}"/>
    <cellStyle name="Note 2 6 3 3 2" xfId="24932" xr:uid="{00000000-0005-0000-0000-0000E1610000}"/>
    <cellStyle name="Note 2 6 3 3 3" xfId="24933" xr:uid="{00000000-0005-0000-0000-0000E2610000}"/>
    <cellStyle name="Note 2 6 3 4" xfId="24934" xr:uid="{00000000-0005-0000-0000-0000E3610000}"/>
    <cellStyle name="Note 2 6 3 4 2" xfId="24935" xr:uid="{00000000-0005-0000-0000-0000E4610000}"/>
    <cellStyle name="Note 2 6 3 4 2 2" xfId="24936" xr:uid="{00000000-0005-0000-0000-0000E5610000}"/>
    <cellStyle name="Note 2 6 3 4 3" xfId="24937" xr:uid="{00000000-0005-0000-0000-0000E6610000}"/>
    <cellStyle name="Note 2 6 3 5" xfId="24938" xr:uid="{00000000-0005-0000-0000-0000E7610000}"/>
    <cellStyle name="Note 2 6 3 5 2" xfId="24939" xr:uid="{00000000-0005-0000-0000-0000E8610000}"/>
    <cellStyle name="Note 2 6 3 5 2 2" xfId="24940" xr:uid="{00000000-0005-0000-0000-0000E9610000}"/>
    <cellStyle name="Note 2 6 3 5 3" xfId="24941" xr:uid="{00000000-0005-0000-0000-0000EA610000}"/>
    <cellStyle name="Note 2 6 3 6" xfId="24942" xr:uid="{00000000-0005-0000-0000-0000EB610000}"/>
    <cellStyle name="Note 2 6 3 6 2" xfId="24943" xr:uid="{00000000-0005-0000-0000-0000EC610000}"/>
    <cellStyle name="Note 2 6 3 6 2 2" xfId="24944" xr:uid="{00000000-0005-0000-0000-0000ED610000}"/>
    <cellStyle name="Note 2 6 3 6 3" xfId="24945" xr:uid="{00000000-0005-0000-0000-0000EE610000}"/>
    <cellStyle name="Note 2 6 3 7" xfId="24946" xr:uid="{00000000-0005-0000-0000-0000EF610000}"/>
    <cellStyle name="Note 2 6 3 7 2" xfId="24947" xr:uid="{00000000-0005-0000-0000-0000F0610000}"/>
    <cellStyle name="Note 2 6 3 8" xfId="24948" xr:uid="{00000000-0005-0000-0000-0000F1610000}"/>
    <cellStyle name="Note 2 6 3 8 2" xfId="24949" xr:uid="{00000000-0005-0000-0000-0000F2610000}"/>
    <cellStyle name="Note 2 6 3 9" xfId="24950" xr:uid="{00000000-0005-0000-0000-0000F3610000}"/>
    <cellStyle name="Note 2 6 4" xfId="24951" xr:uid="{00000000-0005-0000-0000-0000F4610000}"/>
    <cellStyle name="Note 2 6 4 2" xfId="24952" xr:uid="{00000000-0005-0000-0000-0000F5610000}"/>
    <cellStyle name="Note 2 6 4 3" xfId="24953" xr:uid="{00000000-0005-0000-0000-0000F6610000}"/>
    <cellStyle name="Note 2 6 4 3 2" xfId="24954" xr:uid="{00000000-0005-0000-0000-0000F7610000}"/>
    <cellStyle name="Note 2 6 4 3 2 2" xfId="24955" xr:uid="{00000000-0005-0000-0000-0000F8610000}"/>
    <cellStyle name="Note 2 6 4 3 3" xfId="24956" xr:uid="{00000000-0005-0000-0000-0000F9610000}"/>
    <cellStyle name="Note 2 6 4 4" xfId="24957" xr:uid="{00000000-0005-0000-0000-0000FA610000}"/>
    <cellStyle name="Note 2 6 4 4 2" xfId="24958" xr:uid="{00000000-0005-0000-0000-0000FB610000}"/>
    <cellStyle name="Note 2 6 4 4 2 2" xfId="24959" xr:uid="{00000000-0005-0000-0000-0000FC610000}"/>
    <cellStyle name="Note 2 6 4 4 3" xfId="24960" xr:uid="{00000000-0005-0000-0000-0000FD610000}"/>
    <cellStyle name="Note 2 6 4 5" xfId="24961" xr:uid="{00000000-0005-0000-0000-0000FE610000}"/>
    <cellStyle name="Note 2 6 4 5 2" xfId="24962" xr:uid="{00000000-0005-0000-0000-0000FF610000}"/>
    <cellStyle name="Note 2 6 4 5 2 2" xfId="24963" xr:uid="{00000000-0005-0000-0000-000000620000}"/>
    <cellStyle name="Note 2 6 4 5 3" xfId="24964" xr:uid="{00000000-0005-0000-0000-000001620000}"/>
    <cellStyle name="Note 2 6 4 6" xfId="24965" xr:uid="{00000000-0005-0000-0000-000002620000}"/>
    <cellStyle name="Note 2 6 4 6 2" xfId="24966" xr:uid="{00000000-0005-0000-0000-000003620000}"/>
    <cellStyle name="Note 2 6 4 7" xfId="24967" xr:uid="{00000000-0005-0000-0000-000004620000}"/>
    <cellStyle name="Note 2 6 4 7 2" xfId="24968" xr:uid="{00000000-0005-0000-0000-000005620000}"/>
    <cellStyle name="Note 2 6 4 8" xfId="24969" xr:uid="{00000000-0005-0000-0000-000006620000}"/>
    <cellStyle name="Note 2 6 4 9" xfId="24970" xr:uid="{00000000-0005-0000-0000-000007620000}"/>
    <cellStyle name="Note 2 6 5" xfId="24971" xr:uid="{00000000-0005-0000-0000-000008620000}"/>
    <cellStyle name="Note 2 6 5 2" xfId="24972" xr:uid="{00000000-0005-0000-0000-000009620000}"/>
    <cellStyle name="Note 2 6 5 3" xfId="24973" xr:uid="{00000000-0005-0000-0000-00000A620000}"/>
    <cellStyle name="Note 2 6 6" xfId="24974" xr:uid="{00000000-0005-0000-0000-00000B620000}"/>
    <cellStyle name="Note 2 6 6 2" xfId="24975" xr:uid="{00000000-0005-0000-0000-00000C620000}"/>
    <cellStyle name="Note 2 6 6 2 2" xfId="24976" xr:uid="{00000000-0005-0000-0000-00000D620000}"/>
    <cellStyle name="Note 2 6 6 2 2 2" xfId="24977" xr:uid="{00000000-0005-0000-0000-00000E620000}"/>
    <cellStyle name="Note 2 6 6 2 3" xfId="24978" xr:uid="{00000000-0005-0000-0000-00000F620000}"/>
    <cellStyle name="Note 2 6 6 3" xfId="24979" xr:uid="{00000000-0005-0000-0000-000010620000}"/>
    <cellStyle name="Note 2 6 6 3 2" xfId="24980" xr:uid="{00000000-0005-0000-0000-000011620000}"/>
    <cellStyle name="Note 2 6 6 3 2 2" xfId="24981" xr:uid="{00000000-0005-0000-0000-000012620000}"/>
    <cellStyle name="Note 2 6 6 3 3" xfId="24982" xr:uid="{00000000-0005-0000-0000-000013620000}"/>
    <cellStyle name="Note 2 6 6 4" xfId="24983" xr:uid="{00000000-0005-0000-0000-000014620000}"/>
    <cellStyle name="Note 2 6 6 4 2" xfId="24984" xr:uid="{00000000-0005-0000-0000-000015620000}"/>
    <cellStyle name="Note 2 6 6 4 2 2" xfId="24985" xr:uid="{00000000-0005-0000-0000-000016620000}"/>
    <cellStyle name="Note 2 6 6 4 3" xfId="24986" xr:uid="{00000000-0005-0000-0000-000017620000}"/>
    <cellStyle name="Note 2 6 6 5" xfId="24987" xr:uid="{00000000-0005-0000-0000-000018620000}"/>
    <cellStyle name="Note 2 6 6 5 2" xfId="24988" xr:uid="{00000000-0005-0000-0000-000019620000}"/>
    <cellStyle name="Note 2 6 6 6" xfId="24989" xr:uid="{00000000-0005-0000-0000-00001A620000}"/>
    <cellStyle name="Note 2 6 6 6 2" xfId="24990" xr:uid="{00000000-0005-0000-0000-00001B620000}"/>
    <cellStyle name="Note 2 6 6 7" xfId="24991" xr:uid="{00000000-0005-0000-0000-00001C620000}"/>
    <cellStyle name="Note 2 6 7" xfId="24992" xr:uid="{00000000-0005-0000-0000-00001D620000}"/>
    <cellStyle name="Note 2 6 7 2" xfId="24993" xr:uid="{00000000-0005-0000-0000-00001E620000}"/>
    <cellStyle name="Note 2 6 7 2 2" xfId="24994" xr:uid="{00000000-0005-0000-0000-00001F620000}"/>
    <cellStyle name="Note 2 6 7 3" xfId="24995" xr:uid="{00000000-0005-0000-0000-000020620000}"/>
    <cellStyle name="Note 2 6 8" xfId="24996" xr:uid="{00000000-0005-0000-0000-000021620000}"/>
    <cellStyle name="Note 2 6 8 2" xfId="24997" xr:uid="{00000000-0005-0000-0000-000022620000}"/>
    <cellStyle name="Note 2 6 8 2 2" xfId="24998" xr:uid="{00000000-0005-0000-0000-000023620000}"/>
    <cellStyle name="Note 2 6 8 3" xfId="24999" xr:uid="{00000000-0005-0000-0000-000024620000}"/>
    <cellStyle name="Note 2 7" xfId="672" xr:uid="{00000000-0005-0000-0000-000025620000}"/>
    <cellStyle name="Note 2 7 10" xfId="25000" xr:uid="{00000000-0005-0000-0000-000026620000}"/>
    <cellStyle name="Note 2 7 2" xfId="673" xr:uid="{00000000-0005-0000-0000-000027620000}"/>
    <cellStyle name="Note 2 7 2 2" xfId="25001" xr:uid="{00000000-0005-0000-0000-000028620000}"/>
    <cellStyle name="Note 2 7 2 3" xfId="25002" xr:uid="{00000000-0005-0000-0000-000029620000}"/>
    <cellStyle name="Note 2 7 2 3 2" xfId="25003" xr:uid="{00000000-0005-0000-0000-00002A620000}"/>
    <cellStyle name="Note 2 7 2 3 3" xfId="25004" xr:uid="{00000000-0005-0000-0000-00002B620000}"/>
    <cellStyle name="Note 2 7 2 4" xfId="25005" xr:uid="{00000000-0005-0000-0000-00002C620000}"/>
    <cellStyle name="Note 2 7 2 4 2" xfId="25006" xr:uid="{00000000-0005-0000-0000-00002D620000}"/>
    <cellStyle name="Note 2 7 2 4 2 2" xfId="25007" xr:uid="{00000000-0005-0000-0000-00002E620000}"/>
    <cellStyle name="Note 2 7 2 4 3" xfId="25008" xr:uid="{00000000-0005-0000-0000-00002F620000}"/>
    <cellStyle name="Note 2 7 2 5" xfId="25009" xr:uid="{00000000-0005-0000-0000-000030620000}"/>
    <cellStyle name="Note 2 7 2 5 2" xfId="25010" xr:uid="{00000000-0005-0000-0000-000031620000}"/>
    <cellStyle name="Note 2 7 2 5 2 2" xfId="25011" xr:uid="{00000000-0005-0000-0000-000032620000}"/>
    <cellStyle name="Note 2 7 2 5 3" xfId="25012" xr:uid="{00000000-0005-0000-0000-000033620000}"/>
    <cellStyle name="Note 2 7 2 6" xfId="25013" xr:uid="{00000000-0005-0000-0000-000034620000}"/>
    <cellStyle name="Note 2 7 2 6 2" xfId="25014" xr:uid="{00000000-0005-0000-0000-000035620000}"/>
    <cellStyle name="Note 2 7 2 6 2 2" xfId="25015" xr:uid="{00000000-0005-0000-0000-000036620000}"/>
    <cellStyle name="Note 2 7 2 6 3" xfId="25016" xr:uid="{00000000-0005-0000-0000-000037620000}"/>
    <cellStyle name="Note 2 7 2 7" xfId="25017" xr:uid="{00000000-0005-0000-0000-000038620000}"/>
    <cellStyle name="Note 2 7 2 7 2" xfId="25018" xr:uid="{00000000-0005-0000-0000-000039620000}"/>
    <cellStyle name="Note 2 7 2 8" xfId="25019" xr:uid="{00000000-0005-0000-0000-00003A620000}"/>
    <cellStyle name="Note 2 7 2 8 2" xfId="25020" xr:uid="{00000000-0005-0000-0000-00003B620000}"/>
    <cellStyle name="Note 2 7 2 9" xfId="25021" xr:uid="{00000000-0005-0000-0000-00003C620000}"/>
    <cellStyle name="Note 2 7 3" xfId="674" xr:uid="{00000000-0005-0000-0000-00003D620000}"/>
    <cellStyle name="Note 2 7 4" xfId="25022" xr:uid="{00000000-0005-0000-0000-00003E620000}"/>
    <cellStyle name="Note 2 7 4 2" xfId="25023" xr:uid="{00000000-0005-0000-0000-00003F620000}"/>
    <cellStyle name="Note 2 7 4 3" xfId="25024" xr:uid="{00000000-0005-0000-0000-000040620000}"/>
    <cellStyle name="Note 2 7 5" xfId="25025" xr:uid="{00000000-0005-0000-0000-000041620000}"/>
    <cellStyle name="Note 2 7 5 2" xfId="25026" xr:uid="{00000000-0005-0000-0000-000042620000}"/>
    <cellStyle name="Note 2 7 5 2 2" xfId="25027" xr:uid="{00000000-0005-0000-0000-000043620000}"/>
    <cellStyle name="Note 2 7 5 3" xfId="25028" xr:uid="{00000000-0005-0000-0000-000044620000}"/>
    <cellStyle name="Note 2 7 6" xfId="25029" xr:uid="{00000000-0005-0000-0000-000045620000}"/>
    <cellStyle name="Note 2 7 6 2" xfId="25030" xr:uid="{00000000-0005-0000-0000-000046620000}"/>
    <cellStyle name="Note 2 7 6 2 2" xfId="25031" xr:uid="{00000000-0005-0000-0000-000047620000}"/>
    <cellStyle name="Note 2 7 6 3" xfId="25032" xr:uid="{00000000-0005-0000-0000-000048620000}"/>
    <cellStyle name="Note 2 7 7" xfId="25033" xr:uid="{00000000-0005-0000-0000-000049620000}"/>
    <cellStyle name="Note 2 7 7 2" xfId="25034" xr:uid="{00000000-0005-0000-0000-00004A620000}"/>
    <cellStyle name="Note 2 7 7 2 2" xfId="25035" xr:uid="{00000000-0005-0000-0000-00004B620000}"/>
    <cellStyle name="Note 2 7 7 3" xfId="25036" xr:uid="{00000000-0005-0000-0000-00004C620000}"/>
    <cellStyle name="Note 2 7 8" xfId="25037" xr:uid="{00000000-0005-0000-0000-00004D620000}"/>
    <cellStyle name="Note 2 7 8 2" xfId="25038" xr:uid="{00000000-0005-0000-0000-00004E620000}"/>
    <cellStyle name="Note 2 7 9" xfId="25039" xr:uid="{00000000-0005-0000-0000-00004F620000}"/>
    <cellStyle name="Note 2 7 9 2" xfId="25040" xr:uid="{00000000-0005-0000-0000-000050620000}"/>
    <cellStyle name="Note 2 8" xfId="675" xr:uid="{00000000-0005-0000-0000-000051620000}"/>
    <cellStyle name="Note 2 8 2" xfId="676" xr:uid="{00000000-0005-0000-0000-000052620000}"/>
    <cellStyle name="Note 2 8 2 10" xfId="25041" xr:uid="{00000000-0005-0000-0000-000053620000}"/>
    <cellStyle name="Note 2 8 2 2" xfId="25042" xr:uid="{00000000-0005-0000-0000-000054620000}"/>
    <cellStyle name="Note 2 8 2 3" xfId="25043" xr:uid="{00000000-0005-0000-0000-000055620000}"/>
    <cellStyle name="Note 2 8 2 4" xfId="25044" xr:uid="{00000000-0005-0000-0000-000056620000}"/>
    <cellStyle name="Note 2 8 2 4 2" xfId="25045" xr:uid="{00000000-0005-0000-0000-000057620000}"/>
    <cellStyle name="Note 2 8 2 4 2 2" xfId="25046" xr:uid="{00000000-0005-0000-0000-000058620000}"/>
    <cellStyle name="Note 2 8 2 4 3" xfId="25047" xr:uid="{00000000-0005-0000-0000-000059620000}"/>
    <cellStyle name="Note 2 8 2 5" xfId="25048" xr:uid="{00000000-0005-0000-0000-00005A620000}"/>
    <cellStyle name="Note 2 8 2 5 2" xfId="25049" xr:uid="{00000000-0005-0000-0000-00005B620000}"/>
    <cellStyle name="Note 2 8 2 5 2 2" xfId="25050" xr:uid="{00000000-0005-0000-0000-00005C620000}"/>
    <cellStyle name="Note 2 8 2 5 3" xfId="25051" xr:uid="{00000000-0005-0000-0000-00005D620000}"/>
    <cellStyle name="Note 2 8 2 6" xfId="25052" xr:uid="{00000000-0005-0000-0000-00005E620000}"/>
    <cellStyle name="Note 2 8 2 6 2" xfId="25053" xr:uid="{00000000-0005-0000-0000-00005F620000}"/>
    <cellStyle name="Note 2 8 2 6 2 2" xfId="25054" xr:uid="{00000000-0005-0000-0000-000060620000}"/>
    <cellStyle name="Note 2 8 2 6 3" xfId="25055" xr:uid="{00000000-0005-0000-0000-000061620000}"/>
    <cellStyle name="Note 2 8 2 7" xfId="25056" xr:uid="{00000000-0005-0000-0000-000062620000}"/>
    <cellStyle name="Note 2 8 2 7 2" xfId="25057" xr:uid="{00000000-0005-0000-0000-000063620000}"/>
    <cellStyle name="Note 2 8 2 8" xfId="25058" xr:uid="{00000000-0005-0000-0000-000064620000}"/>
    <cellStyle name="Note 2 8 2 8 2" xfId="25059" xr:uid="{00000000-0005-0000-0000-000065620000}"/>
    <cellStyle name="Note 2 8 2 9" xfId="25060" xr:uid="{00000000-0005-0000-0000-000066620000}"/>
    <cellStyle name="Note 2 8 3" xfId="677" xr:uid="{00000000-0005-0000-0000-000067620000}"/>
    <cellStyle name="Note 2 8 4" xfId="25061" xr:uid="{00000000-0005-0000-0000-000068620000}"/>
    <cellStyle name="Note 2 8 4 2" xfId="25062" xr:uid="{00000000-0005-0000-0000-000069620000}"/>
    <cellStyle name="Note 2 8 4 2 2" xfId="25063" xr:uid="{00000000-0005-0000-0000-00006A620000}"/>
    <cellStyle name="Note 2 8 4 3" xfId="25064" xr:uid="{00000000-0005-0000-0000-00006B620000}"/>
    <cellStyle name="Note 2 8 5" xfId="25065" xr:uid="{00000000-0005-0000-0000-00006C620000}"/>
    <cellStyle name="Note 2 8 5 2" xfId="25066" xr:uid="{00000000-0005-0000-0000-00006D620000}"/>
    <cellStyle name="Note 2 8 5 2 2" xfId="25067" xr:uid="{00000000-0005-0000-0000-00006E620000}"/>
    <cellStyle name="Note 2 8 5 3" xfId="25068" xr:uid="{00000000-0005-0000-0000-00006F620000}"/>
    <cellStyle name="Note 2 9" xfId="25069" xr:uid="{00000000-0005-0000-0000-000070620000}"/>
    <cellStyle name="Note 2 9 2" xfId="25070" xr:uid="{00000000-0005-0000-0000-000071620000}"/>
    <cellStyle name="Note 2 9 3" xfId="25071" xr:uid="{00000000-0005-0000-0000-000072620000}"/>
    <cellStyle name="Note 2 9 3 2" xfId="25072" xr:uid="{00000000-0005-0000-0000-000073620000}"/>
    <cellStyle name="Note 2 9 3 3" xfId="25073" xr:uid="{00000000-0005-0000-0000-000074620000}"/>
    <cellStyle name="Note 2 9 4" xfId="25074" xr:uid="{00000000-0005-0000-0000-000075620000}"/>
    <cellStyle name="Note 2 9 4 2" xfId="25075" xr:uid="{00000000-0005-0000-0000-000076620000}"/>
    <cellStyle name="Note 2 9 4 2 2" xfId="25076" xr:uid="{00000000-0005-0000-0000-000077620000}"/>
    <cellStyle name="Note 2 9 4 3" xfId="25077" xr:uid="{00000000-0005-0000-0000-000078620000}"/>
    <cellStyle name="Note 2 9 5" xfId="25078" xr:uid="{00000000-0005-0000-0000-000079620000}"/>
    <cellStyle name="Note 2 9 5 2" xfId="25079" xr:uid="{00000000-0005-0000-0000-00007A620000}"/>
    <cellStyle name="Note 2 9 5 2 2" xfId="25080" xr:uid="{00000000-0005-0000-0000-00007B620000}"/>
    <cellStyle name="Note 2 9 5 3" xfId="25081" xr:uid="{00000000-0005-0000-0000-00007C620000}"/>
    <cellStyle name="Note 2 9 6" xfId="25082" xr:uid="{00000000-0005-0000-0000-00007D620000}"/>
    <cellStyle name="Note 2 9 6 2" xfId="25083" xr:uid="{00000000-0005-0000-0000-00007E620000}"/>
    <cellStyle name="Note 2 9 6 2 2" xfId="25084" xr:uid="{00000000-0005-0000-0000-00007F620000}"/>
    <cellStyle name="Note 2 9 6 3" xfId="25085" xr:uid="{00000000-0005-0000-0000-000080620000}"/>
    <cellStyle name="Note 2 9 7" xfId="25086" xr:uid="{00000000-0005-0000-0000-000081620000}"/>
    <cellStyle name="Note 2 9 7 2" xfId="25087" xr:uid="{00000000-0005-0000-0000-000082620000}"/>
    <cellStyle name="Note 2 9 8" xfId="25088" xr:uid="{00000000-0005-0000-0000-000083620000}"/>
    <cellStyle name="Note 2 9 8 2" xfId="25089" xr:uid="{00000000-0005-0000-0000-000084620000}"/>
    <cellStyle name="Note 2 9 9" xfId="25090" xr:uid="{00000000-0005-0000-0000-000085620000}"/>
    <cellStyle name="Note 3" xfId="25091" xr:uid="{00000000-0005-0000-0000-000086620000}"/>
    <cellStyle name="Output" xfId="25667" builtinId="21" customBuiltin="1"/>
    <cellStyle name="Output 2" xfId="25092" xr:uid="{00000000-0005-0000-0000-000088620000}"/>
    <cellStyle name="Percent" xfId="25706" builtinId="5"/>
    <cellStyle name="Percent 10" xfId="678" xr:uid="{00000000-0005-0000-0000-000089620000}"/>
    <cellStyle name="Percent 10 2" xfId="679" xr:uid="{00000000-0005-0000-0000-00008A620000}"/>
    <cellStyle name="Percent 10 2 2" xfId="25093" xr:uid="{00000000-0005-0000-0000-00008B620000}"/>
    <cellStyle name="Percent 10 2 2 2" xfId="25094" xr:uid="{00000000-0005-0000-0000-00008C620000}"/>
    <cellStyle name="Percent 10 2 3" xfId="25095" xr:uid="{00000000-0005-0000-0000-00008D620000}"/>
    <cellStyle name="Percent 10 2 4" xfId="25096" xr:uid="{00000000-0005-0000-0000-00008E620000}"/>
    <cellStyle name="Percent 10 3" xfId="680" xr:uid="{00000000-0005-0000-0000-00008F620000}"/>
    <cellStyle name="Percent 10 3 2" xfId="681" xr:uid="{00000000-0005-0000-0000-000090620000}"/>
    <cellStyle name="Percent 10 3 2 2" xfId="25578" xr:uid="{00000000-0005-0000-0000-000091620000}"/>
    <cellStyle name="Percent 10 3 3" xfId="682" xr:uid="{00000000-0005-0000-0000-000092620000}"/>
    <cellStyle name="Percent 10 3 3 2" xfId="25097" xr:uid="{00000000-0005-0000-0000-000093620000}"/>
    <cellStyle name="Percent 10 3 4" xfId="25098" xr:uid="{00000000-0005-0000-0000-000094620000}"/>
    <cellStyle name="Percent 10 3 5" xfId="25099" xr:uid="{00000000-0005-0000-0000-000095620000}"/>
    <cellStyle name="Percent 10 3 6" xfId="25100" xr:uid="{00000000-0005-0000-0000-000096620000}"/>
    <cellStyle name="Percent 10 4" xfId="683" xr:uid="{00000000-0005-0000-0000-000097620000}"/>
    <cellStyle name="Percent 10 4 2" xfId="684" xr:uid="{00000000-0005-0000-0000-000098620000}"/>
    <cellStyle name="Percent 10 4 2 2" xfId="25579" xr:uid="{00000000-0005-0000-0000-000099620000}"/>
    <cellStyle name="Percent 10 4 3" xfId="685" xr:uid="{00000000-0005-0000-0000-00009A620000}"/>
    <cellStyle name="Percent 10 5" xfId="25101" xr:uid="{00000000-0005-0000-0000-00009B620000}"/>
    <cellStyle name="Percent 10 6" xfId="25102" xr:uid="{00000000-0005-0000-0000-00009C620000}"/>
    <cellStyle name="Percent 11" xfId="686" xr:uid="{00000000-0005-0000-0000-00009D620000}"/>
    <cellStyle name="Percent 11 2" xfId="687" xr:uid="{00000000-0005-0000-0000-00009E620000}"/>
    <cellStyle name="Percent 11 2 2" xfId="25103" xr:uid="{00000000-0005-0000-0000-00009F620000}"/>
    <cellStyle name="Percent 11 2 2 2" xfId="25104" xr:uid="{00000000-0005-0000-0000-0000A0620000}"/>
    <cellStyle name="Percent 11 2 3" xfId="25105" xr:uid="{00000000-0005-0000-0000-0000A1620000}"/>
    <cellStyle name="Percent 11 2 4" xfId="25106" xr:uid="{00000000-0005-0000-0000-0000A2620000}"/>
    <cellStyle name="Percent 11 3" xfId="688" xr:uid="{00000000-0005-0000-0000-0000A3620000}"/>
    <cellStyle name="Percent 11 3 2" xfId="689" xr:uid="{00000000-0005-0000-0000-0000A4620000}"/>
    <cellStyle name="Percent 11 3 2 2" xfId="25580" xr:uid="{00000000-0005-0000-0000-0000A5620000}"/>
    <cellStyle name="Percent 11 3 3" xfId="690" xr:uid="{00000000-0005-0000-0000-0000A6620000}"/>
    <cellStyle name="Percent 11 3 3 2" xfId="25107" xr:uid="{00000000-0005-0000-0000-0000A7620000}"/>
    <cellStyle name="Percent 11 3 4" xfId="25108" xr:uid="{00000000-0005-0000-0000-0000A8620000}"/>
    <cellStyle name="Percent 11 3 5" xfId="25109" xr:uid="{00000000-0005-0000-0000-0000A9620000}"/>
    <cellStyle name="Percent 11 3 6" xfId="25110" xr:uid="{00000000-0005-0000-0000-0000AA620000}"/>
    <cellStyle name="Percent 11 4" xfId="691" xr:uid="{00000000-0005-0000-0000-0000AB620000}"/>
    <cellStyle name="Percent 11 4 2" xfId="692" xr:uid="{00000000-0005-0000-0000-0000AC620000}"/>
    <cellStyle name="Percent 11 4 2 2" xfId="25581" xr:uid="{00000000-0005-0000-0000-0000AD620000}"/>
    <cellStyle name="Percent 11 4 3" xfId="693" xr:uid="{00000000-0005-0000-0000-0000AE620000}"/>
    <cellStyle name="Percent 11 5" xfId="25111" xr:uid="{00000000-0005-0000-0000-0000AF620000}"/>
    <cellStyle name="Percent 11 6" xfId="25112" xr:uid="{00000000-0005-0000-0000-0000B0620000}"/>
    <cellStyle name="Percent 12" xfId="694" xr:uid="{00000000-0005-0000-0000-0000B1620000}"/>
    <cellStyle name="Percent 12 10" xfId="25113" xr:uid="{00000000-0005-0000-0000-0000B2620000}"/>
    <cellStyle name="Percent 12 10 2" xfId="25114" xr:uid="{00000000-0005-0000-0000-0000B3620000}"/>
    <cellStyle name="Percent 12 10 2 2" xfId="25115" xr:uid="{00000000-0005-0000-0000-0000B4620000}"/>
    <cellStyle name="Percent 12 10 3" xfId="25116" xr:uid="{00000000-0005-0000-0000-0000B5620000}"/>
    <cellStyle name="Percent 12 11" xfId="25117" xr:uid="{00000000-0005-0000-0000-0000B6620000}"/>
    <cellStyle name="Percent 12 11 2" xfId="25118" xr:uid="{00000000-0005-0000-0000-0000B7620000}"/>
    <cellStyle name="Percent 12 11 2 2" xfId="25119" xr:uid="{00000000-0005-0000-0000-0000B8620000}"/>
    <cellStyle name="Percent 12 11 3" xfId="25120" xr:uid="{00000000-0005-0000-0000-0000B9620000}"/>
    <cellStyle name="Percent 12 2" xfId="695" xr:uid="{00000000-0005-0000-0000-0000BA620000}"/>
    <cellStyle name="Percent 12 2 2" xfId="25121" xr:uid="{00000000-0005-0000-0000-0000BB620000}"/>
    <cellStyle name="Percent 12 2 2 2" xfId="25122" xr:uid="{00000000-0005-0000-0000-0000BC620000}"/>
    <cellStyle name="Percent 12 2 2 3" xfId="25123" xr:uid="{00000000-0005-0000-0000-0000BD620000}"/>
    <cellStyle name="Percent 12 2 2 3 2" xfId="25124" xr:uid="{00000000-0005-0000-0000-0000BE620000}"/>
    <cellStyle name="Percent 12 2 2 3 3" xfId="25125" xr:uid="{00000000-0005-0000-0000-0000BF620000}"/>
    <cellStyle name="Percent 12 2 2 4" xfId="25126" xr:uid="{00000000-0005-0000-0000-0000C0620000}"/>
    <cellStyle name="Percent 12 2 2 4 2" xfId="25127" xr:uid="{00000000-0005-0000-0000-0000C1620000}"/>
    <cellStyle name="Percent 12 2 2 4 2 2" xfId="25128" xr:uid="{00000000-0005-0000-0000-0000C2620000}"/>
    <cellStyle name="Percent 12 2 2 4 3" xfId="25129" xr:uid="{00000000-0005-0000-0000-0000C3620000}"/>
    <cellStyle name="Percent 12 2 2 5" xfId="25130" xr:uid="{00000000-0005-0000-0000-0000C4620000}"/>
    <cellStyle name="Percent 12 2 2 5 2" xfId="25131" xr:uid="{00000000-0005-0000-0000-0000C5620000}"/>
    <cellStyle name="Percent 12 2 2 5 2 2" xfId="25132" xr:uid="{00000000-0005-0000-0000-0000C6620000}"/>
    <cellStyle name="Percent 12 2 2 5 3" xfId="25133" xr:uid="{00000000-0005-0000-0000-0000C7620000}"/>
    <cellStyle name="Percent 12 2 2 6" xfId="25134" xr:uid="{00000000-0005-0000-0000-0000C8620000}"/>
    <cellStyle name="Percent 12 2 2 6 2" xfId="25135" xr:uid="{00000000-0005-0000-0000-0000C9620000}"/>
    <cellStyle name="Percent 12 2 2 6 2 2" xfId="25136" xr:uid="{00000000-0005-0000-0000-0000CA620000}"/>
    <cellStyle name="Percent 12 2 2 6 3" xfId="25137" xr:uid="{00000000-0005-0000-0000-0000CB620000}"/>
    <cellStyle name="Percent 12 2 2 7" xfId="25138" xr:uid="{00000000-0005-0000-0000-0000CC620000}"/>
    <cellStyle name="Percent 12 2 2 7 2" xfId="25139" xr:uid="{00000000-0005-0000-0000-0000CD620000}"/>
    <cellStyle name="Percent 12 2 2 8" xfId="25140" xr:uid="{00000000-0005-0000-0000-0000CE620000}"/>
    <cellStyle name="Percent 12 2 2 8 2" xfId="25141" xr:uid="{00000000-0005-0000-0000-0000CF620000}"/>
    <cellStyle name="Percent 12 2 2 9" xfId="25142" xr:uid="{00000000-0005-0000-0000-0000D0620000}"/>
    <cellStyle name="Percent 12 2 3" xfId="25143" xr:uid="{00000000-0005-0000-0000-0000D1620000}"/>
    <cellStyle name="Percent 12 2 3 2" xfId="25144" xr:uid="{00000000-0005-0000-0000-0000D2620000}"/>
    <cellStyle name="Percent 12 2 3 3" xfId="25145" xr:uid="{00000000-0005-0000-0000-0000D3620000}"/>
    <cellStyle name="Percent 12 2 3 3 2" xfId="25146" xr:uid="{00000000-0005-0000-0000-0000D4620000}"/>
    <cellStyle name="Percent 12 2 3 3 3" xfId="25147" xr:uid="{00000000-0005-0000-0000-0000D5620000}"/>
    <cellStyle name="Percent 12 2 3 4" xfId="25148" xr:uid="{00000000-0005-0000-0000-0000D6620000}"/>
    <cellStyle name="Percent 12 2 3 4 2" xfId="25149" xr:uid="{00000000-0005-0000-0000-0000D7620000}"/>
    <cellStyle name="Percent 12 2 3 4 2 2" xfId="25150" xr:uid="{00000000-0005-0000-0000-0000D8620000}"/>
    <cellStyle name="Percent 12 2 3 4 3" xfId="25151" xr:uid="{00000000-0005-0000-0000-0000D9620000}"/>
    <cellStyle name="Percent 12 2 3 5" xfId="25152" xr:uid="{00000000-0005-0000-0000-0000DA620000}"/>
    <cellStyle name="Percent 12 2 3 5 2" xfId="25153" xr:uid="{00000000-0005-0000-0000-0000DB620000}"/>
    <cellStyle name="Percent 12 2 3 5 2 2" xfId="25154" xr:uid="{00000000-0005-0000-0000-0000DC620000}"/>
    <cellStyle name="Percent 12 2 3 5 3" xfId="25155" xr:uid="{00000000-0005-0000-0000-0000DD620000}"/>
    <cellStyle name="Percent 12 2 3 6" xfId="25156" xr:uid="{00000000-0005-0000-0000-0000DE620000}"/>
    <cellStyle name="Percent 12 2 3 6 2" xfId="25157" xr:uid="{00000000-0005-0000-0000-0000DF620000}"/>
    <cellStyle name="Percent 12 2 3 6 2 2" xfId="25158" xr:uid="{00000000-0005-0000-0000-0000E0620000}"/>
    <cellStyle name="Percent 12 2 3 6 3" xfId="25159" xr:uid="{00000000-0005-0000-0000-0000E1620000}"/>
    <cellStyle name="Percent 12 2 3 7" xfId="25160" xr:uid="{00000000-0005-0000-0000-0000E2620000}"/>
    <cellStyle name="Percent 12 2 3 7 2" xfId="25161" xr:uid="{00000000-0005-0000-0000-0000E3620000}"/>
    <cellStyle name="Percent 12 2 3 8" xfId="25162" xr:uid="{00000000-0005-0000-0000-0000E4620000}"/>
    <cellStyle name="Percent 12 2 3 8 2" xfId="25163" xr:uid="{00000000-0005-0000-0000-0000E5620000}"/>
    <cellStyle name="Percent 12 2 3 9" xfId="25164" xr:uid="{00000000-0005-0000-0000-0000E6620000}"/>
    <cellStyle name="Percent 12 2 4" xfId="25165" xr:uid="{00000000-0005-0000-0000-0000E7620000}"/>
    <cellStyle name="Percent 12 2 4 2" xfId="25166" xr:uid="{00000000-0005-0000-0000-0000E8620000}"/>
    <cellStyle name="Percent 12 2 4 3" xfId="25167" xr:uid="{00000000-0005-0000-0000-0000E9620000}"/>
    <cellStyle name="Percent 12 2 4 3 2" xfId="25168" xr:uid="{00000000-0005-0000-0000-0000EA620000}"/>
    <cellStyle name="Percent 12 2 4 3 2 2" xfId="25169" xr:uid="{00000000-0005-0000-0000-0000EB620000}"/>
    <cellStyle name="Percent 12 2 4 3 3" xfId="25170" xr:uid="{00000000-0005-0000-0000-0000EC620000}"/>
    <cellStyle name="Percent 12 2 4 4" xfId="25171" xr:uid="{00000000-0005-0000-0000-0000ED620000}"/>
    <cellStyle name="Percent 12 2 4 4 2" xfId="25172" xr:uid="{00000000-0005-0000-0000-0000EE620000}"/>
    <cellStyle name="Percent 12 2 4 4 2 2" xfId="25173" xr:uid="{00000000-0005-0000-0000-0000EF620000}"/>
    <cellStyle name="Percent 12 2 4 4 3" xfId="25174" xr:uid="{00000000-0005-0000-0000-0000F0620000}"/>
    <cellStyle name="Percent 12 2 4 5" xfId="25175" xr:uid="{00000000-0005-0000-0000-0000F1620000}"/>
    <cellStyle name="Percent 12 2 4 5 2" xfId="25176" xr:uid="{00000000-0005-0000-0000-0000F2620000}"/>
    <cellStyle name="Percent 12 2 4 5 2 2" xfId="25177" xr:uid="{00000000-0005-0000-0000-0000F3620000}"/>
    <cellStyle name="Percent 12 2 4 5 3" xfId="25178" xr:uid="{00000000-0005-0000-0000-0000F4620000}"/>
    <cellStyle name="Percent 12 2 4 6" xfId="25179" xr:uid="{00000000-0005-0000-0000-0000F5620000}"/>
    <cellStyle name="Percent 12 2 4 6 2" xfId="25180" xr:uid="{00000000-0005-0000-0000-0000F6620000}"/>
    <cellStyle name="Percent 12 2 4 7" xfId="25181" xr:uid="{00000000-0005-0000-0000-0000F7620000}"/>
    <cellStyle name="Percent 12 2 4 7 2" xfId="25182" xr:uid="{00000000-0005-0000-0000-0000F8620000}"/>
    <cellStyle name="Percent 12 2 4 8" xfId="25183" xr:uid="{00000000-0005-0000-0000-0000F9620000}"/>
    <cellStyle name="Percent 12 2 4 9" xfId="25184" xr:uid="{00000000-0005-0000-0000-0000FA620000}"/>
    <cellStyle name="Percent 12 2 5" xfId="25185" xr:uid="{00000000-0005-0000-0000-0000FB620000}"/>
    <cellStyle name="Percent 12 2 5 2" xfId="25186" xr:uid="{00000000-0005-0000-0000-0000FC620000}"/>
    <cellStyle name="Percent 12 2 5 3" xfId="25187" xr:uid="{00000000-0005-0000-0000-0000FD620000}"/>
    <cellStyle name="Percent 12 2 6" xfId="25188" xr:uid="{00000000-0005-0000-0000-0000FE620000}"/>
    <cellStyle name="Percent 12 2 6 2" xfId="25189" xr:uid="{00000000-0005-0000-0000-0000FF620000}"/>
    <cellStyle name="Percent 12 2 6 2 2" xfId="25190" xr:uid="{00000000-0005-0000-0000-000000630000}"/>
    <cellStyle name="Percent 12 2 6 2 2 2" xfId="25191" xr:uid="{00000000-0005-0000-0000-000001630000}"/>
    <cellStyle name="Percent 12 2 6 2 3" xfId="25192" xr:uid="{00000000-0005-0000-0000-000002630000}"/>
    <cellStyle name="Percent 12 2 6 3" xfId="25193" xr:uid="{00000000-0005-0000-0000-000003630000}"/>
    <cellStyle name="Percent 12 2 6 3 2" xfId="25194" xr:uid="{00000000-0005-0000-0000-000004630000}"/>
    <cellStyle name="Percent 12 2 6 3 2 2" xfId="25195" xr:uid="{00000000-0005-0000-0000-000005630000}"/>
    <cellStyle name="Percent 12 2 6 3 3" xfId="25196" xr:uid="{00000000-0005-0000-0000-000006630000}"/>
    <cellStyle name="Percent 12 2 6 4" xfId="25197" xr:uid="{00000000-0005-0000-0000-000007630000}"/>
    <cellStyle name="Percent 12 2 6 4 2" xfId="25198" xr:uid="{00000000-0005-0000-0000-000008630000}"/>
    <cellStyle name="Percent 12 2 6 4 2 2" xfId="25199" xr:uid="{00000000-0005-0000-0000-000009630000}"/>
    <cellStyle name="Percent 12 2 6 4 3" xfId="25200" xr:uid="{00000000-0005-0000-0000-00000A630000}"/>
    <cellStyle name="Percent 12 2 6 5" xfId="25201" xr:uid="{00000000-0005-0000-0000-00000B630000}"/>
    <cellStyle name="Percent 12 2 6 5 2" xfId="25202" xr:uid="{00000000-0005-0000-0000-00000C630000}"/>
    <cellStyle name="Percent 12 2 6 6" xfId="25203" xr:uid="{00000000-0005-0000-0000-00000D630000}"/>
    <cellStyle name="Percent 12 2 6 6 2" xfId="25204" xr:uid="{00000000-0005-0000-0000-00000E630000}"/>
    <cellStyle name="Percent 12 2 6 7" xfId="25205" xr:uid="{00000000-0005-0000-0000-00000F630000}"/>
    <cellStyle name="Percent 12 2 7" xfId="25206" xr:uid="{00000000-0005-0000-0000-000010630000}"/>
    <cellStyle name="Percent 12 2 7 2" xfId="25207" xr:uid="{00000000-0005-0000-0000-000011630000}"/>
    <cellStyle name="Percent 12 2 7 2 2" xfId="25208" xr:uid="{00000000-0005-0000-0000-000012630000}"/>
    <cellStyle name="Percent 12 2 7 3" xfId="25209" xr:uid="{00000000-0005-0000-0000-000013630000}"/>
    <cellStyle name="Percent 12 2 8" xfId="25210" xr:uid="{00000000-0005-0000-0000-000014630000}"/>
    <cellStyle name="Percent 12 2 8 2" xfId="25211" xr:uid="{00000000-0005-0000-0000-000015630000}"/>
    <cellStyle name="Percent 12 2 8 2 2" xfId="25212" xr:uid="{00000000-0005-0000-0000-000016630000}"/>
    <cellStyle name="Percent 12 2 8 3" xfId="25213" xr:uid="{00000000-0005-0000-0000-000017630000}"/>
    <cellStyle name="Percent 12 3" xfId="25214" xr:uid="{00000000-0005-0000-0000-000018630000}"/>
    <cellStyle name="Percent 12 3 10" xfId="25215" xr:uid="{00000000-0005-0000-0000-000019630000}"/>
    <cellStyle name="Percent 12 3 2" xfId="25216" xr:uid="{00000000-0005-0000-0000-00001A630000}"/>
    <cellStyle name="Percent 12 3 2 2" xfId="25217" xr:uid="{00000000-0005-0000-0000-00001B630000}"/>
    <cellStyle name="Percent 12 3 2 3" xfId="25218" xr:uid="{00000000-0005-0000-0000-00001C630000}"/>
    <cellStyle name="Percent 12 3 2 3 2" xfId="25219" xr:uid="{00000000-0005-0000-0000-00001D630000}"/>
    <cellStyle name="Percent 12 3 2 3 3" xfId="25220" xr:uid="{00000000-0005-0000-0000-00001E630000}"/>
    <cellStyle name="Percent 12 3 2 4" xfId="25221" xr:uid="{00000000-0005-0000-0000-00001F630000}"/>
    <cellStyle name="Percent 12 3 2 4 2" xfId="25222" xr:uid="{00000000-0005-0000-0000-000020630000}"/>
    <cellStyle name="Percent 12 3 2 4 2 2" xfId="25223" xr:uid="{00000000-0005-0000-0000-000021630000}"/>
    <cellStyle name="Percent 12 3 2 4 3" xfId="25224" xr:uid="{00000000-0005-0000-0000-000022630000}"/>
    <cellStyle name="Percent 12 3 2 5" xfId="25225" xr:uid="{00000000-0005-0000-0000-000023630000}"/>
    <cellStyle name="Percent 12 3 2 5 2" xfId="25226" xr:uid="{00000000-0005-0000-0000-000024630000}"/>
    <cellStyle name="Percent 12 3 2 5 2 2" xfId="25227" xr:uid="{00000000-0005-0000-0000-000025630000}"/>
    <cellStyle name="Percent 12 3 2 5 3" xfId="25228" xr:uid="{00000000-0005-0000-0000-000026630000}"/>
    <cellStyle name="Percent 12 3 2 6" xfId="25229" xr:uid="{00000000-0005-0000-0000-000027630000}"/>
    <cellStyle name="Percent 12 3 2 6 2" xfId="25230" xr:uid="{00000000-0005-0000-0000-000028630000}"/>
    <cellStyle name="Percent 12 3 2 6 2 2" xfId="25231" xr:uid="{00000000-0005-0000-0000-000029630000}"/>
    <cellStyle name="Percent 12 3 2 6 3" xfId="25232" xr:uid="{00000000-0005-0000-0000-00002A630000}"/>
    <cellStyle name="Percent 12 3 2 7" xfId="25233" xr:uid="{00000000-0005-0000-0000-00002B630000}"/>
    <cellStyle name="Percent 12 3 2 7 2" xfId="25234" xr:uid="{00000000-0005-0000-0000-00002C630000}"/>
    <cellStyle name="Percent 12 3 2 8" xfId="25235" xr:uid="{00000000-0005-0000-0000-00002D630000}"/>
    <cellStyle name="Percent 12 3 2 8 2" xfId="25236" xr:uid="{00000000-0005-0000-0000-00002E630000}"/>
    <cellStyle name="Percent 12 3 2 9" xfId="25237" xr:uid="{00000000-0005-0000-0000-00002F630000}"/>
    <cellStyle name="Percent 12 3 3" xfId="25238" xr:uid="{00000000-0005-0000-0000-000030630000}"/>
    <cellStyle name="Percent 12 3 4" xfId="25239" xr:uid="{00000000-0005-0000-0000-000031630000}"/>
    <cellStyle name="Percent 12 3 4 2" xfId="25240" xr:uid="{00000000-0005-0000-0000-000032630000}"/>
    <cellStyle name="Percent 12 3 4 3" xfId="25241" xr:uid="{00000000-0005-0000-0000-000033630000}"/>
    <cellStyle name="Percent 12 3 5" xfId="25242" xr:uid="{00000000-0005-0000-0000-000034630000}"/>
    <cellStyle name="Percent 12 3 5 2" xfId="25243" xr:uid="{00000000-0005-0000-0000-000035630000}"/>
    <cellStyle name="Percent 12 3 5 2 2" xfId="25244" xr:uid="{00000000-0005-0000-0000-000036630000}"/>
    <cellStyle name="Percent 12 3 5 3" xfId="25245" xr:uid="{00000000-0005-0000-0000-000037630000}"/>
    <cellStyle name="Percent 12 3 6" xfId="25246" xr:uid="{00000000-0005-0000-0000-000038630000}"/>
    <cellStyle name="Percent 12 3 6 2" xfId="25247" xr:uid="{00000000-0005-0000-0000-000039630000}"/>
    <cellStyle name="Percent 12 3 6 2 2" xfId="25248" xr:uid="{00000000-0005-0000-0000-00003A630000}"/>
    <cellStyle name="Percent 12 3 6 3" xfId="25249" xr:uid="{00000000-0005-0000-0000-00003B630000}"/>
    <cellStyle name="Percent 12 3 7" xfId="25250" xr:uid="{00000000-0005-0000-0000-00003C630000}"/>
    <cellStyle name="Percent 12 3 7 2" xfId="25251" xr:uid="{00000000-0005-0000-0000-00003D630000}"/>
    <cellStyle name="Percent 12 3 7 2 2" xfId="25252" xr:uid="{00000000-0005-0000-0000-00003E630000}"/>
    <cellStyle name="Percent 12 3 7 3" xfId="25253" xr:uid="{00000000-0005-0000-0000-00003F630000}"/>
    <cellStyle name="Percent 12 3 8" xfId="25254" xr:uid="{00000000-0005-0000-0000-000040630000}"/>
    <cellStyle name="Percent 12 3 8 2" xfId="25255" xr:uid="{00000000-0005-0000-0000-000041630000}"/>
    <cellStyle name="Percent 12 3 9" xfId="25256" xr:uid="{00000000-0005-0000-0000-000042630000}"/>
    <cellStyle name="Percent 12 3 9 2" xfId="25257" xr:uid="{00000000-0005-0000-0000-000043630000}"/>
    <cellStyle name="Percent 12 4" xfId="25258" xr:uid="{00000000-0005-0000-0000-000044630000}"/>
    <cellStyle name="Percent 12 4 2" xfId="25259" xr:uid="{00000000-0005-0000-0000-000045630000}"/>
    <cellStyle name="Percent 12 4 3" xfId="25260" xr:uid="{00000000-0005-0000-0000-000046630000}"/>
    <cellStyle name="Percent 12 4 3 2" xfId="25261" xr:uid="{00000000-0005-0000-0000-000047630000}"/>
    <cellStyle name="Percent 12 4 3 3" xfId="25262" xr:uid="{00000000-0005-0000-0000-000048630000}"/>
    <cellStyle name="Percent 12 4 4" xfId="25263" xr:uid="{00000000-0005-0000-0000-000049630000}"/>
    <cellStyle name="Percent 12 4 4 2" xfId="25264" xr:uid="{00000000-0005-0000-0000-00004A630000}"/>
    <cellStyle name="Percent 12 4 4 2 2" xfId="25265" xr:uid="{00000000-0005-0000-0000-00004B630000}"/>
    <cellStyle name="Percent 12 4 4 3" xfId="25266" xr:uid="{00000000-0005-0000-0000-00004C630000}"/>
    <cellStyle name="Percent 12 4 5" xfId="25267" xr:uid="{00000000-0005-0000-0000-00004D630000}"/>
    <cellStyle name="Percent 12 4 5 2" xfId="25268" xr:uid="{00000000-0005-0000-0000-00004E630000}"/>
    <cellStyle name="Percent 12 4 5 2 2" xfId="25269" xr:uid="{00000000-0005-0000-0000-00004F630000}"/>
    <cellStyle name="Percent 12 4 5 3" xfId="25270" xr:uid="{00000000-0005-0000-0000-000050630000}"/>
    <cellStyle name="Percent 12 4 6" xfId="25271" xr:uid="{00000000-0005-0000-0000-000051630000}"/>
    <cellStyle name="Percent 12 4 6 2" xfId="25272" xr:uid="{00000000-0005-0000-0000-000052630000}"/>
    <cellStyle name="Percent 12 4 6 2 2" xfId="25273" xr:uid="{00000000-0005-0000-0000-000053630000}"/>
    <cellStyle name="Percent 12 4 6 3" xfId="25274" xr:uid="{00000000-0005-0000-0000-000054630000}"/>
    <cellStyle name="Percent 12 4 7" xfId="25275" xr:uid="{00000000-0005-0000-0000-000055630000}"/>
    <cellStyle name="Percent 12 4 7 2" xfId="25276" xr:uid="{00000000-0005-0000-0000-000056630000}"/>
    <cellStyle name="Percent 12 4 8" xfId="25277" xr:uid="{00000000-0005-0000-0000-000057630000}"/>
    <cellStyle name="Percent 12 4 8 2" xfId="25278" xr:uid="{00000000-0005-0000-0000-000058630000}"/>
    <cellStyle name="Percent 12 4 9" xfId="25279" xr:uid="{00000000-0005-0000-0000-000059630000}"/>
    <cellStyle name="Percent 12 5" xfId="25280" xr:uid="{00000000-0005-0000-0000-00005A630000}"/>
    <cellStyle name="Percent 12 5 2" xfId="25281" xr:uid="{00000000-0005-0000-0000-00005B630000}"/>
    <cellStyle name="Percent 12 5 3" xfId="25282" xr:uid="{00000000-0005-0000-0000-00005C630000}"/>
    <cellStyle name="Percent 12 5 3 2" xfId="25283" xr:uid="{00000000-0005-0000-0000-00005D630000}"/>
    <cellStyle name="Percent 12 5 3 3" xfId="25284" xr:uid="{00000000-0005-0000-0000-00005E630000}"/>
    <cellStyle name="Percent 12 5 4" xfId="25285" xr:uid="{00000000-0005-0000-0000-00005F630000}"/>
    <cellStyle name="Percent 12 5 4 2" xfId="25286" xr:uid="{00000000-0005-0000-0000-000060630000}"/>
    <cellStyle name="Percent 12 5 4 2 2" xfId="25287" xr:uid="{00000000-0005-0000-0000-000061630000}"/>
    <cellStyle name="Percent 12 5 4 3" xfId="25288" xr:uid="{00000000-0005-0000-0000-000062630000}"/>
    <cellStyle name="Percent 12 5 5" xfId="25289" xr:uid="{00000000-0005-0000-0000-000063630000}"/>
    <cellStyle name="Percent 12 5 5 2" xfId="25290" xr:uid="{00000000-0005-0000-0000-000064630000}"/>
    <cellStyle name="Percent 12 5 5 2 2" xfId="25291" xr:uid="{00000000-0005-0000-0000-000065630000}"/>
    <cellStyle name="Percent 12 5 5 3" xfId="25292" xr:uid="{00000000-0005-0000-0000-000066630000}"/>
    <cellStyle name="Percent 12 5 6" xfId="25293" xr:uid="{00000000-0005-0000-0000-000067630000}"/>
    <cellStyle name="Percent 12 5 6 2" xfId="25294" xr:uid="{00000000-0005-0000-0000-000068630000}"/>
    <cellStyle name="Percent 12 5 6 2 2" xfId="25295" xr:uid="{00000000-0005-0000-0000-000069630000}"/>
    <cellStyle name="Percent 12 5 6 3" xfId="25296" xr:uid="{00000000-0005-0000-0000-00006A630000}"/>
    <cellStyle name="Percent 12 5 7" xfId="25297" xr:uid="{00000000-0005-0000-0000-00006B630000}"/>
    <cellStyle name="Percent 12 5 7 2" xfId="25298" xr:uid="{00000000-0005-0000-0000-00006C630000}"/>
    <cellStyle name="Percent 12 5 8" xfId="25299" xr:uid="{00000000-0005-0000-0000-00006D630000}"/>
    <cellStyle name="Percent 12 5 8 2" xfId="25300" xr:uid="{00000000-0005-0000-0000-00006E630000}"/>
    <cellStyle name="Percent 12 5 9" xfId="25301" xr:uid="{00000000-0005-0000-0000-00006F630000}"/>
    <cellStyle name="Percent 12 6" xfId="25302" xr:uid="{00000000-0005-0000-0000-000070630000}"/>
    <cellStyle name="Percent 12 6 2" xfId="25303" xr:uid="{00000000-0005-0000-0000-000071630000}"/>
    <cellStyle name="Percent 12 6 3" xfId="25304" xr:uid="{00000000-0005-0000-0000-000072630000}"/>
    <cellStyle name="Percent 12 6 3 2" xfId="25305" xr:uid="{00000000-0005-0000-0000-000073630000}"/>
    <cellStyle name="Percent 12 6 3 3" xfId="25306" xr:uid="{00000000-0005-0000-0000-000074630000}"/>
    <cellStyle name="Percent 12 6 4" xfId="25307" xr:uid="{00000000-0005-0000-0000-000075630000}"/>
    <cellStyle name="Percent 12 6 4 2" xfId="25308" xr:uid="{00000000-0005-0000-0000-000076630000}"/>
    <cellStyle name="Percent 12 6 4 2 2" xfId="25309" xr:uid="{00000000-0005-0000-0000-000077630000}"/>
    <cellStyle name="Percent 12 6 4 3" xfId="25310" xr:uid="{00000000-0005-0000-0000-000078630000}"/>
    <cellStyle name="Percent 12 6 5" xfId="25311" xr:uid="{00000000-0005-0000-0000-000079630000}"/>
    <cellStyle name="Percent 12 6 5 2" xfId="25312" xr:uid="{00000000-0005-0000-0000-00007A630000}"/>
    <cellStyle name="Percent 12 6 5 2 2" xfId="25313" xr:uid="{00000000-0005-0000-0000-00007B630000}"/>
    <cellStyle name="Percent 12 6 5 3" xfId="25314" xr:uid="{00000000-0005-0000-0000-00007C630000}"/>
    <cellStyle name="Percent 12 6 6" xfId="25315" xr:uid="{00000000-0005-0000-0000-00007D630000}"/>
    <cellStyle name="Percent 12 6 6 2" xfId="25316" xr:uid="{00000000-0005-0000-0000-00007E630000}"/>
    <cellStyle name="Percent 12 6 6 2 2" xfId="25317" xr:uid="{00000000-0005-0000-0000-00007F630000}"/>
    <cellStyle name="Percent 12 6 6 3" xfId="25318" xr:uid="{00000000-0005-0000-0000-000080630000}"/>
    <cellStyle name="Percent 12 6 7" xfId="25319" xr:uid="{00000000-0005-0000-0000-000081630000}"/>
    <cellStyle name="Percent 12 6 7 2" xfId="25320" xr:uid="{00000000-0005-0000-0000-000082630000}"/>
    <cellStyle name="Percent 12 6 8" xfId="25321" xr:uid="{00000000-0005-0000-0000-000083630000}"/>
    <cellStyle name="Percent 12 6 8 2" xfId="25322" xr:uid="{00000000-0005-0000-0000-000084630000}"/>
    <cellStyle name="Percent 12 6 9" xfId="25323" xr:uid="{00000000-0005-0000-0000-000085630000}"/>
    <cellStyle name="Percent 12 7" xfId="25324" xr:uid="{00000000-0005-0000-0000-000086630000}"/>
    <cellStyle name="Percent 12 7 2" xfId="25325" xr:uid="{00000000-0005-0000-0000-000087630000}"/>
    <cellStyle name="Percent 12 7 3" xfId="25326" xr:uid="{00000000-0005-0000-0000-000088630000}"/>
    <cellStyle name="Percent 12 8" xfId="25327" xr:uid="{00000000-0005-0000-0000-000089630000}"/>
    <cellStyle name="Percent 12 8 2" xfId="25328" xr:uid="{00000000-0005-0000-0000-00008A630000}"/>
    <cellStyle name="Percent 12 8 3" xfId="25329" xr:uid="{00000000-0005-0000-0000-00008B630000}"/>
    <cellStyle name="Percent 12 8 3 2" xfId="25330" xr:uid="{00000000-0005-0000-0000-00008C630000}"/>
    <cellStyle name="Percent 12 8 3 2 2" xfId="25331" xr:uid="{00000000-0005-0000-0000-00008D630000}"/>
    <cellStyle name="Percent 12 8 3 3" xfId="25332" xr:uid="{00000000-0005-0000-0000-00008E630000}"/>
    <cellStyle name="Percent 12 8 4" xfId="25333" xr:uid="{00000000-0005-0000-0000-00008F630000}"/>
    <cellStyle name="Percent 12 8 4 2" xfId="25334" xr:uid="{00000000-0005-0000-0000-000090630000}"/>
    <cellStyle name="Percent 12 8 4 2 2" xfId="25335" xr:uid="{00000000-0005-0000-0000-000091630000}"/>
    <cellStyle name="Percent 12 8 4 3" xfId="25336" xr:uid="{00000000-0005-0000-0000-000092630000}"/>
    <cellStyle name="Percent 12 8 5" xfId="25337" xr:uid="{00000000-0005-0000-0000-000093630000}"/>
    <cellStyle name="Percent 12 8 5 2" xfId="25338" xr:uid="{00000000-0005-0000-0000-000094630000}"/>
    <cellStyle name="Percent 12 8 5 2 2" xfId="25339" xr:uid="{00000000-0005-0000-0000-000095630000}"/>
    <cellStyle name="Percent 12 8 5 3" xfId="25340" xr:uid="{00000000-0005-0000-0000-000096630000}"/>
    <cellStyle name="Percent 12 8 6" xfId="25341" xr:uid="{00000000-0005-0000-0000-000097630000}"/>
    <cellStyle name="Percent 12 8 6 2" xfId="25342" xr:uid="{00000000-0005-0000-0000-000098630000}"/>
    <cellStyle name="Percent 12 8 7" xfId="25343" xr:uid="{00000000-0005-0000-0000-000099630000}"/>
    <cellStyle name="Percent 12 8 7 2" xfId="25344" xr:uid="{00000000-0005-0000-0000-00009A630000}"/>
    <cellStyle name="Percent 12 8 8" xfId="25345" xr:uid="{00000000-0005-0000-0000-00009B630000}"/>
    <cellStyle name="Percent 12 8 9" xfId="25346" xr:uid="{00000000-0005-0000-0000-00009C630000}"/>
    <cellStyle name="Percent 12 9" xfId="25347" xr:uid="{00000000-0005-0000-0000-00009D630000}"/>
    <cellStyle name="Percent 13" xfId="696" xr:uid="{00000000-0005-0000-0000-00009E630000}"/>
    <cellStyle name="Percent 13 10" xfId="25348" xr:uid="{00000000-0005-0000-0000-00009F630000}"/>
    <cellStyle name="Percent 13 2" xfId="697" xr:uid="{00000000-0005-0000-0000-0000A0630000}"/>
    <cellStyle name="Percent 13 2 2" xfId="25582" xr:uid="{00000000-0005-0000-0000-0000A1630000}"/>
    <cellStyle name="Percent 13 3" xfId="698" xr:uid="{00000000-0005-0000-0000-0000A2630000}"/>
    <cellStyle name="Percent 13 4" xfId="25349" xr:uid="{00000000-0005-0000-0000-0000A3630000}"/>
    <cellStyle name="Percent 13 4 2" xfId="25350" xr:uid="{00000000-0005-0000-0000-0000A4630000}"/>
    <cellStyle name="Percent 13 4 2 2" xfId="25351" xr:uid="{00000000-0005-0000-0000-0000A5630000}"/>
    <cellStyle name="Percent 13 4 3" xfId="25352" xr:uid="{00000000-0005-0000-0000-0000A6630000}"/>
    <cellStyle name="Percent 13 5" xfId="25353" xr:uid="{00000000-0005-0000-0000-0000A7630000}"/>
    <cellStyle name="Percent 13 5 2" xfId="25354" xr:uid="{00000000-0005-0000-0000-0000A8630000}"/>
    <cellStyle name="Percent 13 5 2 2" xfId="25355" xr:uid="{00000000-0005-0000-0000-0000A9630000}"/>
    <cellStyle name="Percent 13 5 3" xfId="25356" xr:uid="{00000000-0005-0000-0000-0000AA630000}"/>
    <cellStyle name="Percent 13 6" xfId="25357" xr:uid="{00000000-0005-0000-0000-0000AB630000}"/>
    <cellStyle name="Percent 13 6 2" xfId="25358" xr:uid="{00000000-0005-0000-0000-0000AC630000}"/>
    <cellStyle name="Percent 13 6 2 2" xfId="25359" xr:uid="{00000000-0005-0000-0000-0000AD630000}"/>
    <cellStyle name="Percent 13 6 3" xfId="25360" xr:uid="{00000000-0005-0000-0000-0000AE630000}"/>
    <cellStyle name="Percent 13 7" xfId="25361" xr:uid="{00000000-0005-0000-0000-0000AF630000}"/>
    <cellStyle name="Percent 13 7 2" xfId="25362" xr:uid="{00000000-0005-0000-0000-0000B0630000}"/>
    <cellStyle name="Percent 13 8" xfId="25363" xr:uid="{00000000-0005-0000-0000-0000B1630000}"/>
    <cellStyle name="Percent 13 8 2" xfId="25364" xr:uid="{00000000-0005-0000-0000-0000B2630000}"/>
    <cellStyle name="Percent 13 9" xfId="25365" xr:uid="{00000000-0005-0000-0000-0000B3630000}"/>
    <cellStyle name="Percent 14" xfId="699" xr:uid="{00000000-0005-0000-0000-0000B4630000}"/>
    <cellStyle name="Percent 14 2" xfId="25366" xr:uid="{00000000-0005-0000-0000-0000B5630000}"/>
    <cellStyle name="Percent 14 2 2" xfId="25367" xr:uid="{00000000-0005-0000-0000-0000B6630000}"/>
    <cellStyle name="Percent 14 2 2 2" xfId="25368" xr:uid="{00000000-0005-0000-0000-0000B7630000}"/>
    <cellStyle name="Percent 14 2 3" xfId="25369" xr:uid="{00000000-0005-0000-0000-0000B8630000}"/>
    <cellStyle name="Percent 14 3" xfId="25370" xr:uid="{00000000-0005-0000-0000-0000B9630000}"/>
    <cellStyle name="Percent 14 3 2" xfId="25371" xr:uid="{00000000-0005-0000-0000-0000BA630000}"/>
    <cellStyle name="Percent 14 4" xfId="25372" xr:uid="{00000000-0005-0000-0000-0000BB630000}"/>
    <cellStyle name="Percent 15" xfId="25373" xr:uid="{00000000-0005-0000-0000-0000BC630000}"/>
    <cellStyle name="Percent 15 2" xfId="25374" xr:uid="{00000000-0005-0000-0000-0000BD630000}"/>
    <cellStyle name="Percent 15 2 2" xfId="25375" xr:uid="{00000000-0005-0000-0000-0000BE630000}"/>
    <cellStyle name="Percent 15 3" xfId="25376" xr:uid="{00000000-0005-0000-0000-0000BF630000}"/>
    <cellStyle name="Percent 16" xfId="25377" xr:uid="{00000000-0005-0000-0000-0000C0630000}"/>
    <cellStyle name="Percent 16 2" xfId="25378" xr:uid="{00000000-0005-0000-0000-0000C1630000}"/>
    <cellStyle name="Percent 16 2 2" xfId="25379" xr:uid="{00000000-0005-0000-0000-0000C2630000}"/>
    <cellStyle name="Percent 16 3" xfId="25380" xr:uid="{00000000-0005-0000-0000-0000C3630000}"/>
    <cellStyle name="Percent 17" xfId="25381" xr:uid="{00000000-0005-0000-0000-0000C4630000}"/>
    <cellStyle name="Percent 17 2" xfId="25382" xr:uid="{00000000-0005-0000-0000-0000C5630000}"/>
    <cellStyle name="Percent 17 2 2" xfId="25383" xr:uid="{00000000-0005-0000-0000-0000C6630000}"/>
    <cellStyle name="Percent 17 3" xfId="25384" xr:uid="{00000000-0005-0000-0000-0000C7630000}"/>
    <cellStyle name="Percent 18" xfId="25385" xr:uid="{00000000-0005-0000-0000-0000C8630000}"/>
    <cellStyle name="Percent 18 2" xfId="25386" xr:uid="{00000000-0005-0000-0000-0000C9630000}"/>
    <cellStyle name="Percent 19" xfId="25387" xr:uid="{00000000-0005-0000-0000-0000CA630000}"/>
    <cellStyle name="Percent 19 2" xfId="25388" xr:uid="{00000000-0005-0000-0000-0000CB630000}"/>
    <cellStyle name="Percent 2" xfId="700" xr:uid="{00000000-0005-0000-0000-0000CC630000}"/>
    <cellStyle name="Percent 2 10" xfId="25389" xr:uid="{00000000-0005-0000-0000-0000CD630000}"/>
    <cellStyle name="Percent 2 10 2" xfId="25390" xr:uid="{00000000-0005-0000-0000-0000CE630000}"/>
    <cellStyle name="Percent 2 10 3" xfId="25391" xr:uid="{00000000-0005-0000-0000-0000CF630000}"/>
    <cellStyle name="Percent 2 11" xfId="25392" xr:uid="{00000000-0005-0000-0000-0000D0630000}"/>
    <cellStyle name="Percent 2 11 2" xfId="25393" xr:uid="{00000000-0005-0000-0000-0000D1630000}"/>
    <cellStyle name="Percent 2 12" xfId="25394" xr:uid="{00000000-0005-0000-0000-0000D2630000}"/>
    <cellStyle name="Percent 2 12 2" xfId="25395" xr:uid="{00000000-0005-0000-0000-0000D3630000}"/>
    <cellStyle name="Percent 2 13" xfId="25396" xr:uid="{00000000-0005-0000-0000-0000D4630000}"/>
    <cellStyle name="Percent 2 14" xfId="25397" xr:uid="{00000000-0005-0000-0000-0000D5630000}"/>
    <cellStyle name="Percent 2 15" xfId="25398" xr:uid="{00000000-0005-0000-0000-0000D6630000}"/>
    <cellStyle name="Percent 2 16" xfId="25399" xr:uid="{00000000-0005-0000-0000-0000D7630000}"/>
    <cellStyle name="Percent 2 2" xfId="701" xr:uid="{00000000-0005-0000-0000-0000D8630000}"/>
    <cellStyle name="Percent 2 2 2" xfId="702" xr:uid="{00000000-0005-0000-0000-0000D9630000}"/>
    <cellStyle name="Percent 2 3" xfId="703" xr:uid="{00000000-0005-0000-0000-0000DA630000}"/>
    <cellStyle name="Percent 2 3 2" xfId="704" xr:uid="{00000000-0005-0000-0000-0000DB630000}"/>
    <cellStyle name="Percent 2 4" xfId="705" xr:uid="{00000000-0005-0000-0000-0000DC630000}"/>
    <cellStyle name="Percent 2 5" xfId="706" xr:uid="{00000000-0005-0000-0000-0000DD630000}"/>
    <cellStyle name="Percent 2 5 2" xfId="707" xr:uid="{00000000-0005-0000-0000-0000DE630000}"/>
    <cellStyle name="Percent 2 5 2 2" xfId="25400" xr:uid="{00000000-0005-0000-0000-0000DF630000}"/>
    <cellStyle name="Percent 2 5 2 2 2" xfId="25401" xr:uid="{00000000-0005-0000-0000-0000E0630000}"/>
    <cellStyle name="Percent 2 5 2 3" xfId="25402" xr:uid="{00000000-0005-0000-0000-0000E1630000}"/>
    <cellStyle name="Percent 2 5 2 4" xfId="25403" xr:uid="{00000000-0005-0000-0000-0000E2630000}"/>
    <cellStyle name="Percent 2 5 3" xfId="708" xr:uid="{00000000-0005-0000-0000-0000E3630000}"/>
    <cellStyle name="Percent 2 5 3 2" xfId="709" xr:uid="{00000000-0005-0000-0000-0000E4630000}"/>
    <cellStyle name="Percent 2 5 3 2 2" xfId="25583" xr:uid="{00000000-0005-0000-0000-0000E5630000}"/>
    <cellStyle name="Percent 2 5 3 3" xfId="710" xr:uid="{00000000-0005-0000-0000-0000E6630000}"/>
    <cellStyle name="Percent 2 5 3 3 2" xfId="25404" xr:uid="{00000000-0005-0000-0000-0000E7630000}"/>
    <cellStyle name="Percent 2 5 3 4" xfId="25405" xr:uid="{00000000-0005-0000-0000-0000E8630000}"/>
    <cellStyle name="Percent 2 5 3 5" xfId="25406" xr:uid="{00000000-0005-0000-0000-0000E9630000}"/>
    <cellStyle name="Percent 2 5 3 6" xfId="25407" xr:uid="{00000000-0005-0000-0000-0000EA630000}"/>
    <cellStyle name="Percent 2 5 4" xfId="711" xr:uid="{00000000-0005-0000-0000-0000EB630000}"/>
    <cellStyle name="Percent 2 5 4 2" xfId="712" xr:uid="{00000000-0005-0000-0000-0000EC630000}"/>
    <cellStyle name="Percent 2 5 4 2 2" xfId="25584" xr:uid="{00000000-0005-0000-0000-0000ED630000}"/>
    <cellStyle name="Percent 2 5 4 3" xfId="713" xr:uid="{00000000-0005-0000-0000-0000EE630000}"/>
    <cellStyle name="Percent 2 5 5" xfId="25408" xr:uid="{00000000-0005-0000-0000-0000EF630000}"/>
    <cellStyle name="Percent 2 5 6" xfId="25409" xr:uid="{00000000-0005-0000-0000-0000F0630000}"/>
    <cellStyle name="Percent 2 6" xfId="714" xr:uid="{00000000-0005-0000-0000-0000F1630000}"/>
    <cellStyle name="Percent 2 6 2" xfId="715" xr:uid="{00000000-0005-0000-0000-0000F2630000}"/>
    <cellStyle name="Percent 2 6 2 2" xfId="25410" xr:uid="{00000000-0005-0000-0000-0000F3630000}"/>
    <cellStyle name="Percent 2 6 2 2 2" xfId="25411" xr:uid="{00000000-0005-0000-0000-0000F4630000}"/>
    <cellStyle name="Percent 2 6 2 3" xfId="25412" xr:uid="{00000000-0005-0000-0000-0000F5630000}"/>
    <cellStyle name="Percent 2 6 2 4" xfId="25413" xr:uid="{00000000-0005-0000-0000-0000F6630000}"/>
    <cellStyle name="Percent 2 6 3" xfId="716" xr:uid="{00000000-0005-0000-0000-0000F7630000}"/>
    <cellStyle name="Percent 2 6 3 2" xfId="717" xr:uid="{00000000-0005-0000-0000-0000F8630000}"/>
    <cellStyle name="Percent 2 6 3 2 2" xfId="25585" xr:uid="{00000000-0005-0000-0000-0000F9630000}"/>
    <cellStyle name="Percent 2 6 3 3" xfId="718" xr:uid="{00000000-0005-0000-0000-0000FA630000}"/>
    <cellStyle name="Percent 2 6 3 3 2" xfId="25414" xr:uid="{00000000-0005-0000-0000-0000FB630000}"/>
    <cellStyle name="Percent 2 6 3 4" xfId="25415" xr:uid="{00000000-0005-0000-0000-0000FC630000}"/>
    <cellStyle name="Percent 2 6 3 5" xfId="25416" xr:uid="{00000000-0005-0000-0000-0000FD630000}"/>
    <cellStyle name="Percent 2 6 4" xfId="719" xr:uid="{00000000-0005-0000-0000-0000FE630000}"/>
    <cellStyle name="Percent 2 6 4 2" xfId="720" xr:uid="{00000000-0005-0000-0000-0000FF630000}"/>
    <cellStyle name="Percent 2 6 4 3" xfId="721" xr:uid="{00000000-0005-0000-0000-000000640000}"/>
    <cellStyle name="Percent 2 6 5" xfId="25417" xr:uid="{00000000-0005-0000-0000-000001640000}"/>
    <cellStyle name="Percent 2 6 6" xfId="25418" xr:uid="{00000000-0005-0000-0000-000002640000}"/>
    <cellStyle name="Percent 2 7" xfId="722" xr:uid="{00000000-0005-0000-0000-000003640000}"/>
    <cellStyle name="Percent 2 7 2" xfId="25419" xr:uid="{00000000-0005-0000-0000-000004640000}"/>
    <cellStyle name="Percent 2 7 2 2" xfId="25420" xr:uid="{00000000-0005-0000-0000-000005640000}"/>
    <cellStyle name="Percent 2 7 3" xfId="25421" xr:uid="{00000000-0005-0000-0000-000006640000}"/>
    <cellStyle name="Percent 2 7 4" xfId="25422" xr:uid="{00000000-0005-0000-0000-000007640000}"/>
    <cellStyle name="Percent 2 8" xfId="723" xr:uid="{00000000-0005-0000-0000-000008640000}"/>
    <cellStyle name="Percent 2 8 2" xfId="724" xr:uid="{00000000-0005-0000-0000-000009640000}"/>
    <cellStyle name="Percent 2 8 2 2" xfId="25586" xr:uid="{00000000-0005-0000-0000-00000A640000}"/>
    <cellStyle name="Percent 2 8 3" xfId="725" xr:uid="{00000000-0005-0000-0000-00000B640000}"/>
    <cellStyle name="Percent 2 8 3 2" xfId="25423" xr:uid="{00000000-0005-0000-0000-00000C640000}"/>
    <cellStyle name="Percent 2 8 4" xfId="25424" xr:uid="{00000000-0005-0000-0000-00000D640000}"/>
    <cellStyle name="Percent 2 8 5" xfId="25425" xr:uid="{00000000-0005-0000-0000-00000E640000}"/>
    <cellStyle name="Percent 2 8 6" xfId="25426" xr:uid="{00000000-0005-0000-0000-00000F640000}"/>
    <cellStyle name="Percent 2 9" xfId="726" xr:uid="{00000000-0005-0000-0000-000010640000}"/>
    <cellStyle name="Percent 2 9 2" xfId="727" xr:uid="{00000000-0005-0000-0000-000011640000}"/>
    <cellStyle name="Percent 2 9 2 2" xfId="25587" xr:uid="{00000000-0005-0000-0000-000012640000}"/>
    <cellStyle name="Percent 2 9 3" xfId="728" xr:uid="{00000000-0005-0000-0000-000013640000}"/>
    <cellStyle name="Percent 3" xfId="729" xr:uid="{00000000-0005-0000-0000-000014640000}"/>
    <cellStyle name="Percent 3 2" xfId="730" xr:uid="{00000000-0005-0000-0000-000015640000}"/>
    <cellStyle name="Percent 3 3" xfId="731" xr:uid="{00000000-0005-0000-0000-000016640000}"/>
    <cellStyle name="Percent 3 3 2" xfId="732" xr:uid="{00000000-0005-0000-0000-000017640000}"/>
    <cellStyle name="Percent 3 3 2 2" xfId="25427" xr:uid="{00000000-0005-0000-0000-000018640000}"/>
    <cellStyle name="Percent 3 3 2 2 2" xfId="25428" xr:uid="{00000000-0005-0000-0000-000019640000}"/>
    <cellStyle name="Percent 3 3 2 3" xfId="25429" xr:uid="{00000000-0005-0000-0000-00001A640000}"/>
    <cellStyle name="Percent 3 3 2 4" xfId="25430" xr:uid="{00000000-0005-0000-0000-00001B640000}"/>
    <cellStyle name="Percent 3 3 3" xfId="733" xr:uid="{00000000-0005-0000-0000-00001C640000}"/>
    <cellStyle name="Percent 3 3 3 2" xfId="734" xr:uid="{00000000-0005-0000-0000-00001D640000}"/>
    <cellStyle name="Percent 3 3 3 2 2" xfId="25588" xr:uid="{00000000-0005-0000-0000-00001E640000}"/>
    <cellStyle name="Percent 3 3 3 3" xfId="735" xr:uid="{00000000-0005-0000-0000-00001F640000}"/>
    <cellStyle name="Percent 3 3 3 3 2" xfId="25431" xr:uid="{00000000-0005-0000-0000-000020640000}"/>
    <cellStyle name="Percent 3 3 3 4" xfId="25432" xr:uid="{00000000-0005-0000-0000-000021640000}"/>
    <cellStyle name="Percent 3 3 3 5" xfId="25433" xr:uid="{00000000-0005-0000-0000-000022640000}"/>
    <cellStyle name="Percent 3 3 4" xfId="736" xr:uid="{00000000-0005-0000-0000-000023640000}"/>
    <cellStyle name="Percent 3 3 4 2" xfId="737" xr:uid="{00000000-0005-0000-0000-000024640000}"/>
    <cellStyle name="Percent 3 3 4 3" xfId="738" xr:uid="{00000000-0005-0000-0000-000025640000}"/>
    <cellStyle name="Percent 3 3 5" xfId="25434" xr:uid="{00000000-0005-0000-0000-000026640000}"/>
    <cellStyle name="Percent 3 3 6" xfId="25435" xr:uid="{00000000-0005-0000-0000-000027640000}"/>
    <cellStyle name="Percent 4" xfId="739" xr:uid="{00000000-0005-0000-0000-000028640000}"/>
    <cellStyle name="Percent 4 2" xfId="740" xr:uid="{00000000-0005-0000-0000-000029640000}"/>
    <cellStyle name="Percent 5" xfId="741" xr:uid="{00000000-0005-0000-0000-00002A640000}"/>
    <cellStyle name="Percent 5 2" xfId="742" xr:uid="{00000000-0005-0000-0000-00002B640000}"/>
    <cellStyle name="Percent 5 2 2" xfId="743" xr:uid="{00000000-0005-0000-0000-00002C640000}"/>
    <cellStyle name="Percent 5 3" xfId="744" xr:uid="{00000000-0005-0000-0000-00002D640000}"/>
    <cellStyle name="Percent 6" xfId="745" xr:uid="{00000000-0005-0000-0000-00002E640000}"/>
    <cellStyle name="Percent 7" xfId="746" xr:uid="{00000000-0005-0000-0000-00002F640000}"/>
    <cellStyle name="Percent 7 2" xfId="747" xr:uid="{00000000-0005-0000-0000-000030640000}"/>
    <cellStyle name="Percent 7 2 2" xfId="25436" xr:uid="{00000000-0005-0000-0000-000031640000}"/>
    <cellStyle name="Percent 7 2 2 2" xfId="25437" xr:uid="{00000000-0005-0000-0000-000032640000}"/>
    <cellStyle name="Percent 7 2 3" xfId="25438" xr:uid="{00000000-0005-0000-0000-000033640000}"/>
    <cellStyle name="Percent 7 2 4" xfId="25439" xr:uid="{00000000-0005-0000-0000-000034640000}"/>
    <cellStyle name="Percent 7 3" xfId="748" xr:uid="{00000000-0005-0000-0000-000035640000}"/>
    <cellStyle name="Percent 7 3 2" xfId="749" xr:uid="{00000000-0005-0000-0000-000036640000}"/>
    <cellStyle name="Percent 7 3 2 2" xfId="25589" xr:uid="{00000000-0005-0000-0000-000037640000}"/>
    <cellStyle name="Percent 7 3 3" xfId="750" xr:uid="{00000000-0005-0000-0000-000038640000}"/>
    <cellStyle name="Percent 7 3 3 2" xfId="25440" xr:uid="{00000000-0005-0000-0000-000039640000}"/>
    <cellStyle name="Percent 7 3 4" xfId="25441" xr:uid="{00000000-0005-0000-0000-00003A640000}"/>
    <cellStyle name="Percent 7 3 5" xfId="25442" xr:uid="{00000000-0005-0000-0000-00003B640000}"/>
    <cellStyle name="Percent 7 3 6" xfId="25443" xr:uid="{00000000-0005-0000-0000-00003C640000}"/>
    <cellStyle name="Percent 7 4" xfId="751" xr:uid="{00000000-0005-0000-0000-00003D640000}"/>
    <cellStyle name="Percent 7 4 2" xfId="752" xr:uid="{00000000-0005-0000-0000-00003E640000}"/>
    <cellStyle name="Percent 7 4 2 2" xfId="25590" xr:uid="{00000000-0005-0000-0000-00003F640000}"/>
    <cellStyle name="Percent 7 4 3" xfId="753" xr:uid="{00000000-0005-0000-0000-000040640000}"/>
    <cellStyle name="Percent 7 5" xfId="25444" xr:uid="{00000000-0005-0000-0000-000041640000}"/>
    <cellStyle name="Percent 7 6" xfId="25445" xr:uid="{00000000-0005-0000-0000-000042640000}"/>
    <cellStyle name="Percent 8" xfId="754" xr:uid="{00000000-0005-0000-0000-000043640000}"/>
    <cellStyle name="Percent 8 2" xfId="755" xr:uid="{00000000-0005-0000-0000-000044640000}"/>
    <cellStyle name="Percent 8 2 2" xfId="25446" xr:uid="{00000000-0005-0000-0000-000045640000}"/>
    <cellStyle name="Percent 8 2 2 2" xfId="25447" xr:uid="{00000000-0005-0000-0000-000046640000}"/>
    <cellStyle name="Percent 8 2 3" xfId="25448" xr:uid="{00000000-0005-0000-0000-000047640000}"/>
    <cellStyle name="Percent 8 2 4" xfId="25449" xr:uid="{00000000-0005-0000-0000-000048640000}"/>
    <cellStyle name="Percent 8 3" xfId="756" xr:uid="{00000000-0005-0000-0000-000049640000}"/>
    <cellStyle name="Percent 8 3 2" xfId="757" xr:uid="{00000000-0005-0000-0000-00004A640000}"/>
    <cellStyle name="Percent 8 3 2 2" xfId="25591" xr:uid="{00000000-0005-0000-0000-00004B640000}"/>
    <cellStyle name="Percent 8 3 3" xfId="758" xr:uid="{00000000-0005-0000-0000-00004C640000}"/>
    <cellStyle name="Percent 8 3 3 2" xfId="25450" xr:uid="{00000000-0005-0000-0000-00004D640000}"/>
    <cellStyle name="Percent 8 3 4" xfId="25451" xr:uid="{00000000-0005-0000-0000-00004E640000}"/>
    <cellStyle name="Percent 8 3 5" xfId="25452" xr:uid="{00000000-0005-0000-0000-00004F640000}"/>
    <cellStyle name="Percent 8 4" xfId="759" xr:uid="{00000000-0005-0000-0000-000050640000}"/>
    <cellStyle name="Percent 8 4 2" xfId="760" xr:uid="{00000000-0005-0000-0000-000051640000}"/>
    <cellStyle name="Percent 8 4 3" xfId="761" xr:uid="{00000000-0005-0000-0000-000052640000}"/>
    <cellStyle name="Percent 8 5" xfId="25453" xr:uid="{00000000-0005-0000-0000-000053640000}"/>
    <cellStyle name="Percent 8 6" xfId="25454" xr:uid="{00000000-0005-0000-0000-000054640000}"/>
    <cellStyle name="Percent 9" xfId="762" xr:uid="{00000000-0005-0000-0000-000055640000}"/>
    <cellStyle name="Percent 9 2" xfId="25455" xr:uid="{00000000-0005-0000-0000-000056640000}"/>
    <cellStyle name="Percent 9 2 2" xfId="25456" xr:uid="{00000000-0005-0000-0000-000057640000}"/>
    <cellStyle name="Percent 9 2 3" xfId="25457" xr:uid="{00000000-0005-0000-0000-000058640000}"/>
    <cellStyle name="Percent 9 3" xfId="25458" xr:uid="{00000000-0005-0000-0000-000059640000}"/>
    <cellStyle name="Percent 9 3 2" xfId="25459" xr:uid="{00000000-0005-0000-0000-00005A640000}"/>
    <cellStyle name="Percent 9 3 3" xfId="25460" xr:uid="{00000000-0005-0000-0000-00005B640000}"/>
    <cellStyle name="Percent 9 4" xfId="25461" xr:uid="{00000000-0005-0000-0000-00005C640000}"/>
    <cellStyle name="Percent 9 4 2" xfId="25462" xr:uid="{00000000-0005-0000-0000-00005D640000}"/>
    <cellStyle name="Percent 9 4 3" xfId="25463" xr:uid="{00000000-0005-0000-0000-00005E640000}"/>
    <cellStyle name="Percent 9 5" xfId="25464" xr:uid="{00000000-0005-0000-0000-00005F640000}"/>
    <cellStyle name="Percent 9 6" xfId="25465" xr:uid="{00000000-0005-0000-0000-000060640000}"/>
    <cellStyle name="statement" xfId="763" xr:uid="{00000000-0005-0000-0000-000061640000}"/>
    <cellStyle name="Statement heading" xfId="764" xr:uid="{00000000-0005-0000-0000-000062640000}"/>
    <cellStyle name="Statement heading 2" xfId="765" xr:uid="{00000000-0005-0000-0000-000063640000}"/>
    <cellStyle name="Title" xfId="25658" builtinId="15" customBuiltin="1"/>
    <cellStyle name="Total" xfId="25673" builtinId="25" customBuiltin="1"/>
    <cellStyle name="Total 2" xfId="25466" xr:uid="{00000000-0005-0000-0000-000066640000}"/>
    <cellStyle name="Warning Text" xfId="25671" builtinId="11" customBuiltin="1"/>
    <cellStyle name="Warning Text 2" xfId="25467" xr:uid="{00000000-0005-0000-0000-000068640000}"/>
    <cellStyle name="Years" xfId="766" xr:uid="{00000000-0005-0000-0000-000069640000}"/>
    <cellStyle name="Years 2" xfId="767" xr:uid="{00000000-0005-0000-0000-00006A640000}"/>
  </cellStyles>
  <dxfs count="0"/>
  <tableStyles count="0" defaultTableStyle="TableStyleMedium2" defaultPivotStyle="PivotStyleLight16"/>
  <colors>
    <mruColors>
      <color rgb="FF0066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396875</xdr:colOff>
      <xdr:row>0</xdr:row>
      <xdr:rowOff>0</xdr:rowOff>
    </xdr:from>
    <xdr:to>
      <xdr:col>12</xdr:col>
      <xdr:colOff>0</xdr:colOff>
      <xdr:row>2</xdr:row>
      <xdr:rowOff>114301</xdr:rowOff>
    </xdr:to>
    <xdr:pic>
      <xdr:nvPicPr>
        <xdr:cNvPr id="4" name="Picture 3">
          <a:extLst>
            <a:ext uri="{FF2B5EF4-FFF2-40B4-BE49-F238E27FC236}">
              <a16:creationId xmlns:a16="http://schemas.microsoft.com/office/drawing/2014/main" id="{3EAC5D81-616D-422C-BCDE-704007B6AA56}"/>
            </a:ext>
          </a:extLst>
        </xdr:cNvPr>
        <xdr:cNvPicPr>
          <a:picLocks noChangeAspect="1"/>
        </xdr:cNvPicPr>
      </xdr:nvPicPr>
      <xdr:blipFill rotWithShape="1">
        <a:blip xmlns:r="http://schemas.openxmlformats.org/officeDocument/2006/relationships" r:embed="rId1"/>
        <a:srcRect l="2122" t="11760" r="2122" b="10205"/>
        <a:stretch/>
      </xdr:blipFill>
      <xdr:spPr>
        <a:xfrm>
          <a:off x="9661525" y="0"/>
          <a:ext cx="1590675" cy="469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574675</xdr:colOff>
      <xdr:row>2</xdr:row>
      <xdr:rowOff>114301</xdr:rowOff>
    </xdr:to>
    <xdr:pic>
      <xdr:nvPicPr>
        <xdr:cNvPr id="2" name="Picture 1">
          <a:extLst>
            <a:ext uri="{FF2B5EF4-FFF2-40B4-BE49-F238E27FC236}">
              <a16:creationId xmlns:a16="http://schemas.microsoft.com/office/drawing/2014/main" id="{89C18A6B-9532-408C-935A-6AE19C279F2D}"/>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46225" cy="476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3419C56-AFDE-4778-936C-FEE961CBC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4239D49E-75A1-4795-BB6A-CF3D27840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5C23E47-3C70-42E2-81FA-BE320BAA9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114301</xdr:rowOff>
    </xdr:to>
    <xdr:pic>
      <xdr:nvPicPr>
        <xdr:cNvPr id="5" name="Picture 4">
          <a:extLst>
            <a:ext uri="{FF2B5EF4-FFF2-40B4-BE49-F238E27FC236}">
              <a16:creationId xmlns:a16="http://schemas.microsoft.com/office/drawing/2014/main" id="{67E972B4-8616-4F48-B621-132CDF02A556}"/>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6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114301</xdr:rowOff>
    </xdr:to>
    <xdr:pic>
      <xdr:nvPicPr>
        <xdr:cNvPr id="2" name="Picture 1">
          <a:extLst>
            <a:ext uri="{FF2B5EF4-FFF2-40B4-BE49-F238E27FC236}">
              <a16:creationId xmlns:a16="http://schemas.microsoft.com/office/drawing/2014/main" id="{5E3D2B51-BAF2-4EC8-BC08-64AA48691394}"/>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62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20E2877-5096-44A9-9E6A-223DDCC1B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E66960-4B34-4A1B-80AB-16D52A47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F1CDA858-5541-4EC8-A826-7FCBE83227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114301</xdr:rowOff>
    </xdr:to>
    <xdr:pic>
      <xdr:nvPicPr>
        <xdr:cNvPr id="5" name="Picture 4">
          <a:extLst>
            <a:ext uri="{FF2B5EF4-FFF2-40B4-BE49-F238E27FC236}">
              <a16:creationId xmlns:a16="http://schemas.microsoft.com/office/drawing/2014/main" id="{0B7459D5-44A4-42C6-9F90-BD14CE66E230}"/>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62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114301</xdr:rowOff>
    </xdr:to>
    <xdr:pic>
      <xdr:nvPicPr>
        <xdr:cNvPr id="2" name="Picture 1">
          <a:extLst>
            <a:ext uri="{FF2B5EF4-FFF2-40B4-BE49-F238E27FC236}">
              <a16:creationId xmlns:a16="http://schemas.microsoft.com/office/drawing/2014/main" id="{22206A7F-4881-4AE2-895D-9CCC95494F6D}"/>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62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574675</xdr:colOff>
      <xdr:row>2</xdr:row>
      <xdr:rowOff>114301</xdr:rowOff>
    </xdr:to>
    <xdr:pic>
      <xdr:nvPicPr>
        <xdr:cNvPr id="2" name="Picture 1">
          <a:extLst>
            <a:ext uri="{FF2B5EF4-FFF2-40B4-BE49-F238E27FC236}">
              <a16:creationId xmlns:a16="http://schemas.microsoft.com/office/drawing/2014/main" id="{4C4E58A1-025A-47E3-B1C8-E67A5498DD33}"/>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46225" cy="4762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35480F2F-E79B-4BAC-8A0F-B8744D9235F9}" userId="S::Jameyn.Arboleda@tribunal.gc.ca::914a611a-fd6b-460a-90bd-5bd9dc82c70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 dT="2025-12-08T19:37:57.60" personId="{35480F2F-E79B-4BAC-8A0F-B8744D9235F9}" id="{92E88270-2AEA-41A2-A7AE-A611A6103CB1}">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9E96-1FC4-4BB0-BBEB-916DA13787DB}">
  <sheetPr>
    <tabColor rgb="FFFFC000"/>
  </sheetPr>
  <dimension ref="A1:F85"/>
  <sheetViews>
    <sheetView showGridLines="0" workbookViewId="0">
      <selection activeCell="B20" sqref="B20:C20"/>
    </sheetView>
  </sheetViews>
  <sheetFormatPr defaultColWidth="9.33203125" defaultRowHeight="14.4" x14ac:dyDescent="0.3"/>
  <cols>
    <col min="1" max="1" width="24.44140625" style="52" bestFit="1" customWidth="1"/>
    <col min="2" max="2" width="31.33203125" style="27" customWidth="1"/>
    <col min="3" max="3" width="39.33203125" style="27" customWidth="1"/>
    <col min="4" max="4" width="15.33203125" style="27" bestFit="1" customWidth="1"/>
    <col min="5" max="16384" width="9.33203125" style="27"/>
  </cols>
  <sheetData>
    <row r="1" spans="1:6" s="79" customFormat="1" x14ac:dyDescent="0.3">
      <c r="A1" s="79" t="s">
        <v>148</v>
      </c>
      <c r="B1" s="79" t="s">
        <v>149</v>
      </c>
      <c r="C1" s="79" t="s">
        <v>150</v>
      </c>
      <c r="F1" s="79" t="s">
        <v>151</v>
      </c>
    </row>
    <row r="2" spans="1:6" x14ac:dyDescent="0.3">
      <c r="A2" s="52" t="s">
        <v>152</v>
      </c>
      <c r="B2" t="s">
        <v>513</v>
      </c>
      <c r="C2" s="27" t="str">
        <f>B2</f>
        <v>NQ-2026-002</v>
      </c>
      <c r="F2" s="27" t="s">
        <v>293</v>
      </c>
    </row>
    <row r="3" spans="1:6" x14ac:dyDescent="0.3">
      <c r="A3" s="52" t="s">
        <v>153</v>
      </c>
      <c r="B3" s="8" t="s">
        <v>478</v>
      </c>
      <c r="C3" s="8" t="s">
        <v>479</v>
      </c>
      <c r="D3" s="8"/>
      <c r="F3" s="27" t="s">
        <v>294</v>
      </c>
    </row>
    <row r="4" spans="1:6" x14ac:dyDescent="0.3">
      <c r="A4" s="52" t="s">
        <v>200</v>
      </c>
      <c r="B4" s="27" t="s">
        <v>480</v>
      </c>
      <c r="C4" s="27" t="s">
        <v>305</v>
      </c>
      <c r="D4" s="8"/>
      <c r="F4" s="27" t="s">
        <v>295</v>
      </c>
    </row>
    <row r="5" spans="1:6" ht="28.8" x14ac:dyDescent="0.3">
      <c r="A5" s="80" t="s">
        <v>337</v>
      </c>
      <c r="B5" s="27" t="s">
        <v>481</v>
      </c>
      <c r="C5" s="27" t="s">
        <v>482</v>
      </c>
      <c r="D5" s="27" t="s">
        <v>408</v>
      </c>
    </row>
    <row r="6" spans="1:6" x14ac:dyDescent="0.3">
      <c r="A6" s="53" t="s">
        <v>319</v>
      </c>
      <c r="B6" s="157">
        <v>2023</v>
      </c>
      <c r="C6" s="157">
        <f>B6</f>
        <v>2023</v>
      </c>
      <c r="F6" s="83" t="s">
        <v>344</v>
      </c>
    </row>
    <row r="7" spans="1:6" x14ac:dyDescent="0.3">
      <c r="A7" s="53" t="s">
        <v>320</v>
      </c>
      <c r="B7" s="158" t="s">
        <v>485</v>
      </c>
      <c r="C7" s="159" t="s">
        <v>486</v>
      </c>
      <c r="F7" s="27" t="s">
        <v>432</v>
      </c>
    </row>
    <row r="8" spans="1:6" x14ac:dyDescent="0.3">
      <c r="A8" s="53" t="s">
        <v>321</v>
      </c>
      <c r="B8" s="157">
        <f>YEAR(B11)</f>
        <v>2026</v>
      </c>
      <c r="C8" s="157">
        <f>B8</f>
        <v>2026</v>
      </c>
      <c r="F8" s="27" t="s">
        <v>431</v>
      </c>
    </row>
    <row r="9" spans="1:6" x14ac:dyDescent="0.3">
      <c r="A9" s="52" t="s">
        <v>310</v>
      </c>
      <c r="B9" s="8" t="s">
        <v>504</v>
      </c>
      <c r="C9" s="8" t="s">
        <v>483</v>
      </c>
      <c r="F9" s="84" t="s">
        <v>345</v>
      </c>
    </row>
    <row r="10" spans="1:6" x14ac:dyDescent="0.3">
      <c r="A10" s="52" t="s">
        <v>311</v>
      </c>
      <c r="B10" s="8" t="s">
        <v>505</v>
      </c>
      <c r="C10" s="8" t="s">
        <v>484</v>
      </c>
    </row>
    <row r="11" spans="1:6" x14ac:dyDescent="0.3">
      <c r="A11" s="52" t="s">
        <v>154</v>
      </c>
      <c r="B11" s="159" t="s">
        <v>511</v>
      </c>
      <c r="C11" s="159" t="s">
        <v>512</v>
      </c>
    </row>
    <row r="13" spans="1:6" x14ac:dyDescent="0.3">
      <c r="A13" s="52" t="s">
        <v>375</v>
      </c>
      <c r="B13" s="27" t="s">
        <v>487</v>
      </c>
      <c r="C13" s="27" t="s">
        <v>503</v>
      </c>
      <c r="D13" s="27" t="s">
        <v>502</v>
      </c>
    </row>
    <row r="14" spans="1:6" x14ac:dyDescent="0.3">
      <c r="A14" s="52" t="s">
        <v>376</v>
      </c>
      <c r="B14" s="27" t="s">
        <v>488</v>
      </c>
      <c r="C14" s="27" t="s">
        <v>489</v>
      </c>
      <c r="D14" s="27" t="s">
        <v>490</v>
      </c>
    </row>
    <row r="16" spans="1:6" x14ac:dyDescent="0.3">
      <c r="A16" s="52" t="s">
        <v>156</v>
      </c>
      <c r="B16" s="27" t="s">
        <v>491</v>
      </c>
      <c r="C16" s="27" t="s">
        <v>492</v>
      </c>
    </row>
    <row r="17" spans="1:5" x14ac:dyDescent="0.3">
      <c r="A17" s="81" t="s">
        <v>338</v>
      </c>
      <c r="B17" s="8" t="s">
        <v>493</v>
      </c>
      <c r="C17" s="8" t="s">
        <v>494</v>
      </c>
    </row>
    <row r="19" spans="1:5" x14ac:dyDescent="0.3">
      <c r="A19" s="52" t="s">
        <v>157</v>
      </c>
      <c r="B19" s="78" t="s">
        <v>318</v>
      </c>
      <c r="C19" s="78" t="s">
        <v>318</v>
      </c>
    </row>
    <row r="20" spans="1:5" x14ac:dyDescent="0.3">
      <c r="A20" s="52" t="s">
        <v>317</v>
      </c>
      <c r="B20" s="54" t="s">
        <v>495</v>
      </c>
      <c r="C20" s="27" t="s">
        <v>495</v>
      </c>
    </row>
    <row r="21" spans="1:5" x14ac:dyDescent="0.3">
      <c r="A21" s="52" t="s">
        <v>158</v>
      </c>
      <c r="B21" s="54" t="s">
        <v>495</v>
      </c>
      <c r="C21" s="27" t="s">
        <v>495</v>
      </c>
    </row>
    <row r="23" spans="1:5" x14ac:dyDescent="0.3">
      <c r="A23" s="52" t="s">
        <v>339</v>
      </c>
      <c r="B23" s="8" t="s">
        <v>340</v>
      </c>
      <c r="C23" s="8" t="s">
        <v>340</v>
      </c>
    </row>
    <row r="24" spans="1:5" x14ac:dyDescent="0.3">
      <c r="A24" s="52" t="s">
        <v>341</v>
      </c>
      <c r="B24" s="8" t="s">
        <v>342</v>
      </c>
      <c r="C24" s="8" t="s">
        <v>342</v>
      </c>
    </row>
    <row r="25" spans="1:5" x14ac:dyDescent="0.3">
      <c r="D25" s="96"/>
    </row>
    <row r="26" spans="1:5" x14ac:dyDescent="0.3">
      <c r="A26" s="52" t="s">
        <v>155</v>
      </c>
      <c r="B26" s="8" t="s">
        <v>496</v>
      </c>
      <c r="C26" s="8" t="s">
        <v>410</v>
      </c>
    </row>
    <row r="27" spans="1:5" x14ac:dyDescent="0.3">
      <c r="A27" s="52" t="s">
        <v>316</v>
      </c>
      <c r="B27" s="8" t="s">
        <v>497</v>
      </c>
      <c r="C27" s="8" t="s">
        <v>498</v>
      </c>
    </row>
    <row r="29" spans="1:5" x14ac:dyDescent="0.3">
      <c r="A29" s="82" t="s">
        <v>204</v>
      </c>
      <c r="B29" s="56"/>
      <c r="C29" s="56"/>
      <c r="D29" s="56"/>
      <c r="E29" s="56"/>
    </row>
    <row r="30" spans="1:5" s="56" customFormat="1" x14ac:dyDescent="0.3">
      <c r="A30" s="52" t="s">
        <v>420</v>
      </c>
      <c r="B30" s="27" t="s">
        <v>481</v>
      </c>
      <c r="C30" s="27" t="s">
        <v>499</v>
      </c>
      <c r="D30" s="53" t="s">
        <v>481</v>
      </c>
      <c r="E30" s="27"/>
    </row>
    <row r="31" spans="1:5" s="56" customFormat="1" x14ac:dyDescent="0.3">
      <c r="A31" s="52" t="s">
        <v>420</v>
      </c>
      <c r="B31" s="27" t="s">
        <v>421</v>
      </c>
      <c r="C31" s="27" t="s">
        <v>422</v>
      </c>
      <c r="D31" s="53" t="str">
        <f>IF(Intro!$G$20="english",B31,C31)</f>
        <v>pays sujet 2</v>
      </c>
      <c r="E31" s="27"/>
    </row>
    <row r="32" spans="1:5" s="56" customFormat="1" x14ac:dyDescent="0.3">
      <c r="A32" s="52" t="s">
        <v>420</v>
      </c>
      <c r="B32" s="27" t="s">
        <v>423</v>
      </c>
      <c r="C32" s="27" t="s">
        <v>424</v>
      </c>
      <c r="D32" s="53" t="str">
        <f>IF(Intro!$G$20="english",B32,C32)</f>
        <v>pays sujet 3</v>
      </c>
      <c r="E32" s="27"/>
    </row>
    <row r="33" spans="1:5" s="56" customFormat="1" x14ac:dyDescent="0.3">
      <c r="A33" s="52" t="s">
        <v>343</v>
      </c>
      <c r="B33" s="27" t="s">
        <v>65</v>
      </c>
      <c r="C33" s="27" t="s">
        <v>66</v>
      </c>
      <c r="D33" s="53" t="str">
        <f>IF(Intro!$G$20="english",B33,C33)</f>
        <v>États-Unis</v>
      </c>
      <c r="E33" s="27"/>
    </row>
    <row r="34" spans="1:5" x14ac:dyDescent="0.3">
      <c r="A34" s="52" t="s">
        <v>265</v>
      </c>
      <c r="B34" s="27" t="s">
        <v>265</v>
      </c>
      <c r="C34" s="27" t="s">
        <v>372</v>
      </c>
      <c r="D34" s="53" t="str">
        <f>IF(Intro!$G$20="english",B34,C34)</f>
        <v>Autres pays</v>
      </c>
    </row>
    <row r="35" spans="1:5" x14ac:dyDescent="0.3">
      <c r="A35" s="52" t="s">
        <v>461</v>
      </c>
      <c r="B35" s="27" t="s">
        <v>461</v>
      </c>
      <c r="C35" s="27" t="s">
        <v>462</v>
      </c>
    </row>
    <row r="36" spans="1:5" x14ac:dyDescent="0.3">
      <c r="A36" s="82"/>
    </row>
    <row r="37" spans="1:5" x14ac:dyDescent="0.3">
      <c r="A37" s="165" t="s">
        <v>388</v>
      </c>
      <c r="B37" s="165"/>
      <c r="C37" s="165"/>
      <c r="D37" s="165"/>
    </row>
    <row r="38" spans="1:5" x14ac:dyDescent="0.3">
      <c r="A38" s="82"/>
    </row>
    <row r="39" spans="1:5" x14ac:dyDescent="0.3">
      <c r="A39" s="52" t="s">
        <v>393</v>
      </c>
      <c r="B39" s="27" t="s">
        <v>394</v>
      </c>
      <c r="C39" s="27" t="s">
        <v>395</v>
      </c>
      <c r="D39" s="53" t="str">
        <f>IF(Intro!$G$20="english",B39,C39)</f>
        <v>Oui</v>
      </c>
    </row>
    <row r="40" spans="1:5" x14ac:dyDescent="0.3">
      <c r="A40" s="82"/>
      <c r="B40" s="27" t="s">
        <v>396</v>
      </c>
      <c r="C40" s="27" t="s">
        <v>397</v>
      </c>
      <c r="D40" s="53" t="str">
        <f>IF(Intro!$G$20="english",B40,C40)</f>
        <v>Non</v>
      </c>
    </row>
    <row r="41" spans="1:5" x14ac:dyDescent="0.3">
      <c r="A41" s="82"/>
    </row>
    <row r="42" spans="1:5" x14ac:dyDescent="0.3">
      <c r="A42" s="52" t="s">
        <v>378</v>
      </c>
      <c r="B42" s="8" t="s">
        <v>501</v>
      </c>
      <c r="C42" s="8" t="s">
        <v>500</v>
      </c>
      <c r="D42" s="52" t="str">
        <f>IF(Intro!$G$20="English",B42,C42)</f>
        <v>utilisateurs final</v>
      </c>
    </row>
    <row r="43" spans="1:5" x14ac:dyDescent="0.3">
      <c r="B43" s="8" t="s">
        <v>497</v>
      </c>
      <c r="C43" s="8" t="s">
        <v>498</v>
      </c>
      <c r="D43" s="52" t="str">
        <f>IF(Intro!$G$20="English",B43,C43)</f>
        <v>autre</v>
      </c>
    </row>
    <row r="45" spans="1:5" x14ac:dyDescent="0.3">
      <c r="A45" s="52" t="s">
        <v>379</v>
      </c>
      <c r="B45" s="27" t="s">
        <v>16</v>
      </c>
      <c r="C45" s="27" t="s">
        <v>20</v>
      </c>
      <c r="D45" s="97" t="str">
        <f>IF(Intro!G$20="English",Variables!B45,Variables!C45)</f>
        <v>Toujours</v>
      </c>
    </row>
    <row r="46" spans="1:5" x14ac:dyDescent="0.3">
      <c r="B46" s="27" t="s">
        <v>17</v>
      </c>
      <c r="C46" s="27" t="s">
        <v>21</v>
      </c>
      <c r="D46" s="97" t="str">
        <f>IF(Intro!G$20="English",Variables!B46,Variables!C46)</f>
        <v>Généralement</v>
      </c>
    </row>
    <row r="47" spans="1:5" x14ac:dyDescent="0.3">
      <c r="B47" s="8" t="s">
        <v>18</v>
      </c>
      <c r="C47" s="8" t="s">
        <v>22</v>
      </c>
      <c r="D47" s="97" t="str">
        <f>IF(Intro!G$20="English",Variables!B47,Variables!C47)</f>
        <v>Parfois</v>
      </c>
    </row>
    <row r="48" spans="1:5" x14ac:dyDescent="0.3">
      <c r="B48" s="27" t="s">
        <v>19</v>
      </c>
      <c r="C48" s="27" t="s">
        <v>23</v>
      </c>
      <c r="D48" s="97" t="str">
        <f>IF(Intro!G$20="English",Variables!B48,Variables!C48)</f>
        <v>Jamais</v>
      </c>
    </row>
    <row r="49" spans="1:4" x14ac:dyDescent="0.3">
      <c r="C49" s="9"/>
    </row>
    <row r="50" spans="1:4" x14ac:dyDescent="0.3">
      <c r="A50" s="52" t="s">
        <v>380</v>
      </c>
      <c r="B50" s="27" t="s">
        <v>279</v>
      </c>
      <c r="C50" s="27" t="s">
        <v>38</v>
      </c>
      <c r="D50" s="97" t="str">
        <f>IF(Intro!G$20="English",Variables!B50,Variables!C50)</f>
        <v>Très Important</v>
      </c>
    </row>
    <row r="51" spans="1:4" x14ac:dyDescent="0.3">
      <c r="B51" s="27" t="s">
        <v>36</v>
      </c>
      <c r="C51" s="27" t="s">
        <v>39</v>
      </c>
      <c r="D51" s="97" t="str">
        <f>IF(Intro!G$20="English",Variables!B51,Variables!C51)</f>
        <v>Assez important</v>
      </c>
    </row>
    <row r="52" spans="1:4" x14ac:dyDescent="0.3">
      <c r="B52" s="8" t="s">
        <v>37</v>
      </c>
      <c r="C52" s="8" t="s">
        <v>40</v>
      </c>
      <c r="D52" s="97" t="str">
        <f>IF(Intro!G$20="English",Variables!B52,Variables!C52)</f>
        <v>Pas important</v>
      </c>
    </row>
    <row r="54" spans="1:4" x14ac:dyDescent="0.3">
      <c r="A54" s="52" t="s">
        <v>381</v>
      </c>
      <c r="B54" s="27" t="s">
        <v>16</v>
      </c>
      <c r="C54" s="27" t="s">
        <v>20</v>
      </c>
      <c r="D54" s="97" t="str">
        <f>IF(Intro!G$20="English",Variables!B54,Variables!C54)</f>
        <v>Toujours</v>
      </c>
    </row>
    <row r="55" spans="1:4" x14ac:dyDescent="0.3">
      <c r="B55" s="27" t="s">
        <v>17</v>
      </c>
      <c r="C55" s="27" t="s">
        <v>21</v>
      </c>
      <c r="D55" s="97" t="str">
        <f>IF(Intro!G$20="English",Variables!B55,Variables!C55)</f>
        <v>Généralement</v>
      </c>
    </row>
    <row r="56" spans="1:4" x14ac:dyDescent="0.3">
      <c r="B56" s="8" t="s">
        <v>18</v>
      </c>
      <c r="C56" s="8" t="s">
        <v>22</v>
      </c>
      <c r="D56" s="97" t="str">
        <f>IF(Intro!G$20="English",Variables!B56,Variables!C56)</f>
        <v>Parfois</v>
      </c>
    </row>
    <row r="57" spans="1:4" x14ac:dyDescent="0.3">
      <c r="B57" s="27" t="s">
        <v>19</v>
      </c>
      <c r="C57" s="27" t="s">
        <v>23</v>
      </c>
      <c r="D57" s="97" t="str">
        <f>IF(Intro!G$20="English",Variables!B57,Variables!C57)</f>
        <v>Jamais</v>
      </c>
    </row>
    <row r="58" spans="1:4" x14ac:dyDescent="0.3">
      <c r="B58" s="27" t="s">
        <v>207</v>
      </c>
      <c r="C58" s="27" t="s">
        <v>208</v>
      </c>
      <c r="D58" s="97" t="str">
        <f>IF(Intro!G$20="English",Variables!B58,Variables!C58)</f>
        <v>Je ne sais pas</v>
      </c>
    </row>
    <row r="60" spans="1:4" x14ac:dyDescent="0.3">
      <c r="A60" s="52" t="s">
        <v>382</v>
      </c>
      <c r="B60" s="27" t="s">
        <v>221</v>
      </c>
      <c r="C60" s="27" t="s">
        <v>221</v>
      </c>
      <c r="D60" s="97" t="str">
        <f>IF(Intro!G$20="English",Variables!B60,Variables!C60)</f>
        <v>Comparable</v>
      </c>
    </row>
    <row r="61" spans="1:4" x14ac:dyDescent="0.3">
      <c r="B61" s="27" t="s">
        <v>222</v>
      </c>
      <c r="C61" s="27" t="s">
        <v>223</v>
      </c>
      <c r="D61" s="97" t="str">
        <f>IF(Intro!G$20="English",Variables!B61,Variables!C61)</f>
        <v>Non comparable - Avantage pour le Canada</v>
      </c>
    </row>
    <row r="62" spans="1:4" x14ac:dyDescent="0.3">
      <c r="B62" s="8" t="str">
        <f>"Not comparable - Advantage to "&amp;Variables!B5</f>
        <v>Not comparable - Advantage to China</v>
      </c>
      <c r="C62" s="8" t="str">
        <f>"Non comparable - Avantage pour "&amp;Variables!C5</f>
        <v>Non comparable - Avantage pour de la Chine</v>
      </c>
      <c r="D62" s="97" t="str">
        <f>IF(Intro!G$20="English",Variables!B62,Variables!C62)</f>
        <v>Non comparable - Avantage pour de la Chine</v>
      </c>
    </row>
    <row r="63" spans="1:4" x14ac:dyDescent="0.3">
      <c r="B63" s="27" t="s">
        <v>207</v>
      </c>
      <c r="C63" s="27" t="s">
        <v>208</v>
      </c>
      <c r="D63" s="97" t="str">
        <f>IF(Intro!G$20="English",Variables!B63,Variables!C63)</f>
        <v>Je ne sais pas</v>
      </c>
    </row>
    <row r="64" spans="1:4" x14ac:dyDescent="0.3">
      <c r="C64" s="8"/>
    </row>
    <row r="65" spans="1:4" x14ac:dyDescent="0.3">
      <c r="A65" s="52" t="s">
        <v>383</v>
      </c>
      <c r="B65" s="99">
        <v>1</v>
      </c>
      <c r="C65" s="99">
        <v>1</v>
      </c>
      <c r="D65" s="100">
        <f>IF(Intro!G$20="English",B65,C65)</f>
        <v>1</v>
      </c>
    </row>
    <row r="66" spans="1:4" x14ac:dyDescent="0.3">
      <c r="B66" s="99">
        <v>2</v>
      </c>
      <c r="C66" s="99">
        <v>2</v>
      </c>
      <c r="D66" s="100">
        <f>IF(Intro!G$20="English",B66,C66)</f>
        <v>2</v>
      </c>
    </row>
    <row r="67" spans="1:4" x14ac:dyDescent="0.3">
      <c r="B67" s="99">
        <v>3</v>
      </c>
      <c r="C67" s="99">
        <v>3</v>
      </c>
      <c r="D67" s="100">
        <f>IF(Intro!G$20="English",B67,C67)</f>
        <v>3</v>
      </c>
    </row>
    <row r="68" spans="1:4" x14ac:dyDescent="0.3">
      <c r="B68" s="99" t="s">
        <v>43</v>
      </c>
      <c r="C68" s="99" t="s">
        <v>42</v>
      </c>
      <c r="D68" s="100" t="str">
        <f>IF(Intro!G$20="English",B68,C68)</f>
        <v>Plus de 3</v>
      </c>
    </row>
    <row r="70" spans="1:4" x14ac:dyDescent="0.3">
      <c r="A70" s="52" t="s">
        <v>384</v>
      </c>
      <c r="B70" s="8" t="s">
        <v>16</v>
      </c>
      <c r="C70" s="8" t="s">
        <v>20</v>
      </c>
      <c r="D70" s="53" t="str">
        <f>IF(Intro!G$20="English",B70,C70)</f>
        <v>Toujours</v>
      </c>
    </row>
    <row r="71" spans="1:4" x14ac:dyDescent="0.3">
      <c r="B71" s="8" t="s">
        <v>17</v>
      </c>
      <c r="C71" s="8" t="s">
        <v>21</v>
      </c>
      <c r="D71" s="53" t="str">
        <f>IF(Intro!G$20="English",B71,C71)</f>
        <v>Généralement</v>
      </c>
    </row>
    <row r="72" spans="1:4" x14ac:dyDescent="0.3">
      <c r="B72" s="8" t="s">
        <v>18</v>
      </c>
      <c r="C72" s="8" t="s">
        <v>22</v>
      </c>
      <c r="D72" s="53" t="str">
        <f>IF(Intro!G$20="English",B72,C72)</f>
        <v>Parfois</v>
      </c>
    </row>
    <row r="73" spans="1:4" x14ac:dyDescent="0.3">
      <c r="B73" s="8" t="s">
        <v>19</v>
      </c>
      <c r="C73" s="8" t="s">
        <v>23</v>
      </c>
      <c r="D73" s="53" t="str">
        <f>IF(Intro!G$20="English",B73,C73)</f>
        <v>Jamais</v>
      </c>
    </row>
    <row r="75" spans="1:4" x14ac:dyDescent="0.3">
      <c r="A75" s="52" t="s">
        <v>385</v>
      </c>
      <c r="B75" s="8" t="s">
        <v>30</v>
      </c>
      <c r="C75" s="8" t="s">
        <v>24</v>
      </c>
      <c r="D75" s="53" t="str">
        <f>IF(Intro!G$20="English",B75,C75)</f>
        <v>De 0 à 5 %</v>
      </c>
    </row>
    <row r="76" spans="1:4" x14ac:dyDescent="0.3">
      <c r="B76" s="8" t="s">
        <v>31</v>
      </c>
      <c r="C76" s="8" t="s">
        <v>25</v>
      </c>
      <c r="D76" s="53" t="str">
        <f>IF(Intro!G$20="English",B76,C76)</f>
        <v>De 6 à 10 %</v>
      </c>
    </row>
    <row r="77" spans="1:4" x14ac:dyDescent="0.3">
      <c r="B77" s="8" t="s">
        <v>32</v>
      </c>
      <c r="C77" s="8" t="s">
        <v>26</v>
      </c>
      <c r="D77" s="53" t="str">
        <f>IF(Intro!G$20="English",B77,C77)</f>
        <v>De 11 à 15 %</v>
      </c>
    </row>
    <row r="78" spans="1:4" x14ac:dyDescent="0.3">
      <c r="B78" s="8" t="s">
        <v>33</v>
      </c>
      <c r="C78" s="8" t="s">
        <v>27</v>
      </c>
      <c r="D78" s="53" t="str">
        <f>IF(Intro!G$20="English",B78,C78)</f>
        <v>De 16 à 20 %</v>
      </c>
    </row>
    <row r="79" spans="1:4" x14ac:dyDescent="0.3">
      <c r="B79" s="8" t="s">
        <v>34</v>
      </c>
      <c r="C79" s="8" t="s">
        <v>28</v>
      </c>
      <c r="D79" s="53" t="str">
        <f>IF(Intro!G$20="English",B79,C79)</f>
        <v>De 21 à 25 %</v>
      </c>
    </row>
    <row r="80" spans="1:4" x14ac:dyDescent="0.3">
      <c r="B80" s="8" t="s">
        <v>35</v>
      </c>
      <c r="C80" s="8" t="s">
        <v>29</v>
      </c>
      <c r="D80" s="53" t="str">
        <f>IF(Intro!G$20="English",B80,C80)</f>
        <v>Plus de 25 %</v>
      </c>
    </row>
    <row r="81" spans="1:4" x14ac:dyDescent="0.3">
      <c r="B81" s="8" t="s">
        <v>64</v>
      </c>
      <c r="C81" s="8" t="s">
        <v>63</v>
      </c>
      <c r="D81" s="53" t="str">
        <f>IF(Intro!G$20="English",B81,C81)</f>
        <v>Le prix ne sera jamais le facteur principal</v>
      </c>
    </row>
    <row r="83" spans="1:4" x14ac:dyDescent="0.3">
      <c r="A83" s="52" t="s">
        <v>470</v>
      </c>
      <c r="B83" s="27" t="s">
        <v>471</v>
      </c>
      <c r="C83" s="27" t="s">
        <v>472</v>
      </c>
      <c r="D83" s="53" t="str">
        <f>IF(Intro!G$20="English",B83,C83)</f>
        <v>Forgeage</v>
      </c>
    </row>
    <row r="84" spans="1:4" x14ac:dyDescent="0.3">
      <c r="A84" s="52" t="s">
        <v>473</v>
      </c>
      <c r="B84" s="27" t="s">
        <v>474</v>
      </c>
      <c r="C84" s="27" t="s">
        <v>475</v>
      </c>
      <c r="D84" s="53" t="str">
        <f>IF(Intro!G$20="English",B84,C84)</f>
        <v>Estampage</v>
      </c>
    </row>
    <row r="85" spans="1:4" x14ac:dyDescent="0.3">
      <c r="A85" s="52" t="s">
        <v>476</v>
      </c>
      <c r="B85" s="27" t="s">
        <v>477</v>
      </c>
      <c r="C85" s="27" t="s">
        <v>508</v>
      </c>
      <c r="D85" s="53" t="str">
        <f>IF(Intro!G$20="English",B85,C85)</f>
        <v>Non finis (les boulets verts)</v>
      </c>
    </row>
  </sheetData>
  <sheetProtection algorithmName="SHA-512" hashValue="KXYrEZG+/o6lS0JmTWGKKymSjsbP4zc3oHpluPkCGCKRBgj09XGnWcrQmCgdZ2nA7nPCSEfFABi+sFDDGYztQg==" saltValue="4aXWPxwU9FEDwa1sjTPP9g==" spinCount="100000" sheet="1" objects="1" scenarios="1" selectLockedCells="1"/>
  <mergeCells count="1">
    <mergeCell ref="A37:D37"/>
  </mergeCells>
  <phoneticPr fontId="58" type="noConversion"/>
  <dataValidations count="2">
    <dataValidation type="list" allowBlank="1" showInputMessage="1" showErrorMessage="1" sqref="B4" xr:uid="{1E915989-DDAA-4B6F-BC46-9CB263E360D4}">
      <formula1>"dumping, dumping and the subsidizing"</formula1>
    </dataValidation>
    <dataValidation type="list" allowBlank="1" showInputMessage="1" showErrorMessage="1" sqref="C4" xr:uid="{C98A50DF-FBDB-408C-833E-2A7DA3CD1602}">
      <formula1>"le dumping, le dumping et le subventionnement"</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F318-7173-44AE-84D4-D6D609D27F40}">
  <sheetPr>
    <tabColor rgb="FF00B0F0"/>
    <pageSetUpPr fitToPage="1"/>
  </sheetPr>
  <dimension ref="A1:W111"/>
  <sheetViews>
    <sheetView showGridLines="0" tabSelected="1" zoomScaleNormal="100" workbookViewId="0">
      <selection activeCell="G20" sqref="G20:G21"/>
    </sheetView>
  </sheetViews>
  <sheetFormatPr defaultColWidth="9.44140625" defaultRowHeight="14.4" x14ac:dyDescent="0.3"/>
  <cols>
    <col min="1" max="1" width="1.5546875" style="6" customWidth="1"/>
    <col min="2" max="12" width="14.5546875" style="5" customWidth="1"/>
    <col min="13" max="13" width="6.44140625" style="7" customWidth="1"/>
    <col min="14" max="14" width="9.33203125" style="8" customWidth="1"/>
    <col min="15" max="15" width="16.44140625" style="8" hidden="1" customWidth="1"/>
    <col min="16" max="16" width="14.44140625" style="8" hidden="1" customWidth="1"/>
    <col min="17" max="23" width="9.33203125" style="8" customWidth="1"/>
    <col min="24" max="16384" width="9.44140625" style="8"/>
  </cols>
  <sheetData>
    <row r="1" spans="1:23" x14ac:dyDescent="0.3">
      <c r="O1" s="8" t="s">
        <v>433</v>
      </c>
      <c r="P1" s="8" t="s">
        <v>433</v>
      </c>
    </row>
    <row r="2" spans="1:23" x14ac:dyDescent="0.3">
      <c r="B2" s="10" t="s">
        <v>117</v>
      </c>
      <c r="C2" s="10"/>
      <c r="D2" s="10"/>
      <c r="O2" s="9" t="s">
        <v>149</v>
      </c>
      <c r="P2" s="9" t="s">
        <v>159</v>
      </c>
    </row>
    <row r="3" spans="1:23" x14ac:dyDescent="0.3">
      <c r="B3" s="12"/>
      <c r="C3" s="12"/>
      <c r="D3" s="12"/>
      <c r="O3" s="11"/>
      <c r="P3" s="11"/>
    </row>
    <row r="4" spans="1:23" s="2" customFormat="1" x14ac:dyDescent="0.3">
      <c r="A4" s="1"/>
      <c r="B4" s="172" t="s">
        <v>346</v>
      </c>
      <c r="C4" s="173"/>
      <c r="D4" s="173"/>
      <c r="E4" s="173"/>
      <c r="F4" s="173"/>
      <c r="G4" s="173"/>
      <c r="H4" s="173"/>
      <c r="I4" s="173"/>
      <c r="J4" s="173"/>
      <c r="K4" s="173"/>
      <c r="L4" s="174"/>
      <c r="M4" s="13"/>
      <c r="N4" s="13"/>
      <c r="O4" s="14"/>
      <c r="P4" s="14"/>
    </row>
    <row r="5" spans="1:23" s="2" customFormat="1" x14ac:dyDescent="0.3">
      <c r="A5" s="1"/>
      <c r="B5" s="175" t="str">
        <f>Variables!B2</f>
        <v>NQ-2026-002</v>
      </c>
      <c r="C5" s="176"/>
      <c r="D5" s="176"/>
      <c r="E5" s="176"/>
      <c r="F5" s="176"/>
      <c r="G5" s="176"/>
      <c r="H5" s="176"/>
      <c r="I5" s="176"/>
      <c r="J5" s="176"/>
      <c r="K5" s="176"/>
      <c r="L5" s="177"/>
      <c r="M5" s="13"/>
      <c r="N5" s="13"/>
      <c r="O5" s="14"/>
      <c r="P5" s="14"/>
    </row>
    <row r="6" spans="1:23" s="4" customFormat="1" x14ac:dyDescent="0.3">
      <c r="A6" s="1"/>
      <c r="B6" s="181" t="str">
        <f>UPPER(Variables!B3&amp;" | "&amp;Variables!C3)</f>
        <v>FORGED GRINDING MEDIA | CORPS DE BROYAGE FORGÉS</v>
      </c>
      <c r="C6" s="182"/>
      <c r="D6" s="182"/>
      <c r="E6" s="182"/>
      <c r="F6" s="182"/>
      <c r="G6" s="182"/>
      <c r="H6" s="182"/>
      <c r="I6" s="182"/>
      <c r="J6" s="182"/>
      <c r="K6" s="182"/>
      <c r="L6" s="183"/>
      <c r="M6" s="20"/>
      <c r="N6" s="20"/>
      <c r="O6" s="16"/>
      <c r="P6" s="16"/>
    </row>
    <row r="7" spans="1:23" s="4" customFormat="1" x14ac:dyDescent="0.3">
      <c r="A7" s="1"/>
      <c r="B7" s="15"/>
      <c r="C7" s="15"/>
      <c r="D7" s="15"/>
      <c r="E7" s="3"/>
      <c r="F7" s="3"/>
      <c r="G7" s="3"/>
      <c r="H7" s="3"/>
      <c r="I7" s="3"/>
      <c r="J7" s="3"/>
      <c r="K7" s="3"/>
      <c r="L7" s="3"/>
      <c r="O7" s="16"/>
      <c r="P7" s="16"/>
    </row>
    <row r="8" spans="1:23" s="2" customFormat="1" x14ac:dyDescent="0.3">
      <c r="A8" s="1"/>
      <c r="B8" s="178" t="s">
        <v>347</v>
      </c>
      <c r="C8" s="179"/>
      <c r="D8" s="179"/>
      <c r="E8" s="179"/>
      <c r="F8" s="179"/>
      <c r="G8" s="179"/>
      <c r="H8" s="179"/>
      <c r="I8" s="179"/>
      <c r="J8" s="179"/>
      <c r="K8" s="179"/>
      <c r="L8" s="180"/>
      <c r="M8" s="13"/>
      <c r="N8" s="13"/>
      <c r="O8" s="14"/>
      <c r="P8" s="14"/>
    </row>
    <row r="9" spans="1:23" x14ac:dyDescent="0.3">
      <c r="B9" s="17"/>
      <c r="C9" s="24"/>
      <c r="D9" s="24"/>
      <c r="E9" s="25"/>
      <c r="F9" s="25"/>
      <c r="G9" s="25"/>
      <c r="H9" s="25"/>
      <c r="I9" s="25"/>
      <c r="J9" s="25"/>
      <c r="K9" s="25"/>
      <c r="L9" s="18"/>
      <c r="M9" s="8"/>
      <c r="O9" s="229" t="s">
        <v>412</v>
      </c>
      <c r="P9" s="229"/>
    </row>
    <row r="10" spans="1:23" s="27" customFormat="1" x14ac:dyDescent="0.3">
      <c r="A10" s="60"/>
      <c r="B10" s="166"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167"/>
      <c r="D10" s="167"/>
      <c r="E10" s="167"/>
      <c r="F10" s="167"/>
      <c r="G10" s="47"/>
      <c r="H10" s="234" t="str">
        <f>"Le Tribunal canadien du commerce extérieur (le Tribunal) a ouvert une enquête concernant "&amp;Variables!C4&amp;" de "&amp;Variables!C3&amp;" (telles que définies ci-dessous) originaires ou exporté "&amp;Variables!D5&amp;".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les pays sujets.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234"/>
      <c r="J10" s="234"/>
      <c r="K10" s="234"/>
      <c r="L10" s="235"/>
      <c r="N10" s="30"/>
      <c r="O10" s="229"/>
      <c r="P10" s="229"/>
      <c r="Q10" s="30"/>
      <c r="R10" s="30"/>
      <c r="S10" s="30"/>
      <c r="T10" s="30"/>
      <c r="U10" s="30"/>
      <c r="V10" s="30"/>
      <c r="W10" s="30"/>
    </row>
    <row r="11" spans="1:23" s="27" customFormat="1" x14ac:dyDescent="0.3">
      <c r="A11" s="60"/>
      <c r="B11" s="166"/>
      <c r="C11" s="167"/>
      <c r="D11" s="167"/>
      <c r="E11" s="167"/>
      <c r="F11" s="167"/>
      <c r="G11" s="89"/>
      <c r="H11" s="234"/>
      <c r="I11" s="234"/>
      <c r="J11" s="234"/>
      <c r="K11" s="234"/>
      <c r="L11" s="235"/>
      <c r="N11" s="30"/>
      <c r="O11" s="229"/>
      <c r="P11" s="229"/>
      <c r="Q11" s="30"/>
      <c r="R11" s="30"/>
      <c r="S11" s="30"/>
      <c r="T11" s="30"/>
      <c r="U11" s="30"/>
      <c r="V11" s="30"/>
      <c r="W11" s="30"/>
    </row>
    <row r="12" spans="1:23" s="27" customFormat="1" x14ac:dyDescent="0.3">
      <c r="A12" s="60"/>
      <c r="B12" s="166"/>
      <c r="C12" s="167"/>
      <c r="D12" s="167"/>
      <c r="E12" s="167"/>
      <c r="F12" s="167"/>
      <c r="G12" s="89"/>
      <c r="H12" s="234"/>
      <c r="I12" s="234"/>
      <c r="J12" s="234"/>
      <c r="K12" s="234"/>
      <c r="L12" s="235"/>
      <c r="N12" s="30"/>
      <c r="O12" s="229"/>
      <c r="P12" s="229"/>
      <c r="Q12" s="30"/>
      <c r="R12" s="30"/>
      <c r="S12" s="30"/>
      <c r="T12" s="30"/>
      <c r="U12" s="30"/>
      <c r="V12" s="30"/>
      <c r="W12" s="30"/>
    </row>
    <row r="13" spans="1:23" s="27" customFormat="1" x14ac:dyDescent="0.3">
      <c r="A13" s="60"/>
      <c r="B13" s="166"/>
      <c r="C13" s="167"/>
      <c r="D13" s="167"/>
      <c r="E13" s="167"/>
      <c r="F13" s="167"/>
      <c r="G13" s="118"/>
      <c r="H13" s="234"/>
      <c r="I13" s="234"/>
      <c r="J13" s="234"/>
      <c r="K13" s="234"/>
      <c r="L13" s="235"/>
      <c r="N13" s="30"/>
      <c r="O13" s="229"/>
      <c r="P13" s="229"/>
      <c r="Q13" s="30"/>
      <c r="R13" s="30"/>
      <c r="S13" s="30"/>
      <c r="T13" s="30"/>
      <c r="U13" s="30"/>
      <c r="V13" s="30"/>
      <c r="W13" s="30"/>
    </row>
    <row r="14" spans="1:23" s="27" customFormat="1" x14ac:dyDescent="0.3">
      <c r="A14" s="60"/>
      <c r="B14" s="166"/>
      <c r="C14" s="167"/>
      <c r="D14" s="167"/>
      <c r="E14" s="167"/>
      <c r="F14" s="167"/>
      <c r="G14" s="89"/>
      <c r="H14" s="234"/>
      <c r="I14" s="234"/>
      <c r="J14" s="234"/>
      <c r="K14" s="234"/>
      <c r="L14" s="235"/>
      <c r="N14" s="30"/>
      <c r="O14" s="229"/>
      <c r="P14" s="229"/>
      <c r="Q14" s="30"/>
      <c r="R14" s="30"/>
      <c r="S14" s="30"/>
      <c r="T14" s="30"/>
      <c r="U14" s="30"/>
      <c r="V14" s="30"/>
      <c r="W14" s="30"/>
    </row>
    <row r="15" spans="1:23" s="27" customFormat="1" x14ac:dyDescent="0.3">
      <c r="A15" s="60"/>
      <c r="B15" s="166"/>
      <c r="C15" s="167"/>
      <c r="D15" s="167"/>
      <c r="E15" s="167"/>
      <c r="F15" s="167"/>
      <c r="G15" s="89"/>
      <c r="H15" s="234"/>
      <c r="I15" s="234"/>
      <c r="J15" s="234"/>
      <c r="K15" s="234"/>
      <c r="L15" s="235"/>
      <c r="N15" s="30"/>
      <c r="O15" s="229"/>
      <c r="P15" s="229"/>
      <c r="Q15" s="30"/>
      <c r="R15" s="30"/>
      <c r="S15" s="30"/>
      <c r="T15" s="30"/>
      <c r="U15" s="30"/>
      <c r="V15" s="30"/>
      <c r="W15" s="30"/>
    </row>
    <row r="16" spans="1:23" s="27" customFormat="1" x14ac:dyDescent="0.3">
      <c r="A16" s="60"/>
      <c r="B16" s="73"/>
      <c r="C16" s="74"/>
      <c r="D16" s="74"/>
      <c r="E16" s="74"/>
      <c r="F16" s="74"/>
      <c r="G16" s="74"/>
      <c r="H16" s="74"/>
      <c r="I16" s="74"/>
      <c r="J16" s="74"/>
      <c r="K16" s="74"/>
      <c r="L16" s="75"/>
      <c r="N16" s="30"/>
      <c r="O16" s="229"/>
      <c r="P16" s="229"/>
      <c r="Q16" s="30"/>
      <c r="R16" s="30"/>
      <c r="S16" s="30"/>
      <c r="T16" s="30"/>
      <c r="U16" s="30"/>
      <c r="V16" s="30"/>
      <c r="W16" s="30"/>
    </row>
    <row r="17" spans="1:23" s="4" customFormat="1" x14ac:dyDescent="0.3">
      <c r="A17" s="1"/>
      <c r="B17" s="15"/>
      <c r="C17" s="15"/>
      <c r="D17" s="15"/>
      <c r="E17" s="3"/>
      <c r="F17" s="3"/>
      <c r="G17" s="3"/>
      <c r="H17" s="3"/>
      <c r="I17" s="3"/>
      <c r="J17" s="3"/>
      <c r="K17" s="3"/>
      <c r="L17" s="3"/>
      <c r="O17" s="16"/>
      <c r="P17" s="16"/>
    </row>
    <row r="18" spans="1:23" s="2" customFormat="1" x14ac:dyDescent="0.3">
      <c r="A18" s="1"/>
      <c r="B18" s="184" t="s">
        <v>348</v>
      </c>
      <c r="C18" s="185"/>
      <c r="D18" s="185"/>
      <c r="E18" s="185"/>
      <c r="F18" s="185"/>
      <c r="G18" s="185"/>
      <c r="H18" s="185"/>
      <c r="I18" s="185"/>
      <c r="J18" s="185"/>
      <c r="K18" s="185"/>
      <c r="L18" s="186"/>
      <c r="M18" s="13"/>
      <c r="N18" s="13"/>
      <c r="O18" s="14"/>
      <c r="P18" s="14"/>
    </row>
    <row r="19" spans="1:23" x14ac:dyDescent="0.3">
      <c r="B19" s="17"/>
      <c r="C19" s="24"/>
      <c r="D19" s="24"/>
      <c r="E19" s="25"/>
      <c r="F19" s="25"/>
      <c r="G19" s="25"/>
      <c r="H19" s="25"/>
      <c r="I19" s="25"/>
      <c r="J19" s="25"/>
      <c r="K19" s="25"/>
      <c r="L19" s="18"/>
      <c r="M19" s="8"/>
    </row>
    <row r="20" spans="1:23" x14ac:dyDescent="0.3">
      <c r="B20" s="236" t="s">
        <v>160</v>
      </c>
      <c r="C20" s="237"/>
      <c r="D20" s="237"/>
      <c r="E20" s="237"/>
      <c r="F20" s="237"/>
      <c r="G20" s="240" t="s">
        <v>159</v>
      </c>
      <c r="H20" s="238" t="s">
        <v>272</v>
      </c>
      <c r="I20" s="238"/>
      <c r="J20" s="238"/>
      <c r="K20" s="238"/>
      <c r="L20" s="239"/>
      <c r="M20" s="8"/>
      <c r="O20" s="19"/>
    </row>
    <row r="21" spans="1:23" x14ac:dyDescent="0.3">
      <c r="B21" s="236"/>
      <c r="C21" s="237"/>
      <c r="D21" s="237"/>
      <c r="E21" s="237"/>
      <c r="F21" s="237"/>
      <c r="G21" s="241"/>
      <c r="H21" s="238"/>
      <c r="I21" s="238"/>
      <c r="J21" s="238"/>
      <c r="K21" s="238"/>
      <c r="L21" s="239"/>
      <c r="M21" s="8"/>
      <c r="O21" s="19"/>
    </row>
    <row r="22" spans="1:23" s="27" customFormat="1" x14ac:dyDescent="0.3">
      <c r="A22" s="60"/>
      <c r="B22" s="73"/>
      <c r="C22" s="74"/>
      <c r="D22" s="74"/>
      <c r="E22" s="74"/>
      <c r="F22" s="74"/>
      <c r="G22" s="74"/>
      <c r="H22" s="74"/>
      <c r="I22" s="74"/>
      <c r="J22" s="74"/>
      <c r="K22" s="74"/>
      <c r="L22" s="75"/>
      <c r="N22" s="30"/>
      <c r="O22" s="30"/>
      <c r="P22" s="30"/>
      <c r="Q22" s="30"/>
      <c r="R22" s="30"/>
      <c r="S22" s="30"/>
      <c r="T22" s="30"/>
      <c r="U22" s="30"/>
      <c r="V22" s="30"/>
      <c r="W22" s="30"/>
    </row>
    <row r="23" spans="1:23" s="4" customFormat="1" x14ac:dyDescent="0.3">
      <c r="A23" s="1"/>
      <c r="B23" s="15"/>
      <c r="C23" s="15"/>
      <c r="D23" s="15"/>
      <c r="E23" s="3"/>
      <c r="F23" s="3"/>
      <c r="G23" s="3"/>
      <c r="H23" s="3"/>
      <c r="I23" s="3"/>
      <c r="J23" s="3"/>
      <c r="K23" s="3"/>
      <c r="L23" s="3"/>
      <c r="O23" s="16"/>
      <c r="P23" s="16"/>
    </row>
    <row r="24" spans="1:23" s="2" customFormat="1" x14ac:dyDescent="0.3">
      <c r="A24" s="1"/>
      <c r="B24" s="178" t="str">
        <f>IF(Intro!$G$20="English",O24,P24)</f>
        <v>LA DÉFINITION "DES MARCHANDISES"</v>
      </c>
      <c r="C24" s="179"/>
      <c r="D24" s="179" t="str">
        <f>UPPER(IF(Intro!$G$20="English",P24,Q24))</f>
        <v/>
      </c>
      <c r="E24" s="179" t="str">
        <f>UPPER(IF(Intro!$G$20="English",Q24,R24))</f>
        <v/>
      </c>
      <c r="F24" s="179" t="str">
        <f>UPPER(IF(Intro!$G$20="English",R24,S24))</f>
        <v/>
      </c>
      <c r="G24" s="179" t="str">
        <f>UPPER(IF(Intro!$G$20="English",S24,T24))</f>
        <v/>
      </c>
      <c r="H24" s="179" t="str">
        <f>UPPER(IF(Intro!$G$20="English",T24,U24))</f>
        <v/>
      </c>
      <c r="I24" s="179" t="str">
        <f>UPPER(IF(Intro!$G$20="English",U24,V24))</f>
        <v/>
      </c>
      <c r="J24" s="179" t="str">
        <f>UPPER(IF(Intro!$G$20="English",V24,W24))</f>
        <v/>
      </c>
      <c r="K24" s="179" t="str">
        <f>UPPER(IF(Intro!$G$20="English",W24,X24))</f>
        <v/>
      </c>
      <c r="L24" s="180" t="str">
        <f>UPPER(IF(Intro!$G$20="English",X24,Y24))</f>
        <v/>
      </c>
      <c r="M24" s="4"/>
      <c r="N24" s="13"/>
      <c r="O24" s="20" t="s">
        <v>349</v>
      </c>
      <c r="P24" s="20" t="s">
        <v>350</v>
      </c>
    </row>
    <row r="25" spans="1:23" x14ac:dyDescent="0.3">
      <c r="B25" s="17"/>
      <c r="C25" s="24"/>
      <c r="D25" s="24"/>
      <c r="E25" s="25"/>
      <c r="F25" s="25"/>
      <c r="G25" s="25"/>
      <c r="H25" s="25"/>
      <c r="I25" s="25"/>
      <c r="J25" s="25"/>
      <c r="K25" s="25"/>
      <c r="L25" s="18"/>
      <c r="M25" s="8"/>
    </row>
    <row r="26" spans="1:23" s="27" customFormat="1" x14ac:dyDescent="0.3">
      <c r="A26" s="60"/>
      <c r="B26" s="166" t="str">
        <f>IF(Intro!$G$20="English",O26,P26)</f>
        <v>Les références aux « marchandises » dans ce questionnaire font référence à :</v>
      </c>
      <c r="C26" s="167"/>
      <c r="D26" s="167"/>
      <c r="E26" s="167"/>
      <c r="F26" s="167"/>
      <c r="G26" s="167"/>
      <c r="H26" s="167"/>
      <c r="I26" s="167"/>
      <c r="J26" s="167"/>
      <c r="K26" s="167"/>
      <c r="L26" s="168"/>
      <c r="N26" s="30"/>
      <c r="O26" s="8" t="s">
        <v>196</v>
      </c>
      <c r="P26" s="8" t="s">
        <v>197</v>
      </c>
      <c r="Q26" s="30"/>
      <c r="R26" s="30"/>
      <c r="S26" s="30"/>
      <c r="T26" s="30"/>
      <c r="U26" s="30"/>
      <c r="V26" s="30"/>
      <c r="W26" s="30"/>
    </row>
    <row r="27" spans="1:23" x14ac:dyDescent="0.3">
      <c r="B27" s="17"/>
      <c r="C27" s="24"/>
      <c r="D27" s="24"/>
      <c r="E27" s="25"/>
      <c r="F27" s="25"/>
      <c r="G27" s="25"/>
      <c r="H27" s="25"/>
      <c r="I27" s="25"/>
      <c r="J27" s="25"/>
      <c r="K27" s="25"/>
      <c r="L27" s="18"/>
      <c r="M27" s="8"/>
    </row>
    <row r="28" spans="1:23" s="27" customFormat="1" x14ac:dyDescent="0.3">
      <c r="A28" s="60"/>
      <c r="B28" s="72"/>
      <c r="C28" s="242" t="str">
        <f>IF(Intro!$G$20="English",O28,P28)</f>
        <v>Corps de broyage forgés ou estampés en acier, de forme sphérique ou ovoïde (« boulets »), d’un diamètre nominal de 25 millimètres (1 pouce) à 160 millimètres (6,25 pouces) inclusivement, produits par forgeage ou estampage.</v>
      </c>
      <c r="D28" s="243"/>
      <c r="E28" s="243"/>
      <c r="F28" s="243"/>
      <c r="G28" s="243"/>
      <c r="H28" s="243"/>
      <c r="I28" s="243"/>
      <c r="J28" s="243"/>
      <c r="K28" s="244"/>
      <c r="L28" s="48"/>
      <c r="N28" s="30"/>
      <c r="O28" s="8" t="str">
        <f>Variables!B16</f>
        <v>Forged or stamped forged grinding media in spherical or ovoid shape ("ball"), with a nominal diameter between 25 millimeters (1 inch) up to and including 160 millimeters (6.25 inches), produced through the forging or stamping method.</v>
      </c>
      <c r="P28" s="8" t="str">
        <f>Variables!C16</f>
        <v>Corps de broyage forgés ou estampés en acier, de forme sphérique ou ovoïde (« boulets »), d’un diamètre nominal de 25 millimètres (1 pouce) à 160 millimètres (6,25 pouces) inclusivement, produits par forgeage ou estampage.</v>
      </c>
      <c r="Q28" s="30"/>
      <c r="R28" s="30"/>
      <c r="S28" s="30"/>
      <c r="T28" s="30"/>
      <c r="U28" s="30"/>
      <c r="V28" s="30"/>
      <c r="W28" s="30"/>
    </row>
    <row r="29" spans="1:23" s="27" customFormat="1" x14ac:dyDescent="0.3">
      <c r="A29" s="60"/>
      <c r="B29" s="72"/>
      <c r="C29" s="245"/>
      <c r="D29" s="246"/>
      <c r="E29" s="246"/>
      <c r="F29" s="246"/>
      <c r="G29" s="246"/>
      <c r="H29" s="246"/>
      <c r="I29" s="246"/>
      <c r="J29" s="246"/>
      <c r="K29" s="247"/>
      <c r="L29" s="90"/>
      <c r="N29" s="30"/>
      <c r="O29" s="8"/>
      <c r="P29" s="8"/>
      <c r="Q29" s="30"/>
      <c r="R29" s="30"/>
      <c r="S29" s="30"/>
      <c r="T29" s="30"/>
      <c r="U29" s="30"/>
      <c r="V29" s="30"/>
      <c r="W29" s="30"/>
    </row>
    <row r="30" spans="1:23" s="27" customFormat="1" x14ac:dyDescent="0.3">
      <c r="A30" s="60"/>
      <c r="B30" s="72"/>
      <c r="C30" s="245"/>
      <c r="D30" s="246"/>
      <c r="E30" s="246"/>
      <c r="F30" s="246"/>
      <c r="G30" s="246"/>
      <c r="H30" s="246"/>
      <c r="I30" s="246"/>
      <c r="J30" s="246"/>
      <c r="K30" s="247"/>
      <c r="L30" s="90"/>
      <c r="N30" s="30"/>
      <c r="O30" s="8"/>
      <c r="P30" s="8"/>
      <c r="Q30" s="30"/>
      <c r="R30" s="30"/>
      <c r="S30" s="30"/>
      <c r="T30" s="30"/>
      <c r="U30" s="30"/>
      <c r="V30" s="30"/>
      <c r="W30" s="30"/>
    </row>
    <row r="31" spans="1:23" s="27" customFormat="1" x14ac:dyDescent="0.3">
      <c r="A31" s="60"/>
      <c r="B31" s="72"/>
      <c r="C31" s="248"/>
      <c r="D31" s="249"/>
      <c r="E31" s="249"/>
      <c r="F31" s="249"/>
      <c r="G31" s="249"/>
      <c r="H31" s="249"/>
      <c r="I31" s="249"/>
      <c r="J31" s="249"/>
      <c r="K31" s="250"/>
      <c r="L31" s="90"/>
      <c r="N31" s="30"/>
      <c r="O31" s="8"/>
      <c r="P31" s="8"/>
      <c r="Q31" s="30"/>
      <c r="R31" s="30"/>
      <c r="S31" s="30"/>
      <c r="T31" s="30"/>
      <c r="U31" s="30"/>
      <c r="V31" s="30"/>
      <c r="W31" s="30"/>
    </row>
    <row r="32" spans="1:23" x14ac:dyDescent="0.3">
      <c r="B32" s="17"/>
      <c r="C32" s="24"/>
      <c r="D32" s="24"/>
      <c r="E32" s="25"/>
      <c r="F32" s="25"/>
      <c r="G32" s="25"/>
      <c r="H32" s="25"/>
      <c r="I32" s="25"/>
      <c r="J32" s="25"/>
      <c r="K32" s="25"/>
      <c r="L32" s="18"/>
      <c r="M32" s="8"/>
    </row>
    <row r="33" spans="1:23" s="27" customFormat="1" x14ac:dyDescent="0.3">
      <c r="A33" s="60"/>
      <c r="B33" s="166" t="str">
        <f>IF(Intro!$G$20="English",O33,P33)</f>
        <v>Pour plus de détails, consultez l'onglet Info.</v>
      </c>
      <c r="C33" s="167"/>
      <c r="D33" s="167"/>
      <c r="E33" s="167"/>
      <c r="F33" s="167"/>
      <c r="G33" s="167"/>
      <c r="H33" s="167"/>
      <c r="I33" s="167"/>
      <c r="J33" s="167"/>
      <c r="K33" s="167"/>
      <c r="L33" s="168"/>
      <c r="N33" s="30"/>
      <c r="O33" s="8" t="s">
        <v>192</v>
      </c>
      <c r="P33" s="8" t="s">
        <v>193</v>
      </c>
      <c r="Q33" s="30"/>
      <c r="R33" s="30"/>
      <c r="S33" s="30"/>
      <c r="T33" s="30"/>
      <c r="U33" s="30"/>
      <c r="V33" s="30"/>
      <c r="W33" s="30"/>
    </row>
    <row r="34" spans="1:23" s="27" customFormat="1" x14ac:dyDescent="0.3">
      <c r="A34" s="60"/>
      <c r="B34" s="73"/>
      <c r="C34" s="74"/>
      <c r="D34" s="74"/>
      <c r="E34" s="74"/>
      <c r="F34" s="74"/>
      <c r="G34" s="74"/>
      <c r="H34" s="74"/>
      <c r="I34" s="74"/>
      <c r="J34" s="74"/>
      <c r="K34" s="74"/>
      <c r="L34" s="75"/>
      <c r="N34" s="30"/>
      <c r="O34" s="30"/>
      <c r="P34" s="30"/>
      <c r="Q34" s="30"/>
      <c r="R34" s="30"/>
      <c r="S34" s="30"/>
      <c r="T34" s="30"/>
      <c r="U34" s="30"/>
      <c r="V34" s="30"/>
      <c r="W34" s="30"/>
    </row>
    <row r="35" spans="1:23" s="4" customFormat="1" x14ac:dyDescent="0.3">
      <c r="A35" s="1"/>
      <c r="B35" s="15"/>
      <c r="C35" s="15"/>
      <c r="D35" s="15"/>
      <c r="E35" s="3"/>
      <c r="F35" s="3"/>
      <c r="G35" s="3"/>
      <c r="H35" s="3"/>
      <c r="I35" s="3"/>
      <c r="J35" s="3"/>
      <c r="K35" s="3"/>
      <c r="L35" s="3"/>
      <c r="O35" s="16"/>
      <c r="P35" s="16"/>
    </row>
    <row r="36" spans="1:23" s="2" customFormat="1" x14ac:dyDescent="0.3">
      <c r="A36" s="1"/>
      <c r="B36" s="184" t="str">
        <f>IF(Intro!$G$20="English",O36,P36)</f>
        <v>DEVEZ-VOUS REMPLIR CE QUESTIONNAIRE?</v>
      </c>
      <c r="C36" s="185"/>
      <c r="D36" s="185"/>
      <c r="E36" s="185"/>
      <c r="F36" s="185"/>
      <c r="G36" s="185"/>
      <c r="H36" s="185"/>
      <c r="I36" s="185"/>
      <c r="J36" s="185"/>
      <c r="K36" s="185"/>
      <c r="L36" s="186"/>
      <c r="M36" s="22"/>
      <c r="N36" s="22"/>
      <c r="O36" s="7" t="s">
        <v>351</v>
      </c>
      <c r="P36" s="7" t="s">
        <v>406</v>
      </c>
      <c r="Q36" s="41"/>
    </row>
    <row r="37" spans="1:23" x14ac:dyDescent="0.3">
      <c r="B37" s="39"/>
      <c r="C37" s="42"/>
      <c r="D37" s="43"/>
      <c r="E37" s="43"/>
      <c r="F37" s="43"/>
      <c r="G37" s="43"/>
      <c r="H37" s="43"/>
      <c r="I37" s="43"/>
      <c r="J37" s="43"/>
      <c r="K37" s="43"/>
      <c r="L37" s="40"/>
      <c r="M37" s="8"/>
    </row>
    <row r="38" spans="1:23" s="27" customFormat="1" x14ac:dyDescent="0.3">
      <c r="A38" s="6"/>
      <c r="B38" s="211" t="str">
        <f>IF(Intro!$G$20="English",O38,P38)</f>
        <v>Votre entreprise a-t-elle acheté les marchandises à tout moment depuis le 1er janvier 2023?</v>
      </c>
      <c r="C38" s="212"/>
      <c r="D38" s="212"/>
      <c r="E38" s="212"/>
      <c r="F38" s="212"/>
      <c r="G38" s="212"/>
      <c r="H38" s="212"/>
      <c r="I38" s="212"/>
      <c r="J38" s="212"/>
      <c r="K38" s="212"/>
      <c r="L38" s="213"/>
      <c r="M38" s="8"/>
      <c r="N38" s="8"/>
      <c r="O38" s="19" t="str">
        <f>"Has your firm purchased the goods at any time since January 1, "&amp;Variables!B6&amp;"?"</f>
        <v>Has your firm purchased the goods at any time since January 1, 2023?</v>
      </c>
      <c r="P38" s="8" t="str">
        <f>"Votre entreprise a-t-elle acheté les marchandises à tout moment depuis le 1er janvier "&amp;Variables!C6&amp;"?"</f>
        <v>Votre entreprise a-t-elle acheté les marchandises à tout moment depuis le 1er janvier 2023?</v>
      </c>
      <c r="Q38" s="8"/>
      <c r="R38" s="30"/>
      <c r="S38" s="30"/>
      <c r="T38" s="30"/>
      <c r="U38" s="30"/>
      <c r="V38" s="30"/>
      <c r="W38" s="30"/>
    </row>
    <row r="39" spans="1:23" s="27" customFormat="1" x14ac:dyDescent="0.3">
      <c r="A39" s="6"/>
      <c r="B39" s="57"/>
      <c r="C39" s="78"/>
      <c r="D39" s="8"/>
      <c r="E39" s="8"/>
      <c r="F39" s="8"/>
      <c r="G39" s="92"/>
      <c r="H39" s="92"/>
      <c r="I39" s="92"/>
      <c r="J39" s="92"/>
      <c r="K39" s="92"/>
      <c r="L39" s="85"/>
      <c r="M39" s="8"/>
      <c r="N39" s="8"/>
      <c r="O39" s="8" t="s">
        <v>262</v>
      </c>
      <c r="P39" s="8" t="s">
        <v>263</v>
      </c>
      <c r="Q39" s="8"/>
      <c r="R39" s="30"/>
      <c r="S39" s="30"/>
      <c r="T39" s="30"/>
      <c r="U39" s="30"/>
      <c r="V39" s="30"/>
      <c r="W39" s="30"/>
    </row>
    <row r="40" spans="1:23" x14ac:dyDescent="0.3">
      <c r="B40" s="230" t="str">
        <f>IF(Intro!$G$20="English",O39,P39)</f>
        <v>Sélectionnez oui ou non</v>
      </c>
      <c r="C40" s="231"/>
      <c r="D40" s="232"/>
      <c r="E40" s="251" t="str">
        <f>IF(D40="Yes",O40,IF(D40="Oui",P40,IF(D40="No",O41,IF(D40="Non",P41,""))))</f>
        <v/>
      </c>
      <c r="F40" s="252"/>
      <c r="G40" s="252"/>
      <c r="H40" s="252"/>
      <c r="I40" s="252"/>
      <c r="J40" s="252"/>
      <c r="K40" s="253"/>
      <c r="L40" s="85"/>
      <c r="M40" s="8"/>
      <c r="O40" s="8" t="str">
        <f>"Complete all tabs in this questionnaire and submit it by "&amp;Variables!B11&amp;"."</f>
        <v>Complete all tabs in this questionnaire and submit it by June 16, 2026.</v>
      </c>
      <c r="P40" s="8" t="str">
        <f>"Remplissez tous les onglets de ce questionnaire et soumettez-le avant le "&amp;Variables!C11&amp;"."</f>
        <v>Remplissez tous les onglets de ce questionnaire et soumettez-le avant le 16 juin 2026.</v>
      </c>
    </row>
    <row r="41" spans="1:23" x14ac:dyDescent="0.3">
      <c r="B41" s="230"/>
      <c r="C41" s="231"/>
      <c r="D41" s="233"/>
      <c r="E41" s="254"/>
      <c r="F41" s="255"/>
      <c r="G41" s="255"/>
      <c r="H41" s="255"/>
      <c r="I41" s="255"/>
      <c r="J41" s="255"/>
      <c r="K41" s="256"/>
      <c r="L41" s="85"/>
      <c r="M41" s="8"/>
      <c r="O41" s="8" t="str">
        <f>"Complete this tab only and submit it by "&amp;Variables!B11&amp;"."</f>
        <v>Complete this tab only and submit it by June 16, 2026.</v>
      </c>
      <c r="P41" s="8" t="str">
        <f>"Remplissez cet onglet uniquement et soumettez-le avant le "&amp;Variables!C11&amp;"."</f>
        <v>Remplissez cet onglet uniquement et soumettez-le avant le 16 juin 2026.</v>
      </c>
    </row>
    <row r="42" spans="1:23" s="27" customFormat="1" x14ac:dyDescent="0.3">
      <c r="A42" s="60"/>
      <c r="B42" s="73"/>
      <c r="C42" s="74"/>
      <c r="D42" s="74"/>
      <c r="E42" s="74"/>
      <c r="F42" s="74"/>
      <c r="G42" s="74"/>
      <c r="H42" s="74"/>
      <c r="I42" s="74"/>
      <c r="J42" s="74"/>
      <c r="K42" s="74"/>
      <c r="L42" s="75"/>
      <c r="N42" s="30"/>
      <c r="O42" s="30"/>
      <c r="P42" s="30"/>
      <c r="Q42" s="30"/>
      <c r="R42" s="30"/>
      <c r="S42" s="30"/>
      <c r="T42" s="30"/>
      <c r="U42" s="30"/>
      <c r="V42" s="30"/>
      <c r="W42" s="30"/>
    </row>
    <row r="43" spans="1:23" s="4" customFormat="1" x14ac:dyDescent="0.3">
      <c r="A43" s="1"/>
      <c r="B43" s="15"/>
      <c r="C43" s="15"/>
      <c r="D43" s="15"/>
      <c r="E43" s="3"/>
      <c r="F43" s="3"/>
      <c r="G43" s="3"/>
      <c r="H43" s="3"/>
      <c r="I43" s="3"/>
      <c r="J43" s="3"/>
      <c r="K43" s="3"/>
      <c r="L43" s="3"/>
      <c r="O43" s="16"/>
      <c r="P43" s="16"/>
    </row>
    <row r="44" spans="1:23" s="2" customFormat="1" x14ac:dyDescent="0.3">
      <c r="A44" s="1"/>
      <c r="B44" s="178" t="str">
        <f>IF(Intro!$G$20="English",O44,P44)</f>
        <v>DATE D'ÉCHÉANCE DU QUESTIONNAIRE</v>
      </c>
      <c r="C44" s="179"/>
      <c r="D44" s="179" t="str">
        <f>UPPER(IF(Intro!$G$20="English",P44,Q44))</f>
        <v/>
      </c>
      <c r="E44" s="179" t="str">
        <f>UPPER(IF(Intro!$G$20="English",Q44,R44))</f>
        <v/>
      </c>
      <c r="F44" s="179" t="str">
        <f>UPPER(IF(Intro!$G$20="English",R44,S44))</f>
        <v/>
      </c>
      <c r="G44" s="179" t="str">
        <f>UPPER(IF(Intro!$G$20="English",S44,T44))</f>
        <v/>
      </c>
      <c r="H44" s="179" t="str">
        <f>UPPER(IF(Intro!$G$20="English",T44,U44))</f>
        <v/>
      </c>
      <c r="I44" s="179" t="str">
        <f>UPPER(IF(Intro!$G$20="English",U44,V44))</f>
        <v/>
      </c>
      <c r="J44" s="179" t="str">
        <f>UPPER(IF(Intro!$G$20="English",V44,W44))</f>
        <v/>
      </c>
      <c r="K44" s="179" t="str">
        <f>UPPER(IF(Intro!$G$20="English",W44,X44))</f>
        <v/>
      </c>
      <c r="L44" s="180" t="str">
        <f>UPPER(IF(Intro!$G$20="English",X44,Y44))</f>
        <v/>
      </c>
      <c r="M44" s="4"/>
      <c r="N44" s="13"/>
      <c r="O44" s="14" t="s">
        <v>120</v>
      </c>
      <c r="P44" s="14" t="s">
        <v>121</v>
      </c>
    </row>
    <row r="45" spans="1:23" x14ac:dyDescent="0.3">
      <c r="B45" s="17"/>
      <c r="C45" s="24"/>
      <c r="D45" s="24"/>
      <c r="E45" s="25"/>
      <c r="F45" s="25"/>
      <c r="G45" s="25"/>
      <c r="H45" s="25"/>
      <c r="I45" s="25"/>
      <c r="J45" s="25"/>
      <c r="K45" s="25"/>
      <c r="L45" s="18"/>
      <c r="M45" s="8"/>
    </row>
    <row r="46" spans="1:23" s="27" customFormat="1" x14ac:dyDescent="0.3">
      <c r="A46" s="60"/>
      <c r="B46" s="72"/>
      <c r="C46" s="61"/>
      <c r="D46" s="187" t="str">
        <f>IF(Intro!$G$20="English",O46,P46)</f>
        <v>16 juin 2026</v>
      </c>
      <c r="E46" s="188"/>
      <c r="F46" s="188"/>
      <c r="G46" s="188"/>
      <c r="H46" s="188"/>
      <c r="I46" s="188"/>
      <c r="J46" s="189"/>
      <c r="K46" s="63"/>
      <c r="L46" s="64"/>
      <c r="N46" s="30"/>
      <c r="O46" s="38" t="str">
        <f>Variables!B11</f>
        <v>June 16, 2026</v>
      </c>
      <c r="P46" s="38" t="str">
        <f>Variables!C11</f>
        <v>16 juin 2026</v>
      </c>
      <c r="Q46" s="30"/>
      <c r="R46" s="30"/>
      <c r="S46" s="30"/>
      <c r="T46" s="30"/>
      <c r="U46" s="30"/>
      <c r="V46" s="30"/>
      <c r="W46" s="30"/>
    </row>
    <row r="47" spans="1:23" s="27" customFormat="1" x14ac:dyDescent="0.3">
      <c r="A47" s="60"/>
      <c r="B47" s="72"/>
      <c r="C47" s="61"/>
      <c r="D47" s="190"/>
      <c r="E47" s="191"/>
      <c r="F47" s="191"/>
      <c r="G47" s="191"/>
      <c r="H47" s="191"/>
      <c r="I47" s="191"/>
      <c r="J47" s="192"/>
      <c r="K47" s="63"/>
      <c r="L47" s="64"/>
      <c r="N47" s="30"/>
      <c r="O47" s="38"/>
      <c r="P47" s="38"/>
      <c r="Q47" s="30"/>
      <c r="R47" s="30"/>
      <c r="S47" s="30"/>
      <c r="T47" s="30"/>
      <c r="U47" s="30"/>
      <c r="V47" s="30"/>
      <c r="W47" s="30"/>
    </row>
    <row r="48" spans="1:23" s="27" customFormat="1" x14ac:dyDescent="0.3">
      <c r="A48" s="60"/>
      <c r="B48" s="73"/>
      <c r="C48" s="74"/>
      <c r="D48" s="74"/>
      <c r="E48" s="74"/>
      <c r="F48" s="74"/>
      <c r="G48" s="74"/>
      <c r="H48" s="74"/>
      <c r="I48" s="74"/>
      <c r="J48" s="74"/>
      <c r="K48" s="74"/>
      <c r="L48" s="75"/>
      <c r="N48" s="30"/>
      <c r="O48" s="30"/>
      <c r="P48" s="30"/>
      <c r="Q48" s="30"/>
      <c r="R48" s="30"/>
      <c r="S48" s="30"/>
      <c r="T48" s="30"/>
      <c r="U48" s="30"/>
      <c r="V48" s="30"/>
      <c r="W48" s="30"/>
    </row>
    <row r="49" spans="1:23" s="4" customFormat="1" x14ac:dyDescent="0.3">
      <c r="A49" s="1"/>
      <c r="B49" s="15"/>
      <c r="C49" s="15"/>
      <c r="D49" s="15"/>
      <c r="E49" s="3"/>
      <c r="F49" s="3"/>
      <c r="G49" s="3"/>
      <c r="H49" s="3"/>
      <c r="I49" s="3"/>
      <c r="J49" s="3"/>
      <c r="K49" s="3"/>
      <c r="L49" s="3"/>
      <c r="O49" s="16"/>
      <c r="P49" s="16"/>
    </row>
    <row r="50" spans="1:23" s="2" customFormat="1" x14ac:dyDescent="0.3">
      <c r="A50" s="1"/>
      <c r="B50" s="178" t="str">
        <f>IF(Intro!$G$20="English",O50,P50)</f>
        <v>QUESTIONNAIRE NON REMPLI</v>
      </c>
      <c r="C50" s="179"/>
      <c r="D50" s="179" t="str">
        <f>UPPER(IF(Intro!$G$20="English",P50,Q50))</f>
        <v/>
      </c>
      <c r="E50" s="179" t="str">
        <f>UPPER(IF(Intro!$G$20="English",Q50,R50))</f>
        <v/>
      </c>
      <c r="F50" s="179" t="str">
        <f>UPPER(IF(Intro!$G$20="English",R50,S50))</f>
        <v/>
      </c>
      <c r="G50" s="179" t="str">
        <f>UPPER(IF(Intro!$G$20="English",S50,T50))</f>
        <v/>
      </c>
      <c r="H50" s="179" t="str">
        <f>UPPER(IF(Intro!$G$20="English",T50,U50))</f>
        <v/>
      </c>
      <c r="I50" s="179" t="str">
        <f>UPPER(IF(Intro!$G$20="English",U50,V50))</f>
        <v/>
      </c>
      <c r="J50" s="179" t="str">
        <f>UPPER(IF(Intro!$G$20="English",V50,W50))</f>
        <v/>
      </c>
      <c r="K50" s="179" t="str">
        <f>UPPER(IF(Intro!$G$20="English",W50,X50))</f>
        <v/>
      </c>
      <c r="L50" s="180" t="str">
        <f>UPPER(IF(Intro!$G$20="English",X50,Y50))</f>
        <v/>
      </c>
      <c r="M50" s="4"/>
      <c r="N50" s="13"/>
      <c r="O50" s="20" t="s">
        <v>352</v>
      </c>
      <c r="P50" s="20" t="s">
        <v>353</v>
      </c>
    </row>
    <row r="51" spans="1:23" x14ac:dyDescent="0.3">
      <c r="B51" s="17"/>
      <c r="C51" s="24"/>
      <c r="D51" s="24"/>
      <c r="E51" s="25"/>
      <c r="F51" s="25"/>
      <c r="G51" s="25"/>
      <c r="H51" s="25"/>
      <c r="I51" s="25"/>
      <c r="J51" s="25"/>
      <c r="K51" s="25"/>
      <c r="L51" s="18"/>
      <c r="M51" s="8"/>
    </row>
    <row r="52" spans="1:23" s="27" customFormat="1" x14ac:dyDescent="0.3">
      <c r="A52" s="60"/>
      <c r="B52" s="166" t="str">
        <f>IF(Intro!$G$20="English",O52,P52)</f>
        <v>Si le questionnaire n’est pas rempli dans les délais impartis, le Tribunal peut rendre une ordonnance de production, aux termes de l’article  17 de la Loi sur le Tribunal canadien du commerce extérieur, afin d’exiger la production d’une réponse au questionnaire.</v>
      </c>
      <c r="C52" s="167"/>
      <c r="D52" s="167"/>
      <c r="E52" s="167"/>
      <c r="F52" s="167"/>
      <c r="G52" s="167"/>
      <c r="H52" s="167"/>
      <c r="I52" s="167"/>
      <c r="J52" s="167"/>
      <c r="K52" s="167"/>
      <c r="L52" s="168"/>
      <c r="N52" s="30"/>
      <c r="O52" s="8" t="s">
        <v>161</v>
      </c>
      <c r="P52" s="8" t="s">
        <v>271</v>
      </c>
      <c r="Q52" s="30"/>
      <c r="R52" s="30"/>
      <c r="S52" s="30"/>
      <c r="T52" s="30"/>
      <c r="U52" s="30"/>
      <c r="V52" s="30"/>
      <c r="W52" s="30"/>
    </row>
    <row r="53" spans="1:23" s="27" customFormat="1" x14ac:dyDescent="0.3">
      <c r="A53" s="60"/>
      <c r="B53" s="166"/>
      <c r="C53" s="167"/>
      <c r="D53" s="167"/>
      <c r="E53" s="167"/>
      <c r="F53" s="167"/>
      <c r="G53" s="167"/>
      <c r="H53" s="167"/>
      <c r="I53" s="167"/>
      <c r="J53" s="167"/>
      <c r="K53" s="167"/>
      <c r="L53" s="168"/>
      <c r="N53" s="30"/>
      <c r="O53" s="8"/>
      <c r="P53" s="8"/>
      <c r="Q53" s="30"/>
      <c r="R53" s="30"/>
      <c r="S53" s="30"/>
      <c r="T53" s="30"/>
      <c r="U53" s="30"/>
      <c r="V53" s="30"/>
      <c r="W53" s="30"/>
    </row>
    <row r="54" spans="1:23" s="27" customFormat="1" x14ac:dyDescent="0.3">
      <c r="A54" s="60"/>
      <c r="B54" s="73"/>
      <c r="C54" s="74"/>
      <c r="D54" s="74"/>
      <c r="E54" s="74"/>
      <c r="F54" s="74"/>
      <c r="G54" s="74"/>
      <c r="H54" s="74"/>
      <c r="I54" s="74"/>
      <c r="J54" s="74"/>
      <c r="K54" s="74"/>
      <c r="L54" s="75"/>
      <c r="N54" s="30"/>
      <c r="O54" s="30"/>
      <c r="P54" s="30"/>
      <c r="Q54" s="30"/>
      <c r="R54" s="30"/>
      <c r="S54" s="30"/>
      <c r="T54" s="30"/>
      <c r="U54" s="30"/>
      <c r="V54" s="30"/>
      <c r="W54" s="30"/>
    </row>
    <row r="55" spans="1:23" s="4" customFormat="1" x14ac:dyDescent="0.3">
      <c r="A55" s="1"/>
      <c r="B55" s="15"/>
      <c r="C55" s="15"/>
      <c r="D55" s="15"/>
      <c r="E55" s="3"/>
      <c r="F55" s="3"/>
      <c r="G55" s="3"/>
      <c r="H55" s="3"/>
      <c r="I55" s="3"/>
      <c r="J55" s="3"/>
      <c r="K55" s="3"/>
      <c r="L55" s="3"/>
      <c r="O55" s="16"/>
      <c r="P55" s="16"/>
    </row>
    <row r="56" spans="1:23" x14ac:dyDescent="0.3">
      <c r="B56" s="184" t="str">
        <f>IF(Intro!$G$20="English",O56,P56)</f>
        <v>RENSEIGNEMENTS SUR L’ENTREPRISE</v>
      </c>
      <c r="C56" s="185"/>
      <c r="D56" s="185"/>
      <c r="E56" s="185"/>
      <c r="F56" s="185"/>
      <c r="G56" s="185"/>
      <c r="H56" s="185"/>
      <c r="I56" s="185"/>
      <c r="J56" s="185"/>
      <c r="K56" s="185"/>
      <c r="L56" s="186"/>
      <c r="M56" s="27"/>
      <c r="O56" s="8" t="s">
        <v>123</v>
      </c>
      <c r="P56" s="8" t="s">
        <v>124</v>
      </c>
    </row>
    <row r="57" spans="1:23" x14ac:dyDescent="0.3">
      <c r="B57" s="17"/>
      <c r="C57" s="24"/>
      <c r="D57" s="24"/>
      <c r="E57" s="25"/>
      <c r="F57" s="25"/>
      <c r="G57" s="25"/>
      <c r="H57" s="25"/>
      <c r="I57" s="25"/>
      <c r="J57" s="25"/>
      <c r="K57" s="25"/>
      <c r="L57" s="18"/>
      <c r="M57" s="8"/>
    </row>
    <row r="58" spans="1:23" x14ac:dyDescent="0.3">
      <c r="B58" s="193" t="str">
        <f>IF(Intro!$G$20="English",O58,P58)</f>
        <v>Dénomination sociale 
(En français et en anglais, le cas échéant)</v>
      </c>
      <c r="C58" s="194"/>
      <c r="D58" s="195"/>
      <c r="E58" s="196"/>
      <c r="F58" s="197"/>
      <c r="G58" s="197"/>
      <c r="H58" s="197"/>
      <c r="I58" s="197"/>
      <c r="J58" s="197"/>
      <c r="K58" s="197"/>
      <c r="L58" s="198"/>
      <c r="M58" s="8"/>
      <c r="O58" s="19" t="s">
        <v>270</v>
      </c>
      <c r="P58" s="8" t="s">
        <v>125</v>
      </c>
    </row>
    <row r="59" spans="1:23" x14ac:dyDescent="0.3">
      <c r="B59" s="193"/>
      <c r="C59" s="194"/>
      <c r="D59" s="195"/>
      <c r="E59" s="196"/>
      <c r="F59" s="197"/>
      <c r="G59" s="197"/>
      <c r="H59" s="197"/>
      <c r="I59" s="197"/>
      <c r="J59" s="197"/>
      <c r="K59" s="197"/>
      <c r="L59" s="198"/>
      <c r="M59" s="8"/>
      <c r="O59" s="19"/>
    </row>
    <row r="60" spans="1:23" x14ac:dyDescent="0.3">
      <c r="B60" s="193" t="str">
        <f>IF(Intro!$G$20="English",O60,P60)</f>
        <v>Adresse de l'entreprise</v>
      </c>
      <c r="C60" s="194"/>
      <c r="D60" s="195"/>
      <c r="E60" s="196"/>
      <c r="F60" s="197"/>
      <c r="G60" s="197"/>
      <c r="H60" s="197"/>
      <c r="I60" s="197"/>
      <c r="J60" s="197"/>
      <c r="K60" s="197"/>
      <c r="L60" s="198"/>
      <c r="M60" s="8"/>
      <c r="O60" s="19" t="s">
        <v>15</v>
      </c>
      <c r="P60" s="8" t="s">
        <v>6</v>
      </c>
    </row>
    <row r="61" spans="1:23" x14ac:dyDescent="0.3">
      <c r="B61" s="193"/>
      <c r="C61" s="194"/>
      <c r="D61" s="195"/>
      <c r="E61" s="196"/>
      <c r="F61" s="197"/>
      <c r="G61" s="197"/>
      <c r="H61" s="197"/>
      <c r="I61" s="197"/>
      <c r="J61" s="197"/>
      <c r="K61" s="197"/>
      <c r="L61" s="198"/>
      <c r="M61" s="8"/>
      <c r="O61" s="19"/>
    </row>
    <row r="62" spans="1:23" x14ac:dyDescent="0.3">
      <c r="B62" s="193" t="str">
        <f>IF(Intro!$G$20="English",O62,P62)</f>
        <v>Adresse du site Web</v>
      </c>
      <c r="C62" s="194"/>
      <c r="D62" s="195"/>
      <c r="E62" s="196"/>
      <c r="F62" s="197"/>
      <c r="G62" s="197"/>
      <c r="H62" s="197"/>
      <c r="I62" s="197"/>
      <c r="J62" s="197"/>
      <c r="K62" s="197"/>
      <c r="L62" s="198"/>
      <c r="M62" s="8"/>
      <c r="O62" s="19" t="s">
        <v>90</v>
      </c>
      <c r="P62" s="8" t="s">
        <v>7</v>
      </c>
    </row>
    <row r="63" spans="1:23" x14ac:dyDescent="0.3">
      <c r="B63" s="193"/>
      <c r="C63" s="194"/>
      <c r="D63" s="195"/>
      <c r="E63" s="196"/>
      <c r="F63" s="197"/>
      <c r="G63" s="197"/>
      <c r="H63" s="197"/>
      <c r="I63" s="197"/>
      <c r="J63" s="197"/>
      <c r="K63" s="197"/>
      <c r="L63" s="198"/>
      <c r="M63" s="8"/>
      <c r="O63" s="19"/>
    </row>
    <row r="64" spans="1:23" x14ac:dyDescent="0.3">
      <c r="B64" s="17"/>
      <c r="C64" s="24"/>
      <c r="D64" s="24"/>
      <c r="E64" s="25"/>
      <c r="F64" s="25"/>
      <c r="G64" s="25"/>
      <c r="H64" s="25"/>
      <c r="I64" s="25"/>
      <c r="J64" s="25"/>
      <c r="K64" s="25"/>
      <c r="L64" s="18"/>
      <c r="M64" s="8"/>
    </row>
    <row r="65" spans="1:23" s="27" customFormat="1" x14ac:dyDescent="0.3">
      <c r="A65" s="6"/>
      <c r="B65" s="166" t="str">
        <f>IF(Intro!$G$20="English",O65,P65)</f>
        <v xml:space="preserve">Si votre entreprise a plus d’un emplacement, d’une installation ou d’un point de vente, transmettez une réponse consolidée au questionnaire.
</v>
      </c>
      <c r="C65" s="167"/>
      <c r="D65" s="167"/>
      <c r="E65" s="167"/>
      <c r="F65" s="167"/>
      <c r="G65" s="167"/>
      <c r="H65" s="167"/>
      <c r="I65" s="167"/>
      <c r="J65" s="167"/>
      <c r="K65" s="167"/>
      <c r="L65" s="168"/>
      <c r="N65" s="30"/>
      <c r="O65" s="30" t="s">
        <v>258</v>
      </c>
      <c r="P65" s="30" t="s">
        <v>259</v>
      </c>
      <c r="Q65" s="30"/>
      <c r="R65" s="30"/>
      <c r="S65" s="30"/>
      <c r="T65" s="30"/>
      <c r="U65" s="30"/>
      <c r="V65" s="30"/>
      <c r="W65" s="30"/>
    </row>
    <row r="66" spans="1:23" x14ac:dyDescent="0.3">
      <c r="B66" s="199" t="str">
        <f>IF(Intro!$G$20="English",O66,P66)</f>
        <v>Fournissez les noms et adresses des autres emplacements, installations et points de vente au Canada au nom de laquelle votre entreprise répond. </v>
      </c>
      <c r="C66" s="200"/>
      <c r="D66" s="200"/>
      <c r="E66" s="205"/>
      <c r="F66" s="205"/>
      <c r="G66" s="205"/>
      <c r="H66" s="205"/>
      <c r="I66" s="205"/>
      <c r="J66" s="205"/>
      <c r="K66" s="205"/>
      <c r="L66" s="206"/>
      <c r="M66" s="27"/>
      <c r="O66" s="19" t="s">
        <v>91</v>
      </c>
      <c r="P66" s="8" t="s">
        <v>126</v>
      </c>
    </row>
    <row r="67" spans="1:23" x14ac:dyDescent="0.3">
      <c r="B67" s="201"/>
      <c r="C67" s="202"/>
      <c r="D67" s="202"/>
      <c r="E67" s="207"/>
      <c r="F67" s="207"/>
      <c r="G67" s="207"/>
      <c r="H67" s="207"/>
      <c r="I67" s="207"/>
      <c r="J67" s="207"/>
      <c r="K67" s="207"/>
      <c r="L67" s="208"/>
      <c r="M67" s="27"/>
      <c r="O67" s="19"/>
    </row>
    <row r="68" spans="1:23" x14ac:dyDescent="0.3">
      <c r="B68" s="201"/>
      <c r="C68" s="202"/>
      <c r="D68" s="202"/>
      <c r="E68" s="207"/>
      <c r="F68" s="207"/>
      <c r="G68" s="207"/>
      <c r="H68" s="207"/>
      <c r="I68" s="207"/>
      <c r="J68" s="207"/>
      <c r="K68" s="207"/>
      <c r="L68" s="208"/>
      <c r="M68" s="27"/>
      <c r="O68" s="19"/>
    </row>
    <row r="69" spans="1:23" x14ac:dyDescent="0.3">
      <c r="B69" s="201"/>
      <c r="C69" s="202"/>
      <c r="D69" s="202"/>
      <c r="E69" s="207"/>
      <c r="F69" s="207"/>
      <c r="G69" s="207"/>
      <c r="H69" s="207"/>
      <c r="I69" s="207"/>
      <c r="J69" s="207"/>
      <c r="K69" s="207"/>
      <c r="L69" s="208"/>
      <c r="M69" s="27"/>
      <c r="O69" s="19"/>
    </row>
    <row r="70" spans="1:23" x14ac:dyDescent="0.3">
      <c r="B70" s="201"/>
      <c r="C70" s="202"/>
      <c r="D70" s="202"/>
      <c r="E70" s="207"/>
      <c r="F70" s="207"/>
      <c r="G70" s="207"/>
      <c r="H70" s="207"/>
      <c r="I70" s="207"/>
      <c r="J70" s="207"/>
      <c r="K70" s="207"/>
      <c r="L70" s="208"/>
      <c r="M70" s="27"/>
      <c r="O70" s="19"/>
    </row>
    <row r="71" spans="1:23" x14ac:dyDescent="0.3">
      <c r="B71" s="201"/>
      <c r="C71" s="202"/>
      <c r="D71" s="202"/>
      <c r="E71" s="207"/>
      <c r="F71" s="207"/>
      <c r="G71" s="207"/>
      <c r="H71" s="207"/>
      <c r="I71" s="207"/>
      <c r="J71" s="207"/>
      <c r="K71" s="207"/>
      <c r="L71" s="208"/>
      <c r="M71" s="27"/>
      <c r="O71" s="19"/>
    </row>
    <row r="72" spans="1:23" x14ac:dyDescent="0.3">
      <c r="B72" s="201"/>
      <c r="C72" s="202"/>
      <c r="D72" s="202"/>
      <c r="E72" s="207"/>
      <c r="F72" s="207"/>
      <c r="G72" s="207"/>
      <c r="H72" s="207"/>
      <c r="I72" s="207"/>
      <c r="J72" s="207"/>
      <c r="K72" s="207"/>
      <c r="L72" s="208"/>
      <c r="M72" s="27"/>
      <c r="O72" s="19"/>
    </row>
    <row r="73" spans="1:23" x14ac:dyDescent="0.3">
      <c r="B73" s="201"/>
      <c r="C73" s="202"/>
      <c r="D73" s="202"/>
      <c r="E73" s="207"/>
      <c r="F73" s="207"/>
      <c r="G73" s="207"/>
      <c r="H73" s="207"/>
      <c r="I73" s="207"/>
      <c r="J73" s="207"/>
      <c r="K73" s="207"/>
      <c r="L73" s="208"/>
      <c r="M73" s="27"/>
      <c r="O73" s="19"/>
    </row>
    <row r="74" spans="1:23" x14ac:dyDescent="0.3">
      <c r="B74" s="201"/>
      <c r="C74" s="202"/>
      <c r="D74" s="202"/>
      <c r="E74" s="207"/>
      <c r="F74" s="207"/>
      <c r="G74" s="207"/>
      <c r="H74" s="207"/>
      <c r="I74" s="207"/>
      <c r="J74" s="207"/>
      <c r="K74" s="207"/>
      <c r="L74" s="208"/>
      <c r="M74" s="27"/>
      <c r="O74" s="19"/>
    </row>
    <row r="75" spans="1:23" x14ac:dyDescent="0.3">
      <c r="B75" s="203"/>
      <c r="C75" s="204"/>
      <c r="D75" s="204"/>
      <c r="E75" s="209"/>
      <c r="F75" s="209"/>
      <c r="G75" s="209"/>
      <c r="H75" s="209"/>
      <c r="I75" s="209"/>
      <c r="J75" s="209"/>
      <c r="K75" s="209"/>
      <c r="L75" s="210"/>
      <c r="M75" s="27"/>
      <c r="O75" s="19"/>
    </row>
    <row r="76" spans="1:23" s="27" customFormat="1" x14ac:dyDescent="0.3">
      <c r="A76" s="60"/>
      <c r="B76" s="73"/>
      <c r="C76" s="74"/>
      <c r="D76" s="74"/>
      <c r="E76" s="74"/>
      <c r="F76" s="74"/>
      <c r="G76" s="74"/>
      <c r="H76" s="74"/>
      <c r="I76" s="74"/>
      <c r="J76" s="74"/>
      <c r="K76" s="74"/>
      <c r="L76" s="75"/>
      <c r="N76" s="30"/>
      <c r="O76" s="30"/>
      <c r="P76" s="30"/>
      <c r="Q76" s="30"/>
      <c r="R76" s="30"/>
      <c r="S76" s="30"/>
      <c r="T76" s="30"/>
      <c r="U76" s="30"/>
      <c r="V76" s="30"/>
      <c r="W76" s="30"/>
    </row>
    <row r="77" spans="1:23" x14ac:dyDescent="0.3">
      <c r="B77" s="26"/>
      <c r="C77" s="26"/>
      <c r="D77" s="26"/>
      <c r="E77" s="26"/>
      <c r="F77" s="26"/>
      <c r="G77" s="26"/>
      <c r="H77" s="26"/>
      <c r="I77" s="26"/>
      <c r="J77" s="26"/>
      <c r="K77" s="26"/>
      <c r="L77" s="26"/>
    </row>
    <row r="78" spans="1:23" x14ac:dyDescent="0.3">
      <c r="B78" s="184" t="str">
        <f>IF(Intro!$G$20="English",O78,P78)</f>
        <v>ATTESTATION</v>
      </c>
      <c r="C78" s="185"/>
      <c r="D78" s="185"/>
      <c r="E78" s="185"/>
      <c r="F78" s="185"/>
      <c r="G78" s="185"/>
      <c r="H78" s="185"/>
      <c r="I78" s="185"/>
      <c r="J78" s="185"/>
      <c r="K78" s="185"/>
      <c r="L78" s="186"/>
      <c r="M78" s="27"/>
      <c r="O78" s="8" t="s">
        <v>2</v>
      </c>
      <c r="P78" s="8" t="s">
        <v>3</v>
      </c>
    </row>
    <row r="79" spans="1:23" x14ac:dyDescent="0.3">
      <c r="B79" s="17"/>
      <c r="C79" s="24"/>
      <c r="D79" s="24"/>
      <c r="E79" s="25"/>
      <c r="F79" s="25"/>
      <c r="G79" s="25"/>
      <c r="H79" s="25"/>
      <c r="I79" s="25"/>
      <c r="J79" s="25"/>
      <c r="K79" s="25"/>
      <c r="L79" s="18"/>
      <c r="M79" s="8"/>
    </row>
    <row r="80" spans="1:23" s="27" customFormat="1" x14ac:dyDescent="0.3">
      <c r="A80" s="60"/>
      <c r="B80" s="166" t="str">
        <f>IF(Intro!$G$20="English",O80,P80)</f>
        <v xml:space="preserve">Le soussigné déclare que, pour autant qu'il sache, les renseignements fournis aux présentes sont complets et exacts.
</v>
      </c>
      <c r="C80" s="167"/>
      <c r="D80" s="167"/>
      <c r="E80" s="167"/>
      <c r="F80" s="167"/>
      <c r="G80" s="167"/>
      <c r="H80" s="167"/>
      <c r="I80" s="167"/>
      <c r="J80" s="167"/>
      <c r="K80" s="167"/>
      <c r="L80" s="168"/>
      <c r="N80" s="30"/>
      <c r="O80" s="30" t="s">
        <v>308</v>
      </c>
      <c r="P80" s="30" t="s">
        <v>309</v>
      </c>
      <c r="Q80" s="30"/>
      <c r="R80" s="30"/>
      <c r="S80" s="30"/>
      <c r="T80" s="30"/>
      <c r="U80" s="30"/>
      <c r="V80" s="30"/>
      <c r="W80" s="30"/>
    </row>
    <row r="81" spans="1:23" s="27" customFormat="1" x14ac:dyDescent="0.3">
      <c r="A81" s="60"/>
      <c r="B81" s="72"/>
      <c r="C81" s="61"/>
      <c r="D81" s="61"/>
      <c r="E81" s="61"/>
      <c r="F81" s="61"/>
      <c r="G81" s="61"/>
      <c r="H81" s="61"/>
      <c r="I81" s="61"/>
      <c r="J81" s="61"/>
      <c r="K81" s="61"/>
      <c r="L81" s="62"/>
      <c r="N81" s="30"/>
      <c r="O81" s="30"/>
      <c r="P81" s="30"/>
      <c r="Q81" s="30"/>
      <c r="R81" s="30"/>
      <c r="S81" s="30"/>
      <c r="T81" s="30"/>
      <c r="U81" s="30"/>
      <c r="V81" s="30"/>
      <c r="W81" s="30"/>
    </row>
    <row r="82" spans="1:23" x14ac:dyDescent="0.3">
      <c r="B82" s="219" t="str">
        <f>IF(Intro!$G$20="English",O82,P82)</f>
        <v>Nom du représentant autorisé</v>
      </c>
      <c r="C82" s="220"/>
      <c r="D82" s="220"/>
      <c r="E82" s="223"/>
      <c r="F82" s="223"/>
      <c r="G82" s="223"/>
      <c r="H82" s="223"/>
      <c r="I82" s="223"/>
      <c r="J82" s="223"/>
      <c r="K82" s="223"/>
      <c r="L82" s="224"/>
      <c r="M82" s="8"/>
      <c r="O82" s="19" t="s">
        <v>92</v>
      </c>
      <c r="P82" s="8" t="s">
        <v>94</v>
      </c>
    </row>
    <row r="83" spans="1:23" x14ac:dyDescent="0.3">
      <c r="B83" s="219"/>
      <c r="C83" s="220"/>
      <c r="D83" s="220"/>
      <c r="E83" s="223"/>
      <c r="F83" s="223"/>
      <c r="G83" s="223"/>
      <c r="H83" s="223"/>
      <c r="I83" s="223"/>
      <c r="J83" s="223"/>
      <c r="K83" s="223"/>
      <c r="L83" s="224"/>
      <c r="M83" s="8"/>
      <c r="O83" s="19"/>
    </row>
    <row r="84" spans="1:23" x14ac:dyDescent="0.3">
      <c r="B84" s="219" t="str">
        <f>IF(Intro!$G$20="English",O84,P84)</f>
        <v>Titre du représentant autorisé</v>
      </c>
      <c r="C84" s="220"/>
      <c r="D84" s="220"/>
      <c r="E84" s="223"/>
      <c r="F84" s="223"/>
      <c r="G84" s="223"/>
      <c r="H84" s="223"/>
      <c r="I84" s="223"/>
      <c r="J84" s="223"/>
      <c r="K84" s="223"/>
      <c r="L84" s="224"/>
      <c r="M84" s="8"/>
      <c r="O84" s="19" t="s">
        <v>93</v>
      </c>
      <c r="P84" s="8" t="s">
        <v>95</v>
      </c>
    </row>
    <row r="85" spans="1:23" x14ac:dyDescent="0.3">
      <c r="B85" s="221"/>
      <c r="C85" s="222"/>
      <c r="D85" s="222"/>
      <c r="E85" s="223"/>
      <c r="F85" s="223"/>
      <c r="G85" s="223"/>
      <c r="H85" s="223"/>
      <c r="I85" s="223"/>
      <c r="J85" s="223"/>
      <c r="K85" s="223"/>
      <c r="L85" s="224"/>
      <c r="M85" s="8"/>
      <c r="O85" s="19"/>
    </row>
    <row r="86" spans="1:23" x14ac:dyDescent="0.3">
      <c r="B86" s="219" t="str">
        <f>IF(Intro!$G$20="English",O86,P86)</f>
        <v>Adresse de courrier électronique</v>
      </c>
      <c r="C86" s="220"/>
      <c r="D86" s="220"/>
      <c r="E86" s="223"/>
      <c r="F86" s="223"/>
      <c r="G86" s="223"/>
      <c r="H86" s="223"/>
      <c r="I86" s="223"/>
      <c r="J86" s="223"/>
      <c r="K86" s="223"/>
      <c r="L86" s="224"/>
      <c r="M86" s="8"/>
      <c r="O86" s="19" t="s">
        <v>5</v>
      </c>
      <c r="P86" s="8" t="s">
        <v>97</v>
      </c>
    </row>
    <row r="87" spans="1:23" x14ac:dyDescent="0.3">
      <c r="B87" s="221"/>
      <c r="C87" s="222"/>
      <c r="D87" s="222"/>
      <c r="E87" s="223"/>
      <c r="F87" s="223"/>
      <c r="G87" s="223"/>
      <c r="H87" s="223"/>
      <c r="I87" s="223"/>
      <c r="J87" s="223"/>
      <c r="K87" s="223"/>
      <c r="L87" s="224"/>
      <c r="M87" s="8"/>
      <c r="O87" s="19"/>
    </row>
    <row r="88" spans="1:23" x14ac:dyDescent="0.3">
      <c r="B88" s="219" t="str">
        <f>IF(Intro!$G$20="English",O88,P88)</f>
        <v>Téléphone</v>
      </c>
      <c r="C88" s="220"/>
      <c r="D88" s="220"/>
      <c r="E88" s="223"/>
      <c r="F88" s="223"/>
      <c r="G88" s="223"/>
      <c r="H88" s="223"/>
      <c r="I88" s="223"/>
      <c r="J88" s="223"/>
      <c r="K88" s="223"/>
      <c r="L88" s="224"/>
      <c r="M88" s="8"/>
      <c r="O88" s="19" t="s">
        <v>1</v>
      </c>
      <c r="P88" s="8" t="s">
        <v>4</v>
      </c>
    </row>
    <row r="89" spans="1:23" x14ac:dyDescent="0.3">
      <c r="B89" s="221"/>
      <c r="C89" s="222"/>
      <c r="D89" s="222"/>
      <c r="E89" s="223"/>
      <c r="F89" s="223"/>
      <c r="G89" s="223"/>
      <c r="H89" s="223"/>
      <c r="I89" s="223"/>
      <c r="J89" s="223"/>
      <c r="K89" s="223"/>
      <c r="L89" s="224"/>
      <c r="M89" s="8"/>
      <c r="O89" s="19"/>
    </row>
    <row r="90" spans="1:23" x14ac:dyDescent="0.3">
      <c r="B90" s="219" t="s">
        <v>0</v>
      </c>
      <c r="C90" s="220"/>
      <c r="D90" s="220"/>
      <c r="E90" s="225"/>
      <c r="F90" s="223"/>
      <c r="G90" s="223"/>
      <c r="H90" s="223"/>
      <c r="I90" s="223"/>
      <c r="J90" s="223"/>
      <c r="K90" s="223"/>
      <c r="L90" s="224"/>
      <c r="M90" s="27"/>
      <c r="O90" s="19"/>
    </row>
    <row r="91" spans="1:23" x14ac:dyDescent="0.3">
      <c r="B91" s="221"/>
      <c r="C91" s="222"/>
      <c r="D91" s="222"/>
      <c r="E91" s="223"/>
      <c r="F91" s="223"/>
      <c r="G91" s="223"/>
      <c r="H91" s="223"/>
      <c r="I91" s="223"/>
      <c r="J91" s="223"/>
      <c r="K91" s="223"/>
      <c r="L91" s="224"/>
      <c r="M91" s="27"/>
      <c r="O91" s="19"/>
    </row>
    <row r="92" spans="1:23" s="27" customFormat="1" x14ac:dyDescent="0.3">
      <c r="A92" s="60"/>
      <c r="B92" s="72"/>
      <c r="C92" s="61"/>
      <c r="D92" s="61"/>
      <c r="E92" s="61"/>
      <c r="F92" s="61"/>
      <c r="G92" s="61"/>
      <c r="H92" s="61"/>
      <c r="I92" s="61"/>
      <c r="J92" s="61"/>
      <c r="K92" s="61"/>
      <c r="L92" s="62"/>
      <c r="N92" s="30"/>
      <c r="O92" s="30"/>
      <c r="P92" s="30"/>
      <c r="Q92" s="30"/>
      <c r="R92" s="30"/>
      <c r="S92" s="30"/>
      <c r="T92" s="30"/>
      <c r="U92" s="30"/>
      <c r="V92" s="30"/>
      <c r="W92" s="30"/>
    </row>
    <row r="93" spans="1:23" ht="21" x14ac:dyDescent="0.3">
      <c r="B93" s="214" t="str">
        <f>IF(Intro!$G$20="English",O93,P93)</f>
        <v>Je comprends que le fait de cocher cette case constitue ma signature juridiquement contraignante.</v>
      </c>
      <c r="C93" s="215"/>
      <c r="D93" s="215"/>
      <c r="E93" s="215"/>
      <c r="F93" s="215"/>
      <c r="G93" s="215"/>
      <c r="H93" s="215"/>
      <c r="I93" s="215"/>
      <c r="J93" s="93"/>
      <c r="K93" s="29"/>
      <c r="L93" s="28"/>
      <c r="M93" s="8"/>
      <c r="O93" s="19" t="s">
        <v>98</v>
      </c>
      <c r="P93" s="8" t="s">
        <v>99</v>
      </c>
    </row>
    <row r="94" spans="1:23" s="27" customFormat="1" x14ac:dyDescent="0.3">
      <c r="A94" s="60"/>
      <c r="B94" s="73"/>
      <c r="C94" s="74"/>
      <c r="D94" s="74"/>
      <c r="E94" s="74"/>
      <c r="F94" s="74"/>
      <c r="G94" s="74"/>
      <c r="H94" s="74"/>
      <c r="I94" s="74"/>
      <c r="J94" s="74"/>
      <c r="K94" s="74"/>
      <c r="L94" s="75"/>
      <c r="N94" s="30"/>
      <c r="O94" s="30"/>
      <c r="P94" s="30"/>
      <c r="Q94" s="30"/>
      <c r="R94" s="30"/>
      <c r="S94" s="30"/>
      <c r="T94" s="30"/>
      <c r="U94" s="30"/>
      <c r="V94" s="30"/>
      <c r="W94" s="30"/>
    </row>
    <row r="95" spans="1:23" s="4" customFormat="1" x14ac:dyDescent="0.3">
      <c r="A95" s="1"/>
      <c r="B95" s="15"/>
      <c r="C95" s="15"/>
      <c r="D95" s="15"/>
      <c r="E95" s="3"/>
      <c r="F95" s="3"/>
      <c r="G95" s="3"/>
      <c r="H95" s="3"/>
      <c r="I95" s="3"/>
      <c r="J95" s="3"/>
      <c r="K95" s="3"/>
      <c r="L95" s="3"/>
      <c r="O95" s="16"/>
      <c r="P95" s="16"/>
    </row>
    <row r="96" spans="1:23" s="2" customFormat="1" x14ac:dyDescent="0.3">
      <c r="A96" s="1"/>
      <c r="B96" s="178" t="str">
        <f>IF(Intro!$G$20="English",O96,P96)</f>
        <v>TRANSMISSION DU QUESTIONNAIRE REMPLI</v>
      </c>
      <c r="C96" s="179"/>
      <c r="D96" s="179" t="str">
        <f>UPPER(IF(Intro!$G$20="English",P96,Q96))</f>
        <v/>
      </c>
      <c r="E96" s="179" t="str">
        <f>UPPER(IF(Intro!$G$20="English",Q96,R96))</f>
        <v/>
      </c>
      <c r="F96" s="179" t="str">
        <f>UPPER(IF(Intro!$G$20="English",R96,S96))</f>
        <v/>
      </c>
      <c r="G96" s="179" t="str">
        <f>UPPER(IF(Intro!$G$20="English",S96,T96))</f>
        <v/>
      </c>
      <c r="H96" s="179" t="str">
        <f>UPPER(IF(Intro!$G$20="English",T96,U96))</f>
        <v/>
      </c>
      <c r="I96" s="179" t="str">
        <f>UPPER(IF(Intro!$G$20="English",U96,V96))</f>
        <v/>
      </c>
      <c r="J96" s="179" t="str">
        <f>UPPER(IF(Intro!$G$20="English",V96,W96))</f>
        <v/>
      </c>
      <c r="K96" s="179" t="str">
        <f>UPPER(IF(Intro!$G$20="English",W96,X96))</f>
        <v/>
      </c>
      <c r="L96" s="180" t="str">
        <f>UPPER(IF(Intro!$G$20="English",X96,Y96))</f>
        <v/>
      </c>
      <c r="M96" s="4"/>
      <c r="N96" s="13"/>
      <c r="O96" s="14" t="s">
        <v>122</v>
      </c>
      <c r="P96" s="14" t="s">
        <v>8</v>
      </c>
    </row>
    <row r="97" spans="1:23" x14ac:dyDescent="0.3">
      <c r="B97" s="17"/>
      <c r="C97" s="24"/>
      <c r="D97" s="24"/>
      <c r="E97" s="25"/>
      <c r="F97" s="25"/>
      <c r="G97" s="25"/>
      <c r="H97" s="25"/>
      <c r="I97" s="25"/>
      <c r="J97" s="25"/>
      <c r="K97" s="25"/>
      <c r="L97" s="18"/>
      <c r="M97" s="8"/>
    </row>
    <row r="98" spans="1:23" s="27" customFormat="1" x14ac:dyDescent="0.3">
      <c r="A98" s="60"/>
      <c r="B98" s="166" t="str">
        <f>IF(Intro!$G$20="English",O98,P98)</f>
        <v>Veuillez retourner le questionnaire rempli en utilisant l’une des options suivantes :</v>
      </c>
      <c r="C98" s="167"/>
      <c r="D98" s="167"/>
      <c r="E98" s="167"/>
      <c r="F98" s="167"/>
      <c r="G98" s="167"/>
      <c r="H98" s="167"/>
      <c r="I98" s="167"/>
      <c r="J98" s="167"/>
      <c r="K98" s="167"/>
      <c r="L98" s="168"/>
      <c r="N98" s="30"/>
      <c r="O98" s="8" t="s">
        <v>162</v>
      </c>
      <c r="P98" s="8" t="s">
        <v>96</v>
      </c>
      <c r="Q98" s="30"/>
      <c r="R98" s="30"/>
      <c r="S98" s="30"/>
      <c r="T98" s="30"/>
      <c r="U98" s="30"/>
      <c r="V98" s="30"/>
      <c r="W98" s="30"/>
    </row>
    <row r="99" spans="1:23" s="27" customFormat="1" x14ac:dyDescent="0.3">
      <c r="A99" s="60"/>
      <c r="B99" s="216"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99" s="217"/>
      <c r="D99" s="217"/>
      <c r="E99" s="217"/>
      <c r="F99" s="217"/>
      <c r="G99" s="217"/>
      <c r="H99" s="217"/>
      <c r="I99" s="217"/>
      <c r="J99" s="217"/>
      <c r="K99" s="217"/>
      <c r="L99" s="218"/>
      <c r="N99" s="30"/>
      <c r="O99" s="8"/>
      <c r="P99" s="8"/>
      <c r="Q99" s="30"/>
      <c r="R99" s="30"/>
      <c r="S99" s="30"/>
      <c r="T99" s="30"/>
      <c r="U99" s="30"/>
      <c r="V99" s="30"/>
      <c r="W99" s="30"/>
    </row>
    <row r="100" spans="1:23" s="27" customFormat="1" x14ac:dyDescent="0.3">
      <c r="A100" s="60"/>
      <c r="B100" s="226" t="str">
        <f>IF(Intro!$G$20="English",O100,P100)</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00" s="227"/>
      <c r="D100" s="227"/>
      <c r="E100" s="227"/>
      <c r="F100" s="227"/>
      <c r="G100" s="227"/>
      <c r="H100" s="227"/>
      <c r="I100" s="227"/>
      <c r="J100" s="227"/>
      <c r="K100" s="227"/>
      <c r="L100" s="228"/>
      <c r="N100" s="30"/>
      <c r="O100" s="8" t="s">
        <v>260</v>
      </c>
      <c r="P100" s="8" t="s">
        <v>261</v>
      </c>
      <c r="Q100" s="30"/>
      <c r="R100" s="30"/>
      <c r="S100" s="30"/>
      <c r="T100" s="30"/>
      <c r="U100" s="30"/>
      <c r="V100" s="30"/>
      <c r="W100" s="30"/>
    </row>
    <row r="101" spans="1:23" s="27" customFormat="1" x14ac:dyDescent="0.3">
      <c r="A101" s="60"/>
      <c r="B101" s="226"/>
      <c r="C101" s="227"/>
      <c r="D101" s="227"/>
      <c r="E101" s="227"/>
      <c r="F101" s="227"/>
      <c r="G101" s="227"/>
      <c r="H101" s="227"/>
      <c r="I101" s="227"/>
      <c r="J101" s="227"/>
      <c r="K101" s="227"/>
      <c r="L101" s="228"/>
      <c r="N101" s="30"/>
      <c r="O101" s="8"/>
      <c r="P101" s="8"/>
      <c r="Q101" s="30"/>
      <c r="R101" s="30"/>
      <c r="S101" s="30"/>
      <c r="T101" s="30"/>
      <c r="U101" s="30"/>
      <c r="V101" s="30"/>
      <c r="W101" s="30"/>
    </row>
    <row r="102" spans="1:23" s="27" customFormat="1" x14ac:dyDescent="0.3">
      <c r="A102" s="60"/>
      <c r="B102" s="211" t="str">
        <f>IF(Intro!$G$20="English",O102,P102)</f>
        <v>2. Par courriel à l'adresse tcce-citt@tribunal.gc.ca si vous acceptez les risques connexes et vous transmettez des renseignements qui sont ceux de votre entreprise seulement.</v>
      </c>
      <c r="C102" s="212"/>
      <c r="D102" s="212"/>
      <c r="E102" s="212"/>
      <c r="F102" s="212"/>
      <c r="G102" s="212"/>
      <c r="H102" s="212"/>
      <c r="I102" s="212"/>
      <c r="J102" s="212"/>
      <c r="K102" s="212"/>
      <c r="L102" s="213"/>
      <c r="N102" s="30"/>
      <c r="O102" s="8" t="s">
        <v>355</v>
      </c>
      <c r="P102" s="8" t="s">
        <v>356</v>
      </c>
      <c r="Q102" s="30"/>
      <c r="R102" s="30"/>
      <c r="S102" s="30"/>
      <c r="T102" s="30"/>
      <c r="U102" s="30"/>
      <c r="V102" s="30"/>
      <c r="W102" s="30"/>
    </row>
    <row r="103" spans="1:23" s="27" customFormat="1" x14ac:dyDescent="0.3">
      <c r="A103" s="60"/>
      <c r="B103" s="73"/>
      <c r="C103" s="74"/>
      <c r="D103" s="74"/>
      <c r="E103" s="74"/>
      <c r="F103" s="74"/>
      <c r="G103" s="74"/>
      <c r="H103" s="74"/>
      <c r="I103" s="74"/>
      <c r="J103" s="74"/>
      <c r="K103" s="74"/>
      <c r="L103" s="75"/>
      <c r="N103" s="30"/>
      <c r="O103" s="30"/>
      <c r="P103" s="30"/>
      <c r="Q103" s="30"/>
      <c r="R103" s="30"/>
      <c r="S103" s="30"/>
      <c r="T103" s="30"/>
      <c r="U103" s="30"/>
      <c r="V103" s="30"/>
      <c r="W103" s="30"/>
    </row>
    <row r="105" spans="1:23" s="2" customFormat="1" x14ac:dyDescent="0.3">
      <c r="A105" s="1"/>
      <c r="B105" s="178" t="s">
        <v>354</v>
      </c>
      <c r="C105" s="179"/>
      <c r="D105" s="179" t="str">
        <f>UPPER(IF(Intro!$G$20="English",P105,Q105))</f>
        <v/>
      </c>
      <c r="E105" s="179" t="str">
        <f>UPPER(IF(Intro!$G$20="English",Q105,R105))</f>
        <v/>
      </c>
      <c r="F105" s="179" t="str">
        <f>UPPER(IF(Intro!$G$20="English",R105,S105))</f>
        <v/>
      </c>
      <c r="G105" s="179" t="str">
        <f>UPPER(IF(Intro!$G$20="English",S105,T105))</f>
        <v/>
      </c>
      <c r="H105" s="179" t="str">
        <f>UPPER(IF(Intro!$G$20="English",T105,U105))</f>
        <v/>
      </c>
      <c r="I105" s="179" t="str">
        <f>UPPER(IF(Intro!$G$20="English",U105,V105))</f>
        <v/>
      </c>
      <c r="J105" s="179" t="str">
        <f>UPPER(IF(Intro!$G$20="English",V105,W105))</f>
        <v/>
      </c>
      <c r="K105" s="179" t="str">
        <f>UPPER(IF(Intro!$G$20="English",W105,X105))</f>
        <v/>
      </c>
      <c r="L105" s="180" t="str">
        <f>UPPER(IF(Intro!$G$20="English",X105,Y105))</f>
        <v/>
      </c>
      <c r="M105" s="4"/>
      <c r="N105" s="13"/>
      <c r="O105" s="14"/>
      <c r="P105" s="14"/>
    </row>
    <row r="106" spans="1:23" x14ac:dyDescent="0.3">
      <c r="B106" s="17"/>
      <c r="C106" s="24"/>
      <c r="D106" s="24"/>
      <c r="E106" s="25"/>
      <c r="F106" s="25"/>
      <c r="G106" s="25"/>
      <c r="H106" s="25"/>
      <c r="I106" s="25"/>
      <c r="J106" s="25"/>
      <c r="K106" s="25"/>
      <c r="L106" s="18"/>
      <c r="M106" s="8"/>
    </row>
    <row r="107" spans="1:23" s="27" customFormat="1" x14ac:dyDescent="0.3">
      <c r="A107" s="60"/>
      <c r="B107" s="166" t="str">
        <f>IF(Intro!$G$20="English",O107,P107)</f>
        <v xml:space="preserve">Toutes les questions relatives au présent questionnaire doivent être adressées à :
</v>
      </c>
      <c r="C107" s="167"/>
      <c r="D107" s="167"/>
      <c r="E107" s="167"/>
      <c r="F107" s="167"/>
      <c r="G107" s="167"/>
      <c r="H107" s="167"/>
      <c r="I107" s="167"/>
      <c r="J107" s="167"/>
      <c r="K107" s="167"/>
      <c r="L107" s="168"/>
      <c r="N107" s="30"/>
      <c r="O107" s="8" t="s">
        <v>268</v>
      </c>
      <c r="P107" s="8" t="s">
        <v>269</v>
      </c>
      <c r="Q107" s="30"/>
      <c r="R107" s="30"/>
      <c r="S107" s="30"/>
      <c r="T107" s="30"/>
      <c r="U107" s="30"/>
      <c r="V107" s="30"/>
      <c r="W107" s="30"/>
    </row>
    <row r="108" spans="1:23" s="27" customFormat="1" x14ac:dyDescent="0.3">
      <c r="A108" s="60"/>
      <c r="B108" s="49"/>
      <c r="C108" s="50"/>
      <c r="D108" s="50"/>
      <c r="E108" s="50"/>
      <c r="F108" s="50"/>
      <c r="G108" s="50"/>
      <c r="H108" s="50"/>
      <c r="I108" s="50"/>
      <c r="J108" s="50"/>
      <c r="K108" s="50"/>
      <c r="L108" s="51"/>
      <c r="N108" s="30"/>
      <c r="O108" s="8"/>
      <c r="P108" s="8"/>
      <c r="Q108" s="30"/>
      <c r="R108" s="30"/>
      <c r="S108" s="30"/>
      <c r="T108" s="30"/>
      <c r="U108" s="30"/>
      <c r="V108" s="30"/>
      <c r="W108" s="30"/>
    </row>
    <row r="109" spans="1:23" x14ac:dyDescent="0.3">
      <c r="B109" s="171" t="str">
        <f>Variables!B13</f>
        <v>Andrew Wigmore</v>
      </c>
      <c r="C109" s="169"/>
      <c r="D109" s="169"/>
      <c r="E109" s="169" t="str">
        <f>Variables!C13</f>
        <v>Andrew.Wigmore@tribunal.gc.ca</v>
      </c>
      <c r="F109" s="169"/>
      <c r="G109" s="169"/>
      <c r="H109" s="169"/>
      <c r="I109" s="169"/>
      <c r="J109" s="169" t="str">
        <f>Variables!D13</f>
        <v>613-558-9353</v>
      </c>
      <c r="K109" s="169"/>
      <c r="L109" s="170"/>
      <c r="M109" s="8"/>
      <c r="O109" s="19"/>
    </row>
    <row r="110" spans="1:23" x14ac:dyDescent="0.3">
      <c r="B110" s="171" t="str">
        <f>Variables!B14</f>
        <v>Joseph Long</v>
      </c>
      <c r="C110" s="169"/>
      <c r="D110" s="169"/>
      <c r="E110" s="169" t="str">
        <f>Variables!C14</f>
        <v>Joseph.Long@tribunal.gc.ca</v>
      </c>
      <c r="F110" s="169"/>
      <c r="G110" s="169"/>
      <c r="H110" s="169"/>
      <c r="I110" s="169"/>
      <c r="J110" s="169" t="str">
        <f>Variables!D14</f>
        <v>343-597-3847</v>
      </c>
      <c r="K110" s="169"/>
      <c r="L110" s="170"/>
      <c r="M110" s="8"/>
      <c r="O110" s="19"/>
    </row>
    <row r="111" spans="1:23" s="27" customFormat="1" x14ac:dyDescent="0.3">
      <c r="A111" s="60"/>
      <c r="B111" s="73"/>
      <c r="C111" s="74"/>
      <c r="D111" s="74"/>
      <c r="E111" s="74"/>
      <c r="F111" s="74"/>
      <c r="G111" s="74"/>
      <c r="H111" s="74"/>
      <c r="I111" s="74"/>
      <c r="J111" s="74"/>
      <c r="K111" s="74"/>
      <c r="L111" s="75"/>
      <c r="N111" s="30"/>
      <c r="O111" s="30"/>
      <c r="P111" s="30"/>
      <c r="Q111" s="30"/>
      <c r="R111" s="30"/>
      <c r="S111" s="30"/>
      <c r="T111" s="30"/>
      <c r="U111" s="30"/>
      <c r="V111" s="30"/>
      <c r="W111" s="30"/>
    </row>
  </sheetData>
  <sheetProtection algorithmName="SHA-512" hashValue="bYp01vIZAoMWak4oT0sD4/5ikYI7h+OO8E3abOJB3rNSM7nYECGRjOQcuoxisq9q7po4tta34C+A6hgsBK4qjA==" saltValue="aOAr1Zsy3AJdFzoeoPVTUA==" spinCount="100000" sheet="1" objects="1" scenarios="1" selectLockedCells="1"/>
  <mergeCells count="60">
    <mergeCell ref="O9:P16"/>
    <mergeCell ref="B82:D83"/>
    <mergeCell ref="B84:D85"/>
    <mergeCell ref="B86:D87"/>
    <mergeCell ref="E82:L83"/>
    <mergeCell ref="E84:L85"/>
    <mergeCell ref="E86:L87"/>
    <mergeCell ref="B40:C41"/>
    <mergeCell ref="D40:D41"/>
    <mergeCell ref="B10:F15"/>
    <mergeCell ref="H10:L15"/>
    <mergeCell ref="B20:F21"/>
    <mergeCell ref="H20:L21"/>
    <mergeCell ref="G20:G21"/>
    <mergeCell ref="C28:K31"/>
    <mergeCell ref="E40:K41"/>
    <mergeCell ref="B26:L26"/>
    <mergeCell ref="B33:L33"/>
    <mergeCell ref="B38:L38"/>
    <mergeCell ref="B36:L36"/>
    <mergeCell ref="B105:L105"/>
    <mergeCell ref="B98:L98"/>
    <mergeCell ref="B93:I93"/>
    <mergeCell ref="B99:L99"/>
    <mergeCell ref="B88:D89"/>
    <mergeCell ref="B90:D91"/>
    <mergeCell ref="E88:L89"/>
    <mergeCell ref="E90:L91"/>
    <mergeCell ref="B100:L101"/>
    <mergeCell ref="B102:L102"/>
    <mergeCell ref="B96:L96"/>
    <mergeCell ref="B65:L65"/>
    <mergeCell ref="B80:L80"/>
    <mergeCell ref="B44:L44"/>
    <mergeCell ref="B50:L50"/>
    <mergeCell ref="B56:L56"/>
    <mergeCell ref="B78:L78"/>
    <mergeCell ref="D46:J47"/>
    <mergeCell ref="B52:L53"/>
    <mergeCell ref="B58:D59"/>
    <mergeCell ref="B60:D61"/>
    <mergeCell ref="B62:D63"/>
    <mergeCell ref="E58:L59"/>
    <mergeCell ref="E60:L61"/>
    <mergeCell ref="E62:L63"/>
    <mergeCell ref="B66:D75"/>
    <mergeCell ref="E66:L75"/>
    <mergeCell ref="B4:L4"/>
    <mergeCell ref="B5:L5"/>
    <mergeCell ref="B8:L8"/>
    <mergeCell ref="B24:L24"/>
    <mergeCell ref="B6:L6"/>
    <mergeCell ref="B18:L18"/>
    <mergeCell ref="B107:L107"/>
    <mergeCell ref="E109:I109"/>
    <mergeCell ref="E110:I110"/>
    <mergeCell ref="J110:L110"/>
    <mergeCell ref="J109:L109"/>
    <mergeCell ref="B110:D110"/>
    <mergeCell ref="B109:D109"/>
  </mergeCells>
  <dataValidations count="2">
    <dataValidation type="list" allowBlank="1" showInputMessage="1" showErrorMessage="1" sqref="J93" xr:uid="{C7BBF197-8CBD-4930-A166-DC4AC6BEE7F8}">
      <formula1>"X"</formula1>
    </dataValidation>
    <dataValidation type="list" allowBlank="1" showInputMessage="1" showErrorMessage="1" sqref="G20" xr:uid="{3EE41EDF-5680-44B4-9FF9-39836039D47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5" min="1" max="11"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1DB03BF-D1C8-441C-9330-C7DC0BCDCD60}">
          <x14:formula1>
            <xm:f>Variables!$D$39:$D$40</xm:f>
          </x14:formula1>
          <xm:sqref>D40:D41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23DE-FEC4-47BF-921D-4C22E0464ECE}">
  <sheetPr>
    <tabColor rgb="FF00B0F0"/>
    <pageSetUpPr fitToPage="1"/>
  </sheetPr>
  <dimension ref="A1:R45"/>
  <sheetViews>
    <sheetView showGridLines="0" zoomScaleNormal="100" workbookViewId="0"/>
  </sheetViews>
  <sheetFormatPr defaultColWidth="9.44140625" defaultRowHeight="14.4" x14ac:dyDescent="0.3"/>
  <cols>
    <col min="1" max="1" width="1.5546875" style="6" customWidth="1"/>
    <col min="2" max="12" width="14.5546875" style="5" customWidth="1"/>
    <col min="13" max="13" width="6.44140625" style="7" customWidth="1"/>
    <col min="14" max="14" width="9.44140625" style="8" customWidth="1"/>
    <col min="15" max="15" width="16.5546875" style="8" hidden="1" customWidth="1"/>
    <col min="16" max="16" width="8.5546875" style="8" hidden="1" customWidth="1"/>
    <col min="17" max="19" width="9.44140625" style="8" customWidth="1"/>
    <col min="20" max="16384" width="9.44140625" style="8"/>
  </cols>
  <sheetData>
    <row r="1" spans="1:16" x14ac:dyDescent="0.3">
      <c r="O1" s="8" t="s">
        <v>433</v>
      </c>
      <c r="P1" s="8" t="s">
        <v>433</v>
      </c>
    </row>
    <row r="2" spans="1:16" x14ac:dyDescent="0.3">
      <c r="B2" s="10" t="s">
        <v>117</v>
      </c>
      <c r="C2" s="10"/>
      <c r="D2" s="10"/>
      <c r="O2" s="9" t="s">
        <v>149</v>
      </c>
      <c r="P2" s="9" t="s">
        <v>159</v>
      </c>
    </row>
    <row r="3" spans="1:16" x14ac:dyDescent="0.3">
      <c r="B3" s="12"/>
      <c r="C3" s="12"/>
      <c r="D3" s="12"/>
      <c r="O3" s="11"/>
      <c r="P3" s="11"/>
    </row>
    <row r="4" spans="1:16" s="2" customFormat="1" x14ac:dyDescent="0.3">
      <c r="A4" s="1"/>
      <c r="B4" s="299" t="str">
        <f>UPPER(IF(Intro!$G$20="English",O4,P4))</f>
        <v>QUESTIONNAIRE À L’INTENTION DES ACHETEURS</v>
      </c>
      <c r="C4" s="300"/>
      <c r="D4" s="300"/>
      <c r="E4" s="300"/>
      <c r="F4" s="300"/>
      <c r="G4" s="300"/>
      <c r="H4" s="300"/>
      <c r="I4" s="300"/>
      <c r="J4" s="300"/>
      <c r="K4" s="300"/>
      <c r="L4" s="301"/>
      <c r="M4" s="13"/>
      <c r="N4" s="13"/>
      <c r="O4" s="14" t="s">
        <v>357</v>
      </c>
      <c r="P4" s="86" t="s">
        <v>358</v>
      </c>
    </row>
    <row r="5" spans="1:16" s="2" customFormat="1" x14ac:dyDescent="0.3">
      <c r="A5" s="1"/>
      <c r="B5" s="175" t="str">
        <f>Intro!B5</f>
        <v>NQ-2026-002</v>
      </c>
      <c r="C5" s="176"/>
      <c r="D5" s="176"/>
      <c r="E5" s="176"/>
      <c r="F5" s="176"/>
      <c r="G5" s="176"/>
      <c r="H5" s="176"/>
      <c r="I5" s="176"/>
      <c r="J5" s="176"/>
      <c r="K5" s="176"/>
      <c r="L5" s="177"/>
      <c r="M5" s="13"/>
      <c r="N5" s="13"/>
      <c r="O5" s="14"/>
      <c r="P5" s="14"/>
    </row>
    <row r="6" spans="1:16" s="4" customFormat="1" x14ac:dyDescent="0.3">
      <c r="A6" s="1"/>
      <c r="B6" s="305" t="str">
        <f>UPPER(IF(Intro!$G$20="English",Variables!B3,Variables!C3))</f>
        <v>CORPS DE BROYAGE FORGÉS</v>
      </c>
      <c r="C6" s="306"/>
      <c r="D6" s="306"/>
      <c r="E6" s="306"/>
      <c r="F6" s="306"/>
      <c r="G6" s="306"/>
      <c r="H6" s="306"/>
      <c r="I6" s="306"/>
      <c r="J6" s="306"/>
      <c r="K6" s="306"/>
      <c r="L6" s="307"/>
      <c r="M6" s="20"/>
      <c r="N6" s="20"/>
      <c r="O6" s="16"/>
      <c r="P6" s="16"/>
    </row>
    <row r="7" spans="1:16" s="4" customFormat="1" x14ac:dyDescent="0.3">
      <c r="A7" s="1"/>
      <c r="B7" s="15"/>
      <c r="C7" s="15"/>
      <c r="D7" s="15"/>
      <c r="E7" s="3"/>
      <c r="F7" s="3"/>
      <c r="G7" s="3"/>
      <c r="H7" s="3"/>
      <c r="I7" s="3"/>
      <c r="J7" s="3"/>
      <c r="K7" s="3"/>
      <c r="L7" s="3"/>
      <c r="O7" s="16"/>
      <c r="P7" s="16"/>
    </row>
    <row r="8" spans="1:16" s="2" customFormat="1" x14ac:dyDescent="0.3">
      <c r="A8" s="1"/>
      <c r="B8" s="178" t="str">
        <f>IF(Intro!$G$20="English",O8,P8)</f>
        <v>APERÇU DU QUESTIONNAIRE</v>
      </c>
      <c r="C8" s="179"/>
      <c r="D8" s="179" t="str">
        <f>UPPER(IF(Intro!$G$20="English",P8,Q8))</f>
        <v/>
      </c>
      <c r="E8" s="179" t="str">
        <f>UPPER(IF(Intro!$G$20="English",Q8,R8))</f>
        <v/>
      </c>
      <c r="F8" s="179" t="str">
        <f>UPPER(IF(Intro!$G$20="English",R8,S8))</f>
        <v/>
      </c>
      <c r="G8" s="179" t="str">
        <f>UPPER(IF(Intro!$G$20="English",S8,T8))</f>
        <v/>
      </c>
      <c r="H8" s="179" t="str">
        <f>UPPER(IF(Intro!$G$20="English",T8,U8))</f>
        <v/>
      </c>
      <c r="I8" s="179" t="str">
        <f>UPPER(IF(Intro!$G$20="English",U8,V8))</f>
        <v/>
      </c>
      <c r="J8" s="179" t="str">
        <f>UPPER(IF(Intro!$G$20="English",V8,W8))</f>
        <v/>
      </c>
      <c r="K8" s="179" t="str">
        <f>UPPER(IF(Intro!$G$20="English",W8,X8))</f>
        <v/>
      </c>
      <c r="L8" s="180" t="str">
        <f>UPPER(IF(Intro!$G$20="English",X8,Y8))</f>
        <v/>
      </c>
      <c r="M8" s="4"/>
      <c r="N8" s="13"/>
      <c r="O8" s="86" t="s">
        <v>359</v>
      </c>
      <c r="P8" s="86" t="s">
        <v>360</v>
      </c>
    </row>
    <row r="9" spans="1:16" x14ac:dyDescent="0.3">
      <c r="B9" s="17"/>
      <c r="C9" s="24"/>
      <c r="D9" s="24"/>
      <c r="E9" s="25"/>
      <c r="F9" s="25"/>
      <c r="G9" s="25"/>
      <c r="H9" s="25"/>
      <c r="I9" s="25"/>
      <c r="J9" s="25"/>
      <c r="K9" s="25"/>
      <c r="L9" s="18"/>
      <c r="M9" s="8"/>
    </row>
    <row r="10" spans="1:16" s="27" customFormat="1" x14ac:dyDescent="0.3">
      <c r="A10" s="60"/>
      <c r="B10" s="166" t="str">
        <f>IF(Intro!$G$20="English",O10,P10)</f>
        <v xml:space="preserve">Le présent questionnaire est divisé en deux parties :
</v>
      </c>
      <c r="C10" s="167"/>
      <c r="D10" s="167"/>
      <c r="E10" s="167"/>
      <c r="F10" s="167"/>
      <c r="G10" s="167"/>
      <c r="H10" s="167"/>
      <c r="I10" s="167"/>
      <c r="J10" s="167"/>
      <c r="K10" s="167"/>
      <c r="L10" s="168"/>
      <c r="O10" s="8" t="s">
        <v>163</v>
      </c>
      <c r="P10" s="8" t="s">
        <v>164</v>
      </c>
    </row>
    <row r="11" spans="1:16" s="27" customFormat="1" x14ac:dyDescent="0.3">
      <c r="A11" s="60"/>
      <c r="B11" s="49"/>
      <c r="C11" s="50"/>
      <c r="D11" s="50"/>
      <c r="E11" s="50"/>
      <c r="F11" s="50"/>
      <c r="G11" s="50"/>
      <c r="H11" s="50"/>
      <c r="I11" s="50"/>
      <c r="J11" s="50"/>
      <c r="K11" s="50"/>
      <c r="L11" s="51"/>
      <c r="O11" s="8"/>
      <c r="P11" s="8"/>
    </row>
    <row r="12" spans="1:16" s="27" customFormat="1" x14ac:dyDescent="0.3">
      <c r="A12" s="60"/>
      <c r="B12" s="166"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67"/>
      <c r="D12" s="167"/>
      <c r="E12" s="167"/>
      <c r="F12" s="167"/>
      <c r="G12" s="167"/>
      <c r="H12" s="167"/>
      <c r="I12" s="167"/>
      <c r="J12" s="167"/>
      <c r="K12" s="167"/>
      <c r="L12" s="168"/>
      <c r="O12" s="8" t="s">
        <v>165</v>
      </c>
      <c r="P12" s="8" t="s">
        <v>166</v>
      </c>
    </row>
    <row r="13" spans="1:16" s="27" customFormat="1" x14ac:dyDescent="0.3">
      <c r="A13" s="60"/>
      <c r="B13" s="166"/>
      <c r="C13" s="167"/>
      <c r="D13" s="167"/>
      <c r="E13" s="167"/>
      <c r="F13" s="167"/>
      <c r="G13" s="167"/>
      <c r="H13" s="167"/>
      <c r="I13" s="167"/>
      <c r="J13" s="167"/>
      <c r="K13" s="167"/>
      <c r="L13" s="168"/>
      <c r="O13" s="8"/>
      <c r="P13" s="8"/>
    </row>
    <row r="14" spans="1:16" s="27" customFormat="1" x14ac:dyDescent="0.3">
      <c r="A14" s="60"/>
      <c r="B14" s="49"/>
      <c r="C14" s="50"/>
      <c r="D14" s="50"/>
      <c r="E14" s="50"/>
      <c r="F14" s="50"/>
      <c r="G14" s="50"/>
      <c r="H14" s="50"/>
      <c r="I14" s="50"/>
      <c r="J14" s="50"/>
      <c r="K14" s="50"/>
      <c r="L14" s="51"/>
      <c r="O14" s="8"/>
      <c r="P14" s="8"/>
    </row>
    <row r="15" spans="1:16" s="27" customFormat="1" x14ac:dyDescent="0.3">
      <c r="A15" s="60"/>
      <c r="B15" s="166"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67"/>
      <c r="D15" s="167"/>
      <c r="E15" s="167"/>
      <c r="F15" s="167"/>
      <c r="G15" s="167"/>
      <c r="H15" s="167"/>
      <c r="I15" s="167"/>
      <c r="J15" s="167"/>
      <c r="K15" s="167"/>
      <c r="L15" s="168"/>
      <c r="O15" s="8" t="s">
        <v>167</v>
      </c>
      <c r="P15" s="8" t="s">
        <v>168</v>
      </c>
    </row>
    <row r="16" spans="1:16" s="27" customFormat="1" x14ac:dyDescent="0.3">
      <c r="A16" s="60"/>
      <c r="B16" s="166"/>
      <c r="C16" s="167"/>
      <c r="D16" s="167"/>
      <c r="E16" s="167"/>
      <c r="F16" s="167"/>
      <c r="G16" s="167"/>
      <c r="H16" s="167"/>
      <c r="I16" s="167"/>
      <c r="J16" s="167"/>
      <c r="K16" s="167"/>
      <c r="L16" s="168"/>
      <c r="O16" s="8"/>
      <c r="P16" s="8"/>
    </row>
    <row r="17" spans="1:16" s="27" customFormat="1" x14ac:dyDescent="0.3">
      <c r="A17" s="60"/>
      <c r="B17" s="73"/>
      <c r="C17" s="74"/>
      <c r="D17" s="74"/>
      <c r="E17" s="74"/>
      <c r="F17" s="74"/>
      <c r="G17" s="74"/>
      <c r="H17" s="74"/>
      <c r="I17" s="74"/>
      <c r="J17" s="74"/>
      <c r="K17" s="74"/>
      <c r="L17" s="75"/>
    </row>
    <row r="18" spans="1:16" s="4" customFormat="1" x14ac:dyDescent="0.3">
      <c r="A18" s="1"/>
      <c r="B18" s="15"/>
      <c r="C18" s="15"/>
      <c r="D18" s="15"/>
      <c r="E18" s="3"/>
      <c r="F18" s="3"/>
      <c r="G18" s="3"/>
      <c r="H18" s="3"/>
      <c r="I18" s="3"/>
      <c r="J18" s="3"/>
      <c r="K18" s="3"/>
      <c r="L18" s="3"/>
      <c r="O18" s="16"/>
      <c r="P18" s="16"/>
    </row>
    <row r="19" spans="1:16" s="2" customFormat="1" x14ac:dyDescent="0.3">
      <c r="A19" s="1"/>
      <c r="B19" s="178" t="str">
        <f>IF(Intro!$G$20="English",O19,P19)</f>
        <v>RENSEIGNEMENTS ADDITIONNELS SUR LE PRODUIT</v>
      </c>
      <c r="C19" s="179"/>
      <c r="D19" s="179" t="str">
        <f>UPPER(IF(Intro!$G$20="English",P19,Q19))</f>
        <v/>
      </c>
      <c r="E19" s="179" t="str">
        <f>UPPER(IF(Intro!$G$20="English",Q19,R19))</f>
        <v/>
      </c>
      <c r="F19" s="179" t="str">
        <f>UPPER(IF(Intro!$G$20="English",R19,S19))</f>
        <v/>
      </c>
      <c r="G19" s="179" t="str">
        <f>UPPER(IF(Intro!$G$20="English",S19,T19))</f>
        <v/>
      </c>
      <c r="H19" s="179" t="str">
        <f>UPPER(IF(Intro!$G$20="English",T19,U19))</f>
        <v/>
      </c>
      <c r="I19" s="179" t="str">
        <f>UPPER(IF(Intro!$G$20="English",U19,V19))</f>
        <v/>
      </c>
      <c r="J19" s="179" t="str">
        <f>UPPER(IF(Intro!$G$20="English",V19,W19))</f>
        <v/>
      </c>
      <c r="K19" s="179" t="str">
        <f>UPPER(IF(Intro!$G$20="English",W19,X19))</f>
        <v/>
      </c>
      <c r="L19" s="180" t="str">
        <f>UPPER(IF(Intro!$G$20="English",X19,Y19))</f>
        <v/>
      </c>
      <c r="M19" s="4"/>
      <c r="N19" s="13"/>
      <c r="O19" s="109" t="s">
        <v>386</v>
      </c>
      <c r="P19" s="109" t="s">
        <v>387</v>
      </c>
    </row>
    <row r="20" spans="1:16" x14ac:dyDescent="0.3">
      <c r="B20" s="17"/>
      <c r="C20" s="24"/>
      <c r="D20" s="24"/>
      <c r="E20" s="25"/>
      <c r="F20" s="25"/>
      <c r="G20" s="25"/>
      <c r="H20" s="25"/>
      <c r="I20" s="25"/>
      <c r="J20" s="25"/>
      <c r="K20" s="25"/>
      <c r="L20" s="18"/>
      <c r="M20" s="8"/>
    </row>
    <row r="21" spans="1:16" s="27" customFormat="1" x14ac:dyDescent="0.3">
      <c r="A21" s="60"/>
      <c r="B21" s="302" t="str">
        <f>IF(Intro!$G$20="English",HYPERLINK(Variables!B17),HYPERLINK(Variables!C17))</f>
        <v>https://www.cbsa-asfc.gc.ca/sima-lmsi/i-e/fgm2026/fgm2026-in-fra.html#3-2</v>
      </c>
      <c r="C21" s="303"/>
      <c r="D21" s="303"/>
      <c r="E21" s="303"/>
      <c r="F21" s="303"/>
      <c r="G21" s="303"/>
      <c r="H21" s="303"/>
      <c r="I21" s="303"/>
      <c r="J21" s="303"/>
      <c r="K21" s="303"/>
      <c r="L21" s="304"/>
      <c r="O21" s="8"/>
      <c r="P21" s="8"/>
    </row>
    <row r="22" spans="1:16" s="27" customFormat="1" x14ac:dyDescent="0.3">
      <c r="A22" s="60"/>
      <c r="B22" s="73"/>
      <c r="C22" s="74"/>
      <c r="D22" s="74"/>
      <c r="E22" s="74"/>
      <c r="F22" s="74"/>
      <c r="G22" s="74"/>
      <c r="H22" s="74"/>
      <c r="I22" s="74"/>
      <c r="J22" s="74"/>
      <c r="K22" s="74"/>
      <c r="L22" s="75"/>
      <c r="O22" s="8"/>
    </row>
    <row r="23" spans="1:16" s="4" customFormat="1" x14ac:dyDescent="0.3">
      <c r="A23" s="1"/>
      <c r="B23" s="15"/>
      <c r="C23" s="15"/>
      <c r="D23" s="15"/>
      <c r="E23" s="3"/>
      <c r="F23" s="3"/>
      <c r="G23" s="3"/>
      <c r="H23" s="3"/>
      <c r="I23" s="3"/>
      <c r="J23" s="3"/>
      <c r="K23" s="3"/>
      <c r="L23" s="3"/>
      <c r="O23" s="16"/>
      <c r="P23" s="16"/>
    </row>
    <row r="24" spans="1:16" s="2" customFormat="1" x14ac:dyDescent="0.3">
      <c r="A24" s="1"/>
      <c r="B24" s="178" t="str">
        <f>IF(Intro!$G$20="English",O24,P24)</f>
        <v>TARIF DES DOUANES</v>
      </c>
      <c r="C24" s="179"/>
      <c r="D24" s="179" t="str">
        <f>UPPER(IF(Intro!$G$20="English",P24,Q24))</f>
        <v/>
      </c>
      <c r="E24" s="179" t="str">
        <f>UPPER(IF(Intro!$G$20="English",Q24,R24))</f>
        <v/>
      </c>
      <c r="F24" s="179" t="str">
        <f>UPPER(IF(Intro!$G$20="English",R24,S24))</f>
        <v/>
      </c>
      <c r="G24" s="179" t="str">
        <f>UPPER(IF(Intro!$G$20="English",S24,T24))</f>
        <v/>
      </c>
      <c r="H24" s="179" t="str">
        <f>UPPER(IF(Intro!$G$20="English",T24,U24))</f>
        <v/>
      </c>
      <c r="I24" s="179" t="str">
        <f>UPPER(IF(Intro!$G$20="English",U24,V24))</f>
        <v/>
      </c>
      <c r="J24" s="179" t="str">
        <f>UPPER(IF(Intro!$G$20="English",V24,W24))</f>
        <v/>
      </c>
      <c r="K24" s="179" t="str">
        <f>UPPER(IF(Intro!$G$20="English",W24,X24))</f>
        <v/>
      </c>
      <c r="L24" s="180" t="str">
        <f>UPPER(IF(Intro!$G$20="English",X24,Y24))</f>
        <v/>
      </c>
      <c r="M24" s="4"/>
      <c r="N24" s="13"/>
      <c r="O24" s="14" t="s">
        <v>119</v>
      </c>
      <c r="P24" s="14" t="s">
        <v>118</v>
      </c>
    </row>
    <row r="25" spans="1:16" x14ac:dyDescent="0.3">
      <c r="B25" s="17"/>
      <c r="C25" s="24"/>
      <c r="D25" s="24"/>
      <c r="E25" s="25"/>
      <c r="F25" s="25"/>
      <c r="G25" s="25"/>
      <c r="H25" s="25"/>
      <c r="I25" s="25"/>
      <c r="J25" s="25"/>
      <c r="K25" s="25"/>
      <c r="L25" s="18"/>
      <c r="M25" s="8"/>
    </row>
    <row r="26" spans="1:16" s="27" customFormat="1" x14ac:dyDescent="0.3">
      <c r="A26" s="60"/>
      <c r="B26" s="211" t="str">
        <f>IF(Intro!$G$20="English",O26,P26)</f>
        <v>Les marchandises sont généralement classées dans le Tarif des douanes sous les numéros suivants du Système harmonisé de désignation et de codification des marchandises (SH) :</v>
      </c>
      <c r="C26" s="212"/>
      <c r="D26" s="212"/>
      <c r="E26" s="212"/>
      <c r="F26" s="212"/>
      <c r="G26" s="212"/>
      <c r="H26" s="212"/>
      <c r="I26" s="212"/>
      <c r="J26" s="212"/>
      <c r="K26" s="212"/>
      <c r="L26" s="213"/>
      <c r="O26" s="8" t="s">
        <v>467</v>
      </c>
      <c r="P26" s="8" t="s">
        <v>364</v>
      </c>
    </row>
    <row r="27" spans="1:16" s="7" customFormat="1" x14ac:dyDescent="0.3">
      <c r="A27" s="33"/>
      <c r="B27" s="274"/>
      <c r="C27" s="275"/>
      <c r="D27" s="275"/>
      <c r="E27" s="275"/>
      <c r="F27" s="275"/>
      <c r="G27" s="275"/>
      <c r="H27" s="275"/>
      <c r="I27" s="275"/>
      <c r="J27" s="275"/>
      <c r="K27" s="275"/>
      <c r="L27" s="276"/>
    </row>
    <row r="28" spans="1:16" s="36" customFormat="1" x14ac:dyDescent="0.3">
      <c r="A28" s="77"/>
      <c r="B28" s="277"/>
      <c r="C28" s="278"/>
      <c r="D28" s="279" t="str">
        <f>Variables!B20</f>
        <v>7326.11.00.00</v>
      </c>
      <c r="E28" s="280"/>
      <c r="F28" s="280"/>
      <c r="G28" s="280"/>
      <c r="H28" s="280"/>
      <c r="I28" s="280"/>
      <c r="J28" s="281"/>
      <c r="K28" s="34"/>
      <c r="L28" s="35"/>
      <c r="O28" s="7" t="str">
        <f>"Prior to "&amp;Variables!B19&amp;":"</f>
        <v>Prior to Date of change:</v>
      </c>
      <c r="P28" s="7" t="str">
        <f>"Avant le "&amp;Variables!C19&amp;" :"</f>
        <v>Avant le Date of change :</v>
      </c>
    </row>
    <row r="29" spans="1:16" s="36" customFormat="1" x14ac:dyDescent="0.3">
      <c r="A29" s="77"/>
      <c r="B29" s="277"/>
      <c r="C29" s="278"/>
      <c r="D29" s="282"/>
      <c r="E29" s="283"/>
      <c r="F29" s="283"/>
      <c r="G29" s="283"/>
      <c r="H29" s="283"/>
      <c r="I29" s="283"/>
      <c r="J29" s="284"/>
      <c r="K29" s="34"/>
      <c r="L29" s="35"/>
      <c r="O29" s="7"/>
      <c r="P29" s="7"/>
    </row>
    <row r="30" spans="1:16" s="36" customFormat="1" x14ac:dyDescent="0.3">
      <c r="A30" s="77"/>
      <c r="B30" s="277"/>
      <c r="C30" s="278"/>
      <c r="D30" s="285"/>
      <c r="E30" s="286"/>
      <c r="F30" s="286"/>
      <c r="G30" s="286"/>
      <c r="H30" s="286"/>
      <c r="I30" s="286"/>
      <c r="J30" s="287"/>
      <c r="K30" s="34"/>
      <c r="L30" s="35"/>
      <c r="O30" s="7"/>
      <c r="P30" s="7"/>
    </row>
    <row r="31" spans="1:16" s="7" customFormat="1" hidden="1" x14ac:dyDescent="0.3">
      <c r="A31" s="33"/>
      <c r="B31" s="87"/>
      <c r="C31" s="34"/>
      <c r="D31" s="34"/>
      <c r="E31" s="34"/>
      <c r="F31" s="34"/>
      <c r="G31" s="34"/>
      <c r="H31" s="34"/>
      <c r="I31" s="34"/>
      <c r="J31" s="34"/>
      <c r="K31" s="34"/>
      <c r="L31" s="35"/>
      <c r="O31" s="37"/>
    </row>
    <row r="32" spans="1:16" s="36" customFormat="1" hidden="1" x14ac:dyDescent="0.3">
      <c r="A32" s="77"/>
      <c r="B32" s="288" t="str">
        <f>IF(Intro!$G$20="English",O32,P32)</f>
        <v>À partir du Date of change :</v>
      </c>
      <c r="C32" s="289"/>
      <c r="D32" s="290" t="str">
        <f>Variables!B21</f>
        <v>7326.11.00.00</v>
      </c>
      <c r="E32" s="291"/>
      <c r="F32" s="291"/>
      <c r="G32" s="291"/>
      <c r="H32" s="291"/>
      <c r="I32" s="291"/>
      <c r="J32" s="292"/>
      <c r="K32" s="34"/>
      <c r="L32" s="35"/>
      <c r="O32" s="7" t="str">
        <f>"Beginning "&amp;Variables!B19&amp;":"</f>
        <v>Beginning Date of change:</v>
      </c>
      <c r="P32" s="7" t="str">
        <f>"À partir du "&amp;Variables!C19&amp;" :"</f>
        <v>À partir du Date of change :</v>
      </c>
    </row>
    <row r="33" spans="1:18" s="36" customFormat="1" hidden="1" x14ac:dyDescent="0.3">
      <c r="A33" s="77"/>
      <c r="B33" s="288"/>
      <c r="C33" s="289"/>
      <c r="D33" s="293"/>
      <c r="E33" s="294"/>
      <c r="F33" s="294"/>
      <c r="G33" s="294"/>
      <c r="H33" s="294"/>
      <c r="I33" s="294"/>
      <c r="J33" s="295"/>
      <c r="K33" s="34"/>
      <c r="L33" s="35"/>
      <c r="O33" s="7"/>
      <c r="P33" s="7"/>
    </row>
    <row r="34" spans="1:18" s="36" customFormat="1" hidden="1" x14ac:dyDescent="0.3">
      <c r="A34" s="77"/>
      <c r="B34" s="288"/>
      <c r="C34" s="289"/>
      <c r="D34" s="296"/>
      <c r="E34" s="297"/>
      <c r="F34" s="297"/>
      <c r="G34" s="297"/>
      <c r="H34" s="297"/>
      <c r="I34" s="297"/>
      <c r="J34" s="298"/>
      <c r="K34" s="34"/>
      <c r="L34" s="35"/>
      <c r="O34" s="7"/>
      <c r="P34" s="7"/>
    </row>
    <row r="35" spans="1:18" s="27" customFormat="1" x14ac:dyDescent="0.3">
      <c r="A35" s="60"/>
      <c r="B35" s="73"/>
      <c r="C35" s="74"/>
      <c r="D35" s="74"/>
      <c r="E35" s="74"/>
      <c r="F35" s="74"/>
      <c r="G35" s="74"/>
      <c r="H35" s="74"/>
      <c r="I35" s="74"/>
      <c r="J35" s="74"/>
      <c r="K35" s="74"/>
      <c r="L35" s="75"/>
    </row>
    <row r="36" spans="1:18" s="4" customFormat="1" x14ac:dyDescent="0.3">
      <c r="A36" s="1"/>
      <c r="B36" s="15"/>
      <c r="C36" s="15"/>
      <c r="D36" s="15"/>
      <c r="E36" s="3"/>
      <c r="F36" s="3"/>
      <c r="G36" s="3"/>
      <c r="H36" s="3"/>
      <c r="I36" s="3"/>
      <c r="J36" s="3"/>
      <c r="K36" s="3"/>
      <c r="L36" s="3"/>
      <c r="O36" s="16"/>
      <c r="P36" s="16"/>
    </row>
    <row r="37" spans="1:18" s="2" customFormat="1" x14ac:dyDescent="0.3">
      <c r="A37" s="1"/>
      <c r="B37" s="178" t="str">
        <f>IF(Intro!$G$20="English",O37,P37)</f>
        <v>GLOSSAIRE</v>
      </c>
      <c r="C37" s="179"/>
      <c r="D37" s="179" t="s">
        <v>266</v>
      </c>
      <c r="E37" s="179" t="s">
        <v>267</v>
      </c>
      <c r="F37" s="179" t="s">
        <v>267</v>
      </c>
      <c r="G37" s="179" t="s">
        <v>267</v>
      </c>
      <c r="H37" s="179" t="s">
        <v>267</v>
      </c>
      <c r="I37" s="179" t="s">
        <v>267</v>
      </c>
      <c r="J37" s="179" t="s">
        <v>267</v>
      </c>
      <c r="K37" s="179" t="s">
        <v>267</v>
      </c>
      <c r="L37" s="180" t="s">
        <v>267</v>
      </c>
      <c r="M37" s="4"/>
      <c r="N37" s="13"/>
      <c r="O37" s="20" t="s">
        <v>361</v>
      </c>
      <c r="P37" s="20" t="s">
        <v>266</v>
      </c>
    </row>
    <row r="38" spans="1:18" s="27" customFormat="1" x14ac:dyDescent="0.3">
      <c r="A38" s="60"/>
      <c r="B38" s="264" t="str">
        <f>IF(Intro!$G$20="English",O38,P38)</f>
        <v>Valeur d’achat nette rendue (coût de revient)</v>
      </c>
      <c r="C38" s="265"/>
      <c r="D38" s="268" t="str">
        <f>IF(Intro!$G$20="English",O39,P39)</f>
        <v>La valeur d'achat,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v>
      </c>
      <c r="E38" s="268"/>
      <c r="F38" s="268"/>
      <c r="G38" s="268"/>
      <c r="H38" s="268"/>
      <c r="I38" s="268"/>
      <c r="J38" s="268"/>
      <c r="K38" s="268"/>
      <c r="L38" s="269"/>
      <c r="O38" s="8" t="s">
        <v>300</v>
      </c>
      <c r="P38" s="8" t="s">
        <v>407</v>
      </c>
    </row>
    <row r="39" spans="1:18" x14ac:dyDescent="0.3">
      <c r="B39" s="257"/>
      <c r="C39" s="258"/>
      <c r="D39" s="270"/>
      <c r="E39" s="270"/>
      <c r="F39" s="270"/>
      <c r="G39" s="270"/>
      <c r="H39" s="270"/>
      <c r="I39" s="270"/>
      <c r="J39" s="270"/>
      <c r="K39" s="270"/>
      <c r="L39" s="271"/>
      <c r="O39" s="8" t="s">
        <v>362</v>
      </c>
      <c r="P39" s="7" t="s">
        <v>363</v>
      </c>
    </row>
    <row r="40" spans="1:18" x14ac:dyDescent="0.3">
      <c r="B40" s="257"/>
      <c r="C40" s="258"/>
      <c r="D40" s="270"/>
      <c r="E40" s="270"/>
      <c r="F40" s="270"/>
      <c r="G40" s="270"/>
      <c r="H40" s="270"/>
      <c r="I40" s="270"/>
      <c r="J40" s="270"/>
      <c r="K40" s="270"/>
      <c r="L40" s="271"/>
    </row>
    <row r="41" spans="1:18" x14ac:dyDescent="0.3">
      <c r="B41" s="266"/>
      <c r="C41" s="267"/>
      <c r="D41" s="272"/>
      <c r="E41" s="272"/>
      <c r="F41" s="272"/>
      <c r="G41" s="272"/>
      <c r="H41" s="272"/>
      <c r="I41" s="272"/>
      <c r="J41" s="272"/>
      <c r="K41" s="272"/>
      <c r="L41" s="273"/>
    </row>
    <row r="42" spans="1:18" s="27" customFormat="1" x14ac:dyDescent="0.3">
      <c r="A42" s="60"/>
      <c r="B42" s="257" t="str">
        <f>IF(Intro!$G$20="English",O42,P42)</f>
        <v>Entreprises affiliées</v>
      </c>
      <c r="C42" s="258"/>
      <c r="D42" s="220" t="str">
        <f>IF(Intro!$G$20="English",O43,P43)</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2" s="220"/>
      <c r="F42" s="220"/>
      <c r="G42" s="220"/>
      <c r="H42" s="220"/>
      <c r="I42" s="220"/>
      <c r="J42" s="220"/>
      <c r="K42" s="220"/>
      <c r="L42" s="261"/>
      <c r="O42" s="8" t="s">
        <v>333</v>
      </c>
      <c r="P42" s="8" t="s">
        <v>334</v>
      </c>
    </row>
    <row r="43" spans="1:18" s="27" customFormat="1" x14ac:dyDescent="0.3">
      <c r="A43" s="60"/>
      <c r="B43" s="257"/>
      <c r="C43" s="258"/>
      <c r="D43" s="220"/>
      <c r="E43" s="220"/>
      <c r="F43" s="220"/>
      <c r="G43" s="220"/>
      <c r="H43" s="220"/>
      <c r="I43" s="220"/>
      <c r="J43" s="220"/>
      <c r="K43" s="220"/>
      <c r="L43" s="261"/>
      <c r="O43" s="8" t="s">
        <v>335</v>
      </c>
      <c r="P43" s="8" t="s">
        <v>336</v>
      </c>
      <c r="Q43" s="8"/>
      <c r="R43" s="8"/>
    </row>
    <row r="44" spans="1:18" s="27" customFormat="1" x14ac:dyDescent="0.3">
      <c r="A44" s="60"/>
      <c r="B44" s="257"/>
      <c r="C44" s="258"/>
      <c r="D44" s="220"/>
      <c r="E44" s="220"/>
      <c r="F44" s="220"/>
      <c r="G44" s="220"/>
      <c r="H44" s="220"/>
      <c r="I44" s="220"/>
      <c r="J44" s="220"/>
      <c r="K44" s="220"/>
      <c r="L44" s="261"/>
      <c r="O44" s="8"/>
      <c r="P44" s="8"/>
      <c r="Q44" s="8"/>
      <c r="R44" s="8"/>
    </row>
    <row r="45" spans="1:18" s="27" customFormat="1" x14ac:dyDescent="0.3">
      <c r="A45" s="60"/>
      <c r="B45" s="259"/>
      <c r="C45" s="260"/>
      <c r="D45" s="262"/>
      <c r="E45" s="262"/>
      <c r="F45" s="262"/>
      <c r="G45" s="262"/>
      <c r="H45" s="262"/>
      <c r="I45" s="262"/>
      <c r="J45" s="262"/>
      <c r="K45" s="262"/>
      <c r="L45" s="263"/>
      <c r="O45" s="8"/>
      <c r="P45" s="8"/>
      <c r="Q45" s="8"/>
      <c r="R45" s="8"/>
    </row>
  </sheetData>
  <sheetProtection algorithmName="SHA-512" hashValue="mshoN5bhyHg+1ac+U8kDr0mo/P5hIpQcnvAzg44FaZIjUeBU8NaJkIxirG7Pnp5+3oUmY4srqYQF25G23HeTBA==" saltValue="C6kcTr6haA+pQon6h1eJFA==" spinCount="100000" sheet="1" objects="1" scenarios="1" selectLockedCells="1"/>
  <mergeCells count="21">
    <mergeCell ref="B4:L4"/>
    <mergeCell ref="B8:L8"/>
    <mergeCell ref="B10:L10"/>
    <mergeCell ref="B19:L19"/>
    <mergeCell ref="B24:L24"/>
    <mergeCell ref="B21:L21"/>
    <mergeCell ref="B5:L5"/>
    <mergeCell ref="B6:L6"/>
    <mergeCell ref="B12:L13"/>
    <mergeCell ref="B15:L16"/>
    <mergeCell ref="B26:L26"/>
    <mergeCell ref="B42:C45"/>
    <mergeCell ref="D42:L45"/>
    <mergeCell ref="B38:C41"/>
    <mergeCell ref="D38:L41"/>
    <mergeCell ref="B27:L27"/>
    <mergeCell ref="B28:C30"/>
    <mergeCell ref="D28:J30"/>
    <mergeCell ref="B32:C34"/>
    <mergeCell ref="D32:J34"/>
    <mergeCell ref="B37:L37"/>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CE24-493E-498A-901C-A275E23B1015}">
  <sheetPr>
    <tabColor rgb="FF00B0F0"/>
    <pageSetUpPr fitToPage="1"/>
  </sheetPr>
  <dimension ref="A1:S401"/>
  <sheetViews>
    <sheetView showGridLines="0" zoomScaleNormal="100" workbookViewId="0"/>
  </sheetViews>
  <sheetFormatPr defaultColWidth="9.44140625" defaultRowHeight="14.4" x14ac:dyDescent="0.3"/>
  <cols>
    <col min="1" max="1" width="1.5546875" style="6" customWidth="1"/>
    <col min="2" max="12" width="14.5546875" style="5" customWidth="1"/>
    <col min="13" max="13" width="6.44140625" style="7" customWidth="1"/>
    <col min="14" max="14" width="9.44140625" style="8" customWidth="1"/>
    <col min="15" max="15" width="21.5546875" style="8" hidden="1" customWidth="1"/>
    <col min="16" max="16" width="15.5546875" style="8" hidden="1" customWidth="1"/>
    <col min="17" max="19" width="15.5546875" style="8" customWidth="1"/>
    <col min="20" max="16384" width="9.44140625" style="8"/>
  </cols>
  <sheetData>
    <row r="1" spans="1:16" x14ac:dyDescent="0.3">
      <c r="O1" s="8" t="s">
        <v>433</v>
      </c>
      <c r="P1" s="8" t="s">
        <v>433</v>
      </c>
    </row>
    <row r="2" spans="1:16" x14ac:dyDescent="0.3">
      <c r="B2" s="10" t="s">
        <v>117</v>
      </c>
      <c r="C2" s="10"/>
      <c r="D2" s="10"/>
      <c r="O2" s="9" t="s">
        <v>149</v>
      </c>
      <c r="P2" s="9" t="s">
        <v>159</v>
      </c>
    </row>
    <row r="3" spans="1:16" x14ac:dyDescent="0.3">
      <c r="B3" s="12"/>
      <c r="C3" s="12"/>
      <c r="D3" s="12"/>
      <c r="O3" s="2"/>
      <c r="P3" s="2"/>
    </row>
    <row r="4" spans="1:16" s="2" customFormat="1" x14ac:dyDescent="0.3">
      <c r="A4" s="1"/>
      <c r="B4" s="299" t="str">
        <f>Info!B4</f>
        <v>QUESTIONNAIRE À L’INTENTION DES ACHETEURS</v>
      </c>
      <c r="C4" s="300"/>
      <c r="D4" s="300"/>
      <c r="E4" s="300"/>
      <c r="F4" s="300"/>
      <c r="G4" s="300"/>
      <c r="H4" s="300"/>
      <c r="I4" s="300"/>
      <c r="J4" s="300"/>
      <c r="K4" s="300"/>
      <c r="L4" s="301"/>
      <c r="M4" s="13"/>
      <c r="N4" s="13"/>
      <c r="O4" s="20"/>
      <c r="P4" s="20"/>
    </row>
    <row r="5" spans="1:16" s="2" customFormat="1" x14ac:dyDescent="0.3">
      <c r="A5" s="1"/>
      <c r="B5" s="378" t="str">
        <f>Info!B5</f>
        <v>NQ-2026-002</v>
      </c>
      <c r="C5" s="379"/>
      <c r="D5" s="379"/>
      <c r="E5" s="379"/>
      <c r="F5" s="379"/>
      <c r="G5" s="379"/>
      <c r="H5" s="379"/>
      <c r="I5" s="379"/>
      <c r="J5" s="379"/>
      <c r="K5" s="379"/>
      <c r="L5" s="380"/>
      <c r="M5" s="13"/>
      <c r="N5" s="13"/>
      <c r="O5" s="20"/>
      <c r="P5" s="20"/>
    </row>
    <row r="6" spans="1:16" s="4" customFormat="1" x14ac:dyDescent="0.3">
      <c r="A6" s="1"/>
      <c r="B6" s="378" t="str">
        <f>Info!B6</f>
        <v>CORPS DE BROYAGE FORGÉS</v>
      </c>
      <c r="C6" s="379"/>
      <c r="D6" s="379"/>
      <c r="E6" s="379"/>
      <c r="F6" s="379"/>
      <c r="G6" s="379"/>
      <c r="H6" s="379"/>
      <c r="I6" s="379"/>
      <c r="J6" s="379"/>
      <c r="K6" s="379"/>
      <c r="L6" s="380"/>
      <c r="M6" s="20"/>
      <c r="N6" s="20"/>
      <c r="O6" s="16"/>
      <c r="P6" s="16"/>
    </row>
    <row r="7" spans="1:16" s="4" customFormat="1" x14ac:dyDescent="0.3">
      <c r="A7" s="1"/>
      <c r="B7" s="119"/>
      <c r="C7" s="120"/>
      <c r="D7" s="120"/>
      <c r="E7" s="120"/>
      <c r="F7" s="120"/>
      <c r="G7" s="120"/>
      <c r="H7" s="120"/>
      <c r="I7" s="120"/>
      <c r="J7" s="120"/>
      <c r="K7" s="120"/>
      <c r="L7" s="121"/>
      <c r="M7" s="20"/>
      <c r="N7" s="20"/>
      <c r="O7" s="21"/>
    </row>
    <row r="8" spans="1:16" s="4" customFormat="1" x14ac:dyDescent="0.3">
      <c r="A8" s="1"/>
      <c r="B8" s="382" t="str">
        <f>IF(Intro!$G$20="English",O8,P8)</f>
        <v>Les questions suivantes font référence aux marchandises comme définies dans la description du produit de l'onglet Intro.</v>
      </c>
      <c r="C8" s="383"/>
      <c r="D8" s="383"/>
      <c r="E8" s="383"/>
      <c r="F8" s="383"/>
      <c r="G8" s="383"/>
      <c r="H8" s="383"/>
      <c r="I8" s="383"/>
      <c r="J8" s="383"/>
      <c r="K8" s="383"/>
      <c r="L8" s="384"/>
      <c r="M8" s="20"/>
      <c r="N8" s="20"/>
      <c r="O8" s="16" t="s">
        <v>365</v>
      </c>
      <c r="P8" s="16" t="s">
        <v>411</v>
      </c>
    </row>
    <row r="9" spans="1:16" s="4" customFormat="1" x14ac:dyDescent="0.3">
      <c r="A9" s="1"/>
      <c r="B9" s="382" t="str">
        <f>IF(Intro!$G$20="English",O9,P9)</f>
        <v>Des informations sur le produit et un glossaire de termes sont disponibles dans l'onglet Info.</v>
      </c>
      <c r="C9" s="383"/>
      <c r="D9" s="383"/>
      <c r="E9" s="383"/>
      <c r="F9" s="383"/>
      <c r="G9" s="383"/>
      <c r="H9" s="383"/>
      <c r="I9" s="383"/>
      <c r="J9" s="383"/>
      <c r="K9" s="383"/>
      <c r="L9" s="384"/>
      <c r="M9" s="20"/>
      <c r="N9" s="20"/>
      <c r="O9" s="16" t="s">
        <v>169</v>
      </c>
      <c r="P9" s="4" t="s">
        <v>170</v>
      </c>
    </row>
    <row r="10" spans="1:16" s="4" customFormat="1" x14ac:dyDescent="0.3">
      <c r="A10" s="1"/>
      <c r="B10" s="385" t="str">
        <f>IF(Intro!$G$20="English",O10,P10)</f>
        <v>Utilisez l'onglet AddPub si vous avez besoin de plus d'espace.</v>
      </c>
      <c r="C10" s="386"/>
      <c r="D10" s="386"/>
      <c r="E10" s="386"/>
      <c r="F10" s="386"/>
      <c r="G10" s="386"/>
      <c r="H10" s="386"/>
      <c r="I10" s="386"/>
      <c r="J10" s="386"/>
      <c r="K10" s="386"/>
      <c r="L10" s="387"/>
      <c r="M10" s="20"/>
      <c r="N10" s="20"/>
      <c r="O10" s="16" t="s">
        <v>171</v>
      </c>
      <c r="P10" s="16" t="s">
        <v>172</v>
      </c>
    </row>
    <row r="11" spans="1:16" s="4" customFormat="1" x14ac:dyDescent="0.3">
      <c r="A11" s="1"/>
      <c r="B11" s="15"/>
      <c r="C11" s="15"/>
      <c r="D11" s="15"/>
      <c r="E11" s="3"/>
      <c r="F11" s="3"/>
      <c r="G11" s="3"/>
      <c r="H11" s="3"/>
      <c r="I11" s="3"/>
      <c r="J11" s="3"/>
      <c r="K11" s="3"/>
      <c r="L11" s="3"/>
      <c r="O11" s="16"/>
      <c r="P11" s="16"/>
    </row>
    <row r="12" spans="1:16" x14ac:dyDescent="0.3">
      <c r="B12" s="184" t="str">
        <f>UPPER(IF(Intro!$G$20="English",O12,P12))</f>
        <v>INFORMATIONS GÉNÉRALES SUR L'ENTREPRISE</v>
      </c>
      <c r="C12" s="185"/>
      <c r="D12" s="185"/>
      <c r="E12" s="185"/>
      <c r="F12" s="185"/>
      <c r="G12" s="185"/>
      <c r="H12" s="185"/>
      <c r="I12" s="185"/>
      <c r="J12" s="185"/>
      <c r="K12" s="185"/>
      <c r="L12" s="186"/>
      <c r="M12" s="27"/>
      <c r="O12" s="8" t="s">
        <v>173</v>
      </c>
      <c r="P12" s="8" t="s">
        <v>174</v>
      </c>
    </row>
    <row r="13" spans="1:16" x14ac:dyDescent="0.3">
      <c r="B13" s="332" t="s">
        <v>9</v>
      </c>
      <c r="C13" s="333"/>
      <c r="D13" s="333"/>
      <c r="E13" s="333"/>
      <c r="F13" s="333"/>
      <c r="G13" s="333"/>
      <c r="H13" s="333"/>
      <c r="I13" s="333"/>
      <c r="J13" s="333"/>
      <c r="K13" s="333"/>
      <c r="L13" s="334"/>
      <c r="M13" s="8"/>
    </row>
    <row r="14" spans="1:16" s="27" customFormat="1" x14ac:dyDescent="0.3">
      <c r="A14" s="60"/>
      <c r="B14" s="72"/>
      <c r="C14" s="61"/>
      <c r="D14" s="61"/>
      <c r="E14" s="61"/>
      <c r="F14" s="61"/>
      <c r="G14" s="61"/>
      <c r="H14" s="61"/>
      <c r="I14" s="61"/>
      <c r="J14" s="61"/>
      <c r="K14" s="61"/>
      <c r="L14" s="62"/>
      <c r="O14" s="8"/>
      <c r="P14" s="8"/>
    </row>
    <row r="15" spans="1:16" s="27" customFormat="1" x14ac:dyDescent="0.3">
      <c r="A15" s="60"/>
      <c r="B15" s="345" t="str">
        <f>IF(Intro!$G$20="English",O15,P15)</f>
        <v>Indiquez le principal niveau commercial de votre entreprise en ce qui concerne les marchandises au Canada (utilisateurs final, autre) :</v>
      </c>
      <c r="C15" s="346"/>
      <c r="D15" s="346"/>
      <c r="E15" s="346"/>
      <c r="F15" s="346"/>
      <c r="G15" s="346"/>
      <c r="H15" s="346"/>
      <c r="I15" s="346"/>
      <c r="J15" s="346"/>
      <c r="K15" s="346"/>
      <c r="L15" s="347"/>
      <c r="O15" s="8" t="str">
        <f>"Indicate your firm's primary trade level with respect to the goods in Canada ("&amp;Variables!B42&amp;", "&amp;Variables!B43&amp;"): "</f>
        <v xml:space="preserve">Indicate your firm's primary trade level with respect to the goods in Canada (end user, other): </v>
      </c>
      <c r="P15" s="8" t="str">
        <f>"Indiquez le principal niveau commercial de votre entreprise en ce qui concerne les marchandises au Canada ("&amp;Variables!C42&amp;", "&amp;Variables!C43&amp;") :"</f>
        <v>Indiquez le principal niveau commercial de votre entreprise en ce qui concerne les marchandises au Canada (utilisateurs final, autre) :</v>
      </c>
    </row>
    <row r="16" spans="1:16" s="27" customFormat="1" x14ac:dyDescent="0.3">
      <c r="A16" s="60"/>
      <c r="B16" s="72"/>
      <c r="C16" s="61"/>
      <c r="D16" s="61"/>
      <c r="E16" s="61"/>
      <c r="F16" s="61"/>
      <c r="G16" s="61"/>
      <c r="H16" s="61"/>
      <c r="I16" s="61"/>
      <c r="J16" s="61"/>
      <c r="K16" s="61"/>
      <c r="L16" s="62"/>
      <c r="O16" s="8"/>
      <c r="P16" s="8"/>
    </row>
    <row r="17" spans="1:19" x14ac:dyDescent="0.3">
      <c r="B17" s="348" t="str">
        <f>IF(Intro!$G$20="English",O17,P17)</f>
        <v>Niveau commercial</v>
      </c>
      <c r="C17" s="349"/>
      <c r="D17" s="388"/>
      <c r="E17" s="388"/>
      <c r="F17" s="388"/>
      <c r="G17" s="388"/>
      <c r="H17" s="63"/>
      <c r="I17" s="61"/>
      <c r="J17" s="61"/>
      <c r="K17" s="61"/>
      <c r="L17" s="62"/>
      <c r="M17" s="8"/>
      <c r="O17" s="8" t="s">
        <v>194</v>
      </c>
      <c r="P17" s="8" t="s">
        <v>195</v>
      </c>
      <c r="Q17" s="27"/>
      <c r="R17" s="27"/>
    </row>
    <row r="18" spans="1:19" s="27" customFormat="1" x14ac:dyDescent="0.3">
      <c r="A18" s="60"/>
      <c r="B18" s="73"/>
      <c r="C18" s="74"/>
      <c r="D18" s="74"/>
      <c r="E18" s="74"/>
      <c r="F18" s="74"/>
      <c r="G18" s="74"/>
      <c r="H18" s="74"/>
      <c r="I18" s="74"/>
      <c r="J18" s="74"/>
      <c r="K18" s="74"/>
      <c r="L18" s="75"/>
      <c r="O18" s="8"/>
      <c r="P18" s="8"/>
      <c r="S18" s="8"/>
    </row>
    <row r="19" spans="1:19" s="9" customFormat="1" x14ac:dyDescent="0.3">
      <c r="A19" s="6"/>
      <c r="B19" s="335" t="s">
        <v>11</v>
      </c>
      <c r="C19" s="336"/>
      <c r="D19" s="336"/>
      <c r="E19" s="336"/>
      <c r="F19" s="336"/>
      <c r="G19" s="336"/>
      <c r="H19" s="336"/>
      <c r="I19" s="336"/>
      <c r="J19" s="336"/>
      <c r="K19" s="336"/>
      <c r="L19" s="337"/>
      <c r="M19" s="45"/>
    </row>
    <row r="20" spans="1:19" s="27" customFormat="1" x14ac:dyDescent="0.3">
      <c r="A20" s="60"/>
      <c r="B20" s="72"/>
      <c r="C20" s="61"/>
      <c r="D20" s="61"/>
      <c r="E20" s="61"/>
      <c r="F20" s="61"/>
      <c r="G20" s="61"/>
      <c r="H20" s="61"/>
      <c r="I20" s="61"/>
      <c r="J20" s="61"/>
      <c r="K20" s="61"/>
      <c r="L20" s="62"/>
      <c r="O20" s="8"/>
      <c r="P20" s="8"/>
    </row>
    <row r="21" spans="1:19" s="27" customFormat="1" x14ac:dyDescent="0.3">
      <c r="A21" s="60"/>
      <c r="B21" s="211" t="str">
        <f>IF(Intro!$G$20="English",O21,P21)</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1" s="212"/>
      <c r="D21" s="212"/>
      <c r="E21" s="212"/>
      <c r="F21" s="212"/>
      <c r="G21" s="212"/>
      <c r="H21" s="212"/>
      <c r="I21" s="212"/>
      <c r="J21" s="212"/>
      <c r="K21" s="212"/>
      <c r="L21" s="213"/>
      <c r="O21" s="8" t="s">
        <v>331</v>
      </c>
      <c r="P21" s="8" t="s">
        <v>332</v>
      </c>
    </row>
    <row r="22" spans="1:19" s="27" customFormat="1" x14ac:dyDescent="0.3">
      <c r="A22" s="60"/>
      <c r="B22" s="211"/>
      <c r="C22" s="212"/>
      <c r="D22" s="212"/>
      <c r="E22" s="212"/>
      <c r="F22" s="212"/>
      <c r="G22" s="212"/>
      <c r="H22" s="212"/>
      <c r="I22" s="212"/>
      <c r="J22" s="212"/>
      <c r="K22" s="212"/>
      <c r="L22" s="213"/>
      <c r="O22" s="8"/>
      <c r="P22" s="8"/>
    </row>
    <row r="23" spans="1:19" s="27" customFormat="1" x14ac:dyDescent="0.3">
      <c r="A23" s="60"/>
      <c r="B23" s="211"/>
      <c r="C23" s="212"/>
      <c r="D23" s="212"/>
      <c r="E23" s="212"/>
      <c r="F23" s="212"/>
      <c r="G23" s="212"/>
      <c r="H23" s="212"/>
      <c r="I23" s="212"/>
      <c r="J23" s="212"/>
      <c r="K23" s="212"/>
      <c r="L23" s="213"/>
      <c r="O23" s="8"/>
      <c r="P23" s="8"/>
    </row>
    <row r="24" spans="1:19" s="27" customFormat="1" x14ac:dyDescent="0.3">
      <c r="A24" s="60"/>
      <c r="B24" s="72"/>
      <c r="C24" s="61"/>
      <c r="D24" s="61"/>
      <c r="E24" s="61"/>
      <c r="F24" s="61"/>
      <c r="G24" s="61"/>
      <c r="H24" s="61"/>
      <c r="I24" s="61"/>
      <c r="J24" s="61"/>
      <c r="K24" s="61"/>
      <c r="L24" s="62"/>
      <c r="O24" s="8"/>
      <c r="P24" s="8"/>
    </row>
    <row r="25" spans="1:19" x14ac:dyDescent="0.3">
      <c r="B25" s="108"/>
      <c r="C25" s="389" t="str">
        <f>IF(Intro!$G$20="English",O25,P25)</f>
        <v xml:space="preserve">Dénomination sociale de l'entreprise </v>
      </c>
      <c r="D25" s="389"/>
      <c r="E25" s="389"/>
      <c r="F25" s="389" t="str">
        <f>IF(Intro!$G$20="English",O26,P26)</f>
        <v>Adresse de l'entreprise</v>
      </c>
      <c r="G25" s="389"/>
      <c r="H25" s="389" t="str">
        <f>IF(Intro!$G$20="English",O27,P27)</f>
        <v>Type d'affiliation</v>
      </c>
      <c r="I25" s="389"/>
      <c r="J25" s="389" t="str">
        <f>IF(Intro!$G$20="English",O28,P28)</f>
        <v>Rôle dans l'industrie</v>
      </c>
      <c r="K25" s="389"/>
      <c r="L25" s="390"/>
      <c r="M25" s="8"/>
      <c r="O25" s="8" t="s">
        <v>73</v>
      </c>
      <c r="P25" s="8" t="s">
        <v>128</v>
      </c>
    </row>
    <row r="26" spans="1:19" x14ac:dyDescent="0.3">
      <c r="B26" s="381">
        <v>1</v>
      </c>
      <c r="C26" s="223"/>
      <c r="D26" s="223"/>
      <c r="E26" s="223"/>
      <c r="F26" s="223"/>
      <c r="G26" s="223"/>
      <c r="H26" s="223"/>
      <c r="I26" s="223"/>
      <c r="J26" s="223"/>
      <c r="K26" s="223"/>
      <c r="L26" s="224"/>
      <c r="M26" s="8"/>
      <c r="O26" s="8" t="s">
        <v>15</v>
      </c>
      <c r="P26" s="8" t="s">
        <v>6</v>
      </c>
    </row>
    <row r="27" spans="1:19" x14ac:dyDescent="0.3">
      <c r="B27" s="381"/>
      <c r="C27" s="223"/>
      <c r="D27" s="223"/>
      <c r="E27" s="223"/>
      <c r="F27" s="223"/>
      <c r="G27" s="223"/>
      <c r="H27" s="223"/>
      <c r="I27" s="223"/>
      <c r="J27" s="223"/>
      <c r="K27" s="223"/>
      <c r="L27" s="224"/>
      <c r="M27" s="8"/>
      <c r="O27" s="8" t="s">
        <v>273</v>
      </c>
      <c r="P27" s="8" t="s">
        <v>413</v>
      </c>
    </row>
    <row r="28" spans="1:19" x14ac:dyDescent="0.3">
      <c r="B28" s="381">
        <v>2</v>
      </c>
      <c r="C28" s="223"/>
      <c r="D28" s="223"/>
      <c r="E28" s="223"/>
      <c r="F28" s="223"/>
      <c r="G28" s="223"/>
      <c r="H28" s="223"/>
      <c r="I28" s="223"/>
      <c r="J28" s="223"/>
      <c r="K28" s="223"/>
      <c r="L28" s="224"/>
      <c r="M28" s="8"/>
      <c r="O28" s="8" t="s">
        <v>74</v>
      </c>
      <c r="P28" s="8" t="s">
        <v>86</v>
      </c>
    </row>
    <row r="29" spans="1:19" x14ac:dyDescent="0.3">
      <c r="B29" s="381"/>
      <c r="C29" s="223"/>
      <c r="D29" s="223"/>
      <c r="E29" s="223"/>
      <c r="F29" s="223"/>
      <c r="G29" s="223"/>
      <c r="H29" s="223"/>
      <c r="I29" s="223"/>
      <c r="J29" s="223"/>
      <c r="K29" s="223"/>
      <c r="L29" s="224"/>
      <c r="M29" s="8"/>
    </row>
    <row r="30" spans="1:19" x14ac:dyDescent="0.3">
      <c r="B30" s="381">
        <v>3</v>
      </c>
      <c r="C30" s="223"/>
      <c r="D30" s="223"/>
      <c r="E30" s="223"/>
      <c r="F30" s="223"/>
      <c r="G30" s="223"/>
      <c r="H30" s="223"/>
      <c r="I30" s="223"/>
      <c r="J30" s="223"/>
      <c r="K30" s="223"/>
      <c r="L30" s="224"/>
      <c r="M30" s="8"/>
    </row>
    <row r="31" spans="1:19" x14ac:dyDescent="0.3">
      <c r="B31" s="381"/>
      <c r="C31" s="223"/>
      <c r="D31" s="223"/>
      <c r="E31" s="223"/>
      <c r="F31" s="223"/>
      <c r="G31" s="223"/>
      <c r="H31" s="223"/>
      <c r="I31" s="223"/>
      <c r="J31" s="223"/>
      <c r="K31" s="223"/>
      <c r="L31" s="224"/>
      <c r="M31" s="8"/>
    </row>
    <row r="32" spans="1:19" x14ac:dyDescent="0.3">
      <c r="B32" s="381">
        <v>4</v>
      </c>
      <c r="C32" s="223"/>
      <c r="D32" s="223"/>
      <c r="E32" s="223"/>
      <c r="F32" s="223"/>
      <c r="G32" s="223"/>
      <c r="H32" s="223"/>
      <c r="I32" s="223"/>
      <c r="J32" s="223"/>
      <c r="K32" s="223"/>
      <c r="L32" s="224"/>
      <c r="M32" s="8"/>
    </row>
    <row r="33" spans="1:16" x14ac:dyDescent="0.3">
      <c r="B33" s="381"/>
      <c r="C33" s="223"/>
      <c r="D33" s="223"/>
      <c r="E33" s="223"/>
      <c r="F33" s="223"/>
      <c r="G33" s="223"/>
      <c r="H33" s="223"/>
      <c r="I33" s="223"/>
      <c r="J33" s="223"/>
      <c r="K33" s="223"/>
      <c r="L33" s="224"/>
      <c r="M33" s="8"/>
    </row>
    <row r="34" spans="1:16" x14ac:dyDescent="0.3">
      <c r="B34" s="381">
        <v>5</v>
      </c>
      <c r="C34" s="223"/>
      <c r="D34" s="223"/>
      <c r="E34" s="223"/>
      <c r="F34" s="223"/>
      <c r="G34" s="223"/>
      <c r="H34" s="223"/>
      <c r="I34" s="223"/>
      <c r="J34" s="223"/>
      <c r="K34" s="223"/>
      <c r="L34" s="224"/>
      <c r="M34" s="8"/>
    </row>
    <row r="35" spans="1:16" x14ac:dyDescent="0.3">
      <c r="B35" s="381"/>
      <c r="C35" s="223"/>
      <c r="D35" s="223"/>
      <c r="E35" s="223"/>
      <c r="F35" s="223"/>
      <c r="G35" s="223"/>
      <c r="H35" s="223"/>
      <c r="I35" s="223"/>
      <c r="J35" s="223"/>
      <c r="K35" s="223"/>
      <c r="L35" s="224"/>
      <c r="M35" s="8"/>
    </row>
    <row r="36" spans="1:16" x14ac:dyDescent="0.3">
      <c r="B36" s="381">
        <v>6</v>
      </c>
      <c r="C36" s="223"/>
      <c r="D36" s="223"/>
      <c r="E36" s="223"/>
      <c r="F36" s="223"/>
      <c r="G36" s="223"/>
      <c r="H36" s="223"/>
      <c r="I36" s="223"/>
      <c r="J36" s="223"/>
      <c r="K36" s="223"/>
      <c r="L36" s="224"/>
      <c r="M36" s="8"/>
    </row>
    <row r="37" spans="1:16" x14ac:dyDescent="0.3">
      <c r="B37" s="381"/>
      <c r="C37" s="223"/>
      <c r="D37" s="223"/>
      <c r="E37" s="223"/>
      <c r="F37" s="223"/>
      <c r="G37" s="223"/>
      <c r="H37" s="223"/>
      <c r="I37" s="223"/>
      <c r="J37" s="223"/>
      <c r="K37" s="223"/>
      <c r="L37" s="224"/>
      <c r="M37" s="8"/>
    </row>
    <row r="38" spans="1:16" x14ac:dyDescent="0.3">
      <c r="B38" s="381">
        <v>7</v>
      </c>
      <c r="C38" s="223"/>
      <c r="D38" s="223"/>
      <c r="E38" s="223"/>
      <c r="F38" s="223"/>
      <c r="G38" s="223"/>
      <c r="H38" s="223"/>
      <c r="I38" s="223"/>
      <c r="J38" s="223"/>
      <c r="K38" s="223"/>
      <c r="L38" s="224"/>
      <c r="M38" s="8"/>
    </row>
    <row r="39" spans="1:16" x14ac:dyDescent="0.3">
      <c r="B39" s="381"/>
      <c r="C39" s="223"/>
      <c r="D39" s="223"/>
      <c r="E39" s="223"/>
      <c r="F39" s="223"/>
      <c r="G39" s="223"/>
      <c r="H39" s="223"/>
      <c r="I39" s="223"/>
      <c r="J39" s="223"/>
      <c r="K39" s="223"/>
      <c r="L39" s="224"/>
      <c r="M39" s="8"/>
    </row>
    <row r="40" spans="1:16" x14ac:dyDescent="0.3">
      <c r="B40" s="381">
        <v>8</v>
      </c>
      <c r="C40" s="223"/>
      <c r="D40" s="223"/>
      <c r="E40" s="223"/>
      <c r="F40" s="223"/>
      <c r="G40" s="223"/>
      <c r="H40" s="223"/>
      <c r="I40" s="223"/>
      <c r="J40" s="223"/>
      <c r="K40" s="223"/>
      <c r="L40" s="224"/>
      <c r="M40" s="8"/>
    </row>
    <row r="41" spans="1:16" x14ac:dyDescent="0.3">
      <c r="B41" s="381"/>
      <c r="C41" s="223"/>
      <c r="D41" s="223"/>
      <c r="E41" s="223"/>
      <c r="F41" s="223"/>
      <c r="G41" s="223"/>
      <c r="H41" s="223"/>
      <c r="I41" s="223"/>
      <c r="J41" s="223"/>
      <c r="K41" s="223"/>
      <c r="L41" s="224"/>
      <c r="M41" s="8"/>
    </row>
    <row r="42" spans="1:16" x14ac:dyDescent="0.3">
      <c r="B42" s="381">
        <v>9</v>
      </c>
      <c r="C42" s="223"/>
      <c r="D42" s="223"/>
      <c r="E42" s="223"/>
      <c r="F42" s="223"/>
      <c r="G42" s="223"/>
      <c r="H42" s="223"/>
      <c r="I42" s="223"/>
      <c r="J42" s="223"/>
      <c r="K42" s="223"/>
      <c r="L42" s="224"/>
      <c r="M42" s="8"/>
    </row>
    <row r="43" spans="1:16" x14ac:dyDescent="0.3">
      <c r="B43" s="381"/>
      <c r="C43" s="223"/>
      <c r="D43" s="223"/>
      <c r="E43" s="223"/>
      <c r="F43" s="223"/>
      <c r="G43" s="223"/>
      <c r="H43" s="223"/>
      <c r="I43" s="223"/>
      <c r="J43" s="223"/>
      <c r="K43" s="223"/>
      <c r="L43" s="224"/>
      <c r="M43" s="8"/>
    </row>
    <row r="44" spans="1:16" x14ac:dyDescent="0.3">
      <c r="B44" s="381">
        <v>10</v>
      </c>
      <c r="C44" s="223"/>
      <c r="D44" s="223"/>
      <c r="E44" s="223"/>
      <c r="F44" s="223"/>
      <c r="G44" s="223"/>
      <c r="H44" s="223"/>
      <c r="I44" s="223"/>
      <c r="J44" s="223"/>
      <c r="K44" s="223"/>
      <c r="L44" s="224"/>
      <c r="M44" s="8"/>
    </row>
    <row r="45" spans="1:16" x14ac:dyDescent="0.3">
      <c r="B45" s="381"/>
      <c r="C45" s="223"/>
      <c r="D45" s="223"/>
      <c r="E45" s="223"/>
      <c r="F45" s="223"/>
      <c r="G45" s="223"/>
      <c r="H45" s="223"/>
      <c r="I45" s="223"/>
      <c r="J45" s="223"/>
      <c r="K45" s="223"/>
      <c r="L45" s="224"/>
      <c r="M45" s="8"/>
    </row>
    <row r="46" spans="1:16" s="27" customFormat="1" x14ac:dyDescent="0.3">
      <c r="A46" s="60"/>
      <c r="B46" s="73"/>
      <c r="C46" s="74"/>
      <c r="D46" s="74"/>
      <c r="E46" s="74"/>
      <c r="F46" s="74"/>
      <c r="G46" s="74"/>
      <c r="H46" s="74"/>
      <c r="I46" s="74"/>
      <c r="J46" s="74"/>
      <c r="K46" s="74"/>
      <c r="L46" s="75"/>
      <c r="O46" s="8"/>
      <c r="P46" s="8"/>
    </row>
    <row r="47" spans="1:16" s="4" customFormat="1" ht="14.7" customHeight="1" x14ac:dyDescent="0.3">
      <c r="A47" s="1"/>
      <c r="B47" s="15"/>
      <c r="C47" s="15"/>
      <c r="D47" s="15"/>
      <c r="E47" s="3"/>
      <c r="F47" s="3"/>
      <c r="G47" s="3"/>
      <c r="H47" s="3"/>
      <c r="I47" s="3"/>
      <c r="J47" s="3"/>
      <c r="K47" s="3"/>
      <c r="L47" s="3"/>
      <c r="O47" s="16"/>
      <c r="P47" s="16"/>
    </row>
    <row r="48" spans="1:16" x14ac:dyDescent="0.3">
      <c r="A48" s="23"/>
      <c r="B48" s="184" t="str">
        <f>UPPER(IF(Intro!$G$20="English",O48,P48))</f>
        <v>CARACTÉRISTIQUES DU MARCHÉ DES MARCHANDISES</v>
      </c>
      <c r="C48" s="185"/>
      <c r="D48" s="185"/>
      <c r="E48" s="185"/>
      <c r="F48" s="185"/>
      <c r="G48" s="185"/>
      <c r="H48" s="185"/>
      <c r="I48" s="185"/>
      <c r="J48" s="185"/>
      <c r="K48" s="185"/>
      <c r="L48" s="186"/>
      <c r="M48" s="27"/>
      <c r="O48" s="8" t="s">
        <v>175</v>
      </c>
      <c r="P48" s="8" t="s">
        <v>176</v>
      </c>
    </row>
    <row r="49" spans="1:16" s="9" customFormat="1" x14ac:dyDescent="0.3">
      <c r="A49" s="23"/>
      <c r="B49" s="335" t="s">
        <v>10</v>
      </c>
      <c r="C49" s="336"/>
      <c r="D49" s="336"/>
      <c r="E49" s="336"/>
      <c r="F49" s="336"/>
      <c r="G49" s="336"/>
      <c r="H49" s="336"/>
      <c r="I49" s="336"/>
      <c r="J49" s="336"/>
      <c r="K49" s="336"/>
      <c r="L49" s="337"/>
      <c r="M49" s="45"/>
    </row>
    <row r="50" spans="1:16" s="27" customFormat="1" x14ac:dyDescent="0.3">
      <c r="A50" s="76"/>
      <c r="B50" s="72"/>
      <c r="C50" s="61"/>
      <c r="D50" s="61"/>
      <c r="E50" s="61"/>
      <c r="F50" s="61"/>
      <c r="G50" s="61"/>
      <c r="H50" s="61"/>
      <c r="I50" s="61"/>
      <c r="J50" s="61"/>
      <c r="K50" s="61"/>
      <c r="L50" s="62"/>
      <c r="O50" s="8"/>
      <c r="P50" s="8"/>
    </row>
    <row r="51" spans="1:16" s="27" customFormat="1" x14ac:dyDescent="0.3">
      <c r="A51" s="76"/>
      <c r="B51" s="350" t="str">
        <f>IF(Intro!$G$20="English",O51,P51)</f>
        <v>Si votre entreprise est un distributeur, indiquez dans quels segments de marché ces marchandises sont vendues.</v>
      </c>
      <c r="C51" s="351"/>
      <c r="D51" s="351"/>
      <c r="E51" s="351"/>
      <c r="F51" s="351"/>
      <c r="G51" s="351"/>
      <c r="H51" s="351"/>
      <c r="I51" s="351"/>
      <c r="J51" s="351"/>
      <c r="K51" s="351"/>
      <c r="L51" s="352"/>
      <c r="O51" s="8" t="s">
        <v>403</v>
      </c>
      <c r="P51" s="8" t="s">
        <v>404</v>
      </c>
    </row>
    <row r="52" spans="1:16" s="27" customFormat="1" x14ac:dyDescent="0.3">
      <c r="A52" s="76"/>
      <c r="B52" s="350" t="str">
        <f>IF(Intro!$G$20="English",O52,P52)</f>
        <v>Si votre entreprise est un utilisateur final, indiquez vos segments de marché.</v>
      </c>
      <c r="C52" s="351"/>
      <c r="D52" s="351"/>
      <c r="E52" s="351"/>
      <c r="F52" s="351"/>
      <c r="G52" s="351"/>
      <c r="H52" s="351"/>
      <c r="I52" s="351"/>
      <c r="J52" s="351"/>
      <c r="K52" s="351"/>
      <c r="L52" s="352"/>
      <c r="O52" s="8" t="s">
        <v>469</v>
      </c>
      <c r="P52" s="8" t="s">
        <v>405</v>
      </c>
    </row>
    <row r="53" spans="1:16" s="27" customFormat="1" x14ac:dyDescent="0.3">
      <c r="A53" s="76"/>
      <c r="B53" s="72"/>
      <c r="C53" s="61"/>
      <c r="D53" s="61"/>
      <c r="E53" s="61"/>
      <c r="F53" s="61"/>
      <c r="G53" s="61"/>
      <c r="H53" s="61"/>
      <c r="I53" s="61"/>
      <c r="J53" s="61"/>
      <c r="K53" s="61"/>
      <c r="L53" s="62"/>
      <c r="O53" s="8"/>
      <c r="P53" s="8"/>
    </row>
    <row r="54" spans="1:16" x14ac:dyDescent="0.3">
      <c r="A54" s="23"/>
      <c r="B54" s="219" t="str">
        <f>IF(Intro!$G$20="English",O54,P54)</f>
        <v>Segment de marché 1</v>
      </c>
      <c r="C54" s="220"/>
      <c r="D54" s="223"/>
      <c r="E54" s="223"/>
      <c r="F54" s="223"/>
      <c r="G54" s="223"/>
      <c r="H54" s="223"/>
      <c r="I54" s="223"/>
      <c r="J54" s="223"/>
      <c r="K54" s="223"/>
      <c r="L54" s="224"/>
      <c r="M54" s="8"/>
      <c r="O54" s="8" t="s">
        <v>101</v>
      </c>
      <c r="P54" s="8" t="s">
        <v>102</v>
      </c>
    </row>
    <row r="55" spans="1:16" x14ac:dyDescent="0.3">
      <c r="A55" s="23"/>
      <c r="B55" s="219"/>
      <c r="C55" s="220"/>
      <c r="D55" s="223"/>
      <c r="E55" s="223"/>
      <c r="F55" s="223"/>
      <c r="G55" s="223"/>
      <c r="H55" s="223"/>
      <c r="I55" s="223"/>
      <c r="J55" s="223"/>
      <c r="K55" s="223"/>
      <c r="L55" s="224"/>
      <c r="M55" s="8"/>
    </row>
    <row r="56" spans="1:16" x14ac:dyDescent="0.3">
      <c r="A56" s="23"/>
      <c r="B56" s="219"/>
      <c r="C56" s="220"/>
      <c r="D56" s="223"/>
      <c r="E56" s="223"/>
      <c r="F56" s="223"/>
      <c r="G56" s="223"/>
      <c r="H56" s="223"/>
      <c r="I56" s="223"/>
      <c r="J56" s="223"/>
      <c r="K56" s="223"/>
      <c r="L56" s="224"/>
      <c r="M56" s="8"/>
    </row>
    <row r="57" spans="1:16" x14ac:dyDescent="0.3">
      <c r="A57" s="23"/>
      <c r="B57" s="219"/>
      <c r="C57" s="220"/>
      <c r="D57" s="223"/>
      <c r="E57" s="223"/>
      <c r="F57" s="223"/>
      <c r="G57" s="223"/>
      <c r="H57" s="223"/>
      <c r="I57" s="223"/>
      <c r="J57" s="223"/>
      <c r="K57" s="223"/>
      <c r="L57" s="224"/>
      <c r="M57" s="8"/>
    </row>
    <row r="58" spans="1:16" x14ac:dyDescent="0.3">
      <c r="A58" s="23"/>
      <c r="B58" s="219"/>
      <c r="C58" s="220"/>
      <c r="D58" s="223"/>
      <c r="E58" s="223"/>
      <c r="F58" s="223"/>
      <c r="G58" s="223"/>
      <c r="H58" s="223"/>
      <c r="I58" s="223"/>
      <c r="J58" s="223"/>
      <c r="K58" s="223"/>
      <c r="L58" s="224"/>
      <c r="M58" s="8"/>
    </row>
    <row r="59" spans="1:16" x14ac:dyDescent="0.3">
      <c r="A59" s="23"/>
      <c r="B59" s="219" t="str">
        <f>IF(Intro!$G$20="English",O59,P59)</f>
        <v>Segment de marché 2</v>
      </c>
      <c r="C59" s="220"/>
      <c r="D59" s="223"/>
      <c r="E59" s="223"/>
      <c r="F59" s="223"/>
      <c r="G59" s="223"/>
      <c r="H59" s="223"/>
      <c r="I59" s="223"/>
      <c r="J59" s="223"/>
      <c r="K59" s="223"/>
      <c r="L59" s="224"/>
      <c r="M59" s="8"/>
      <c r="O59" s="8" t="s">
        <v>198</v>
      </c>
      <c r="P59" s="8" t="s">
        <v>103</v>
      </c>
    </row>
    <row r="60" spans="1:16" x14ac:dyDescent="0.3">
      <c r="A60" s="23"/>
      <c r="B60" s="219"/>
      <c r="C60" s="220"/>
      <c r="D60" s="223"/>
      <c r="E60" s="223"/>
      <c r="F60" s="223"/>
      <c r="G60" s="223"/>
      <c r="H60" s="223"/>
      <c r="I60" s="223"/>
      <c r="J60" s="223"/>
      <c r="K60" s="223"/>
      <c r="L60" s="224"/>
      <c r="M60" s="8"/>
    </row>
    <row r="61" spans="1:16" x14ac:dyDescent="0.3">
      <c r="A61" s="23"/>
      <c r="B61" s="219"/>
      <c r="C61" s="220"/>
      <c r="D61" s="223"/>
      <c r="E61" s="223"/>
      <c r="F61" s="223"/>
      <c r="G61" s="223"/>
      <c r="H61" s="223"/>
      <c r="I61" s="223"/>
      <c r="J61" s="223"/>
      <c r="K61" s="223"/>
      <c r="L61" s="224"/>
      <c r="M61" s="8"/>
    </row>
    <row r="62" spans="1:16" x14ac:dyDescent="0.3">
      <c r="A62" s="23"/>
      <c r="B62" s="219"/>
      <c r="C62" s="220"/>
      <c r="D62" s="223"/>
      <c r="E62" s="223"/>
      <c r="F62" s="223"/>
      <c r="G62" s="223"/>
      <c r="H62" s="223"/>
      <c r="I62" s="223"/>
      <c r="J62" s="223"/>
      <c r="K62" s="223"/>
      <c r="L62" s="224"/>
      <c r="M62" s="8"/>
    </row>
    <row r="63" spans="1:16" x14ac:dyDescent="0.3">
      <c r="A63" s="23"/>
      <c r="B63" s="219"/>
      <c r="C63" s="220"/>
      <c r="D63" s="223"/>
      <c r="E63" s="223"/>
      <c r="F63" s="223"/>
      <c r="G63" s="223"/>
      <c r="H63" s="223"/>
      <c r="I63" s="223"/>
      <c r="J63" s="223"/>
      <c r="K63" s="223"/>
      <c r="L63" s="224"/>
      <c r="M63" s="8"/>
    </row>
    <row r="64" spans="1:16" x14ac:dyDescent="0.3">
      <c r="A64" s="23"/>
      <c r="B64" s="219" t="str">
        <f>IF(Intro!$G$20="English",O64,P64)</f>
        <v>Segment de marché 3</v>
      </c>
      <c r="C64" s="377"/>
      <c r="D64" s="223"/>
      <c r="E64" s="223"/>
      <c r="F64" s="223"/>
      <c r="G64" s="223"/>
      <c r="H64" s="223"/>
      <c r="I64" s="223"/>
      <c r="J64" s="223"/>
      <c r="K64" s="223"/>
      <c r="L64" s="224"/>
      <c r="M64" s="8"/>
      <c r="O64" s="8" t="s">
        <v>199</v>
      </c>
      <c r="P64" s="8" t="s">
        <v>104</v>
      </c>
    </row>
    <row r="65" spans="1:16" x14ac:dyDescent="0.3">
      <c r="A65" s="23"/>
      <c r="B65" s="219"/>
      <c r="C65" s="377"/>
      <c r="D65" s="223"/>
      <c r="E65" s="223"/>
      <c r="F65" s="223"/>
      <c r="G65" s="223"/>
      <c r="H65" s="223"/>
      <c r="I65" s="223"/>
      <c r="J65" s="223"/>
      <c r="K65" s="223"/>
      <c r="L65" s="224"/>
      <c r="M65" s="8"/>
    </row>
    <row r="66" spans="1:16" x14ac:dyDescent="0.3">
      <c r="A66" s="23"/>
      <c r="B66" s="219"/>
      <c r="C66" s="377"/>
      <c r="D66" s="223"/>
      <c r="E66" s="223"/>
      <c r="F66" s="223"/>
      <c r="G66" s="223"/>
      <c r="H66" s="223"/>
      <c r="I66" s="223"/>
      <c r="J66" s="223"/>
      <c r="K66" s="223"/>
      <c r="L66" s="224"/>
      <c r="M66" s="8"/>
    </row>
    <row r="67" spans="1:16" x14ac:dyDescent="0.3">
      <c r="A67" s="23"/>
      <c r="B67" s="219"/>
      <c r="C67" s="377"/>
      <c r="D67" s="223"/>
      <c r="E67" s="223"/>
      <c r="F67" s="223"/>
      <c r="G67" s="223"/>
      <c r="H67" s="223"/>
      <c r="I67" s="223"/>
      <c r="J67" s="223"/>
      <c r="K67" s="223"/>
      <c r="L67" s="224"/>
      <c r="M67" s="8"/>
    </row>
    <row r="68" spans="1:16" x14ac:dyDescent="0.3">
      <c r="A68" s="23"/>
      <c r="B68" s="221"/>
      <c r="C68" s="222"/>
      <c r="D68" s="223"/>
      <c r="E68" s="223"/>
      <c r="F68" s="223"/>
      <c r="G68" s="223"/>
      <c r="H68" s="223"/>
      <c r="I68" s="223"/>
      <c r="J68" s="223"/>
      <c r="K68" s="223"/>
      <c r="L68" s="224"/>
      <c r="M68" s="8"/>
    </row>
    <row r="69" spans="1:16" s="27" customFormat="1" x14ac:dyDescent="0.3">
      <c r="A69" s="76"/>
      <c r="B69" s="73"/>
      <c r="C69" s="74"/>
      <c r="D69" s="74"/>
      <c r="E69" s="74"/>
      <c r="F69" s="74"/>
      <c r="G69" s="74"/>
      <c r="H69" s="74"/>
      <c r="I69" s="74"/>
      <c r="J69" s="74"/>
      <c r="K69" s="74"/>
      <c r="L69" s="75"/>
      <c r="O69" s="8"/>
      <c r="P69" s="8"/>
    </row>
    <row r="70" spans="1:16" s="9" customFormat="1" x14ac:dyDescent="0.3">
      <c r="A70" s="6"/>
      <c r="B70" s="335" t="s">
        <v>250</v>
      </c>
      <c r="C70" s="336"/>
      <c r="D70" s="336"/>
      <c r="E70" s="336"/>
      <c r="F70" s="336"/>
      <c r="G70" s="336"/>
      <c r="H70" s="336"/>
      <c r="I70" s="336"/>
      <c r="J70" s="336"/>
      <c r="K70" s="336"/>
      <c r="L70" s="337"/>
      <c r="M70" s="45"/>
    </row>
    <row r="71" spans="1:16" s="27" customFormat="1" x14ac:dyDescent="0.3">
      <c r="A71" s="60"/>
      <c r="B71" s="72"/>
      <c r="C71" s="61"/>
      <c r="D71" s="61"/>
      <c r="E71" s="61"/>
      <c r="F71" s="61"/>
      <c r="G71" s="61"/>
      <c r="H71" s="61"/>
      <c r="I71" s="61"/>
      <c r="J71" s="61"/>
      <c r="K71" s="61"/>
      <c r="L71" s="62"/>
      <c r="O71" s="8"/>
      <c r="P71" s="8"/>
    </row>
    <row r="72" spans="1:16" s="27" customFormat="1" x14ac:dyDescent="0.3">
      <c r="A72" s="60"/>
      <c r="B72" s="211" t="str">
        <f>IF(Intro!$G$20="English",O72,P72)</f>
        <v>Les billes forgées, estampillées et vertes sont-elles substituables, et cela est-il vrai pour toutes les utilisations finales ? Si ce n’est pas le cas, veuillez expliquer pourquoi.
Si ce n’est pas le cas, veuillez fournir des précisions supplémentaires expliquant pourquoi (par exemple : le coût).</v>
      </c>
      <c r="C72" s="212"/>
      <c r="D72" s="212"/>
      <c r="E72" s="212"/>
      <c r="F72" s="212"/>
      <c r="G72" s="212"/>
      <c r="H72" s="212"/>
      <c r="I72" s="212"/>
      <c r="J72" s="212"/>
      <c r="K72" s="212"/>
      <c r="L72" s="213"/>
      <c r="O72" s="8" t="s">
        <v>509</v>
      </c>
      <c r="P72" s="8" t="s">
        <v>510</v>
      </c>
    </row>
    <row r="73" spans="1:16" s="27" customFormat="1" x14ac:dyDescent="0.3">
      <c r="A73" s="60"/>
      <c r="B73" s="211"/>
      <c r="C73" s="212"/>
      <c r="D73" s="212"/>
      <c r="E73" s="212"/>
      <c r="F73" s="212"/>
      <c r="G73" s="212"/>
      <c r="H73" s="212"/>
      <c r="I73" s="212"/>
      <c r="J73" s="212"/>
      <c r="K73" s="212"/>
      <c r="L73" s="213"/>
      <c r="O73" s="8"/>
      <c r="P73" s="8"/>
    </row>
    <row r="74" spans="1:16" s="27" customFormat="1" x14ac:dyDescent="0.3">
      <c r="A74" s="60"/>
      <c r="B74" s="211"/>
      <c r="C74" s="212"/>
      <c r="D74" s="212"/>
      <c r="E74" s="212"/>
      <c r="F74" s="212"/>
      <c r="G74" s="212"/>
      <c r="H74" s="212"/>
      <c r="I74" s="212"/>
      <c r="J74" s="212"/>
      <c r="K74" s="212"/>
      <c r="L74" s="213"/>
      <c r="O74" s="8"/>
      <c r="P74" s="8"/>
    </row>
    <row r="75" spans="1:16" x14ac:dyDescent="0.3">
      <c r="A75" s="23"/>
      <c r="B75" s="368"/>
      <c r="C75" s="369"/>
      <c r="D75" s="369"/>
      <c r="E75" s="369"/>
      <c r="F75" s="369"/>
      <c r="G75" s="369"/>
      <c r="H75" s="369"/>
      <c r="I75" s="369"/>
      <c r="J75" s="369"/>
      <c r="K75" s="369"/>
      <c r="L75" s="370"/>
      <c r="M75" s="8"/>
    </row>
    <row r="76" spans="1:16" x14ac:dyDescent="0.3">
      <c r="A76" s="23"/>
      <c r="B76" s="371"/>
      <c r="C76" s="372"/>
      <c r="D76" s="372"/>
      <c r="E76" s="372"/>
      <c r="F76" s="372"/>
      <c r="G76" s="372"/>
      <c r="H76" s="372"/>
      <c r="I76" s="372"/>
      <c r="J76" s="372"/>
      <c r="K76" s="372"/>
      <c r="L76" s="373"/>
      <c r="M76" s="8"/>
    </row>
    <row r="77" spans="1:16" x14ac:dyDescent="0.3">
      <c r="A77" s="23"/>
      <c r="B77" s="371"/>
      <c r="C77" s="372"/>
      <c r="D77" s="372"/>
      <c r="E77" s="372"/>
      <c r="F77" s="372"/>
      <c r="G77" s="372"/>
      <c r="H77" s="372"/>
      <c r="I77" s="372"/>
      <c r="J77" s="372"/>
      <c r="K77" s="372"/>
      <c r="L77" s="373"/>
      <c r="M77" s="8"/>
    </row>
    <row r="78" spans="1:16" x14ac:dyDescent="0.3">
      <c r="A78" s="23"/>
      <c r="B78" s="371"/>
      <c r="C78" s="372"/>
      <c r="D78" s="372"/>
      <c r="E78" s="372"/>
      <c r="F78" s="372"/>
      <c r="G78" s="372"/>
      <c r="H78" s="372"/>
      <c r="I78" s="372"/>
      <c r="J78" s="372"/>
      <c r="K78" s="372"/>
      <c r="L78" s="373"/>
      <c r="M78" s="8"/>
    </row>
    <row r="79" spans="1:16" x14ac:dyDescent="0.3">
      <c r="A79" s="23"/>
      <c r="B79" s="374"/>
      <c r="C79" s="375"/>
      <c r="D79" s="375"/>
      <c r="E79" s="375"/>
      <c r="F79" s="375"/>
      <c r="G79" s="375"/>
      <c r="H79" s="375"/>
      <c r="I79" s="375"/>
      <c r="J79" s="375"/>
      <c r="K79" s="375"/>
      <c r="L79" s="376"/>
      <c r="M79" s="8"/>
    </row>
    <row r="80" spans="1:16" s="27" customFormat="1" x14ac:dyDescent="0.3">
      <c r="A80" s="76"/>
      <c r="B80" s="73"/>
      <c r="C80" s="74"/>
      <c r="D80" s="74"/>
      <c r="E80" s="74"/>
      <c r="F80" s="74"/>
      <c r="G80" s="74"/>
      <c r="H80" s="74"/>
      <c r="I80" s="74"/>
      <c r="J80" s="74"/>
      <c r="K80" s="74"/>
      <c r="L80" s="75"/>
      <c r="O80" s="8"/>
      <c r="P80" s="8"/>
    </row>
    <row r="81" spans="1:16" s="27" customFormat="1" x14ac:dyDescent="0.3">
      <c r="A81" s="76"/>
      <c r="B81" s="73"/>
      <c r="C81" s="74"/>
      <c r="D81" s="74"/>
      <c r="E81" s="74"/>
      <c r="F81" s="74"/>
      <c r="G81" s="74"/>
      <c r="H81" s="74"/>
      <c r="I81" s="74"/>
      <c r="J81" s="74"/>
      <c r="K81" s="74"/>
      <c r="L81" s="75"/>
      <c r="O81" s="8"/>
      <c r="P81" s="8"/>
    </row>
    <row r="82" spans="1:16" s="9" customFormat="1" x14ac:dyDescent="0.3">
      <c r="A82" s="6"/>
      <c r="B82" s="335" t="s">
        <v>251</v>
      </c>
      <c r="C82" s="336"/>
      <c r="D82" s="336"/>
      <c r="E82" s="336"/>
      <c r="F82" s="336"/>
      <c r="G82" s="336"/>
      <c r="H82" s="336"/>
      <c r="I82" s="336"/>
      <c r="J82" s="336"/>
      <c r="K82" s="336"/>
      <c r="L82" s="337"/>
      <c r="M82" s="45"/>
    </row>
    <row r="83" spans="1:16" s="27" customFormat="1" x14ac:dyDescent="0.3">
      <c r="A83" s="60"/>
      <c r="B83" s="72"/>
      <c r="C83" s="61"/>
      <c r="D83" s="61"/>
      <c r="E83" s="61"/>
      <c r="F83" s="61"/>
      <c r="G83" s="61"/>
      <c r="H83" s="61"/>
      <c r="I83" s="61"/>
      <c r="J83" s="61"/>
      <c r="K83" s="61"/>
      <c r="L83" s="62"/>
      <c r="O83" s="8"/>
      <c r="P83" s="8"/>
    </row>
    <row r="84" spans="1:16" s="27" customFormat="1" x14ac:dyDescent="0.3">
      <c r="A84" s="60"/>
      <c r="B84" s="211" t="str">
        <f>IF(Intro!$G$20="English",O84,P84)</f>
        <v xml:space="preserve">Quelles marchandises, soient fabriquées sur le marché intérieur ou importées, percevez-vous comme produits substituts raisonnables pour les marchandises qu'achètent votre entreprise? S'il y a des restrictions ou des contraintes ayant une incidence sur l’utilisation de ces produits de substitution (p. ex. la qualité, le coût relatif), précisez.  </v>
      </c>
      <c r="C84" s="212"/>
      <c r="D84" s="212"/>
      <c r="E84" s="212"/>
      <c r="F84" s="212"/>
      <c r="G84" s="212"/>
      <c r="H84" s="212"/>
      <c r="I84" s="212"/>
      <c r="J84" s="212"/>
      <c r="K84" s="212"/>
      <c r="L84" s="213"/>
      <c r="O84" s="8" t="s">
        <v>274</v>
      </c>
      <c r="P84" s="8" t="s">
        <v>414</v>
      </c>
    </row>
    <row r="85" spans="1:16" s="27" customFormat="1" x14ac:dyDescent="0.3">
      <c r="A85" s="60"/>
      <c r="B85" s="211"/>
      <c r="C85" s="212"/>
      <c r="D85" s="212"/>
      <c r="E85" s="212"/>
      <c r="F85" s="212"/>
      <c r="G85" s="212"/>
      <c r="H85" s="212"/>
      <c r="I85" s="212"/>
      <c r="J85" s="212"/>
      <c r="K85" s="212"/>
      <c r="L85" s="213"/>
      <c r="O85" s="8"/>
      <c r="P85" s="8"/>
    </row>
    <row r="86" spans="1:16" s="27" customFormat="1" x14ac:dyDescent="0.3">
      <c r="A86" s="60"/>
      <c r="B86" s="211"/>
      <c r="C86" s="212"/>
      <c r="D86" s="212"/>
      <c r="E86" s="212"/>
      <c r="F86" s="212"/>
      <c r="G86" s="212"/>
      <c r="H86" s="212"/>
      <c r="I86" s="212"/>
      <c r="J86" s="212"/>
      <c r="K86" s="212"/>
      <c r="L86" s="213"/>
      <c r="O86" s="8"/>
      <c r="P86" s="8"/>
    </row>
    <row r="87" spans="1:16" s="27" customFormat="1" x14ac:dyDescent="0.3">
      <c r="A87" s="60"/>
      <c r="B87" s="72"/>
      <c r="C87" s="61"/>
      <c r="D87" s="61"/>
      <c r="E87" s="61"/>
      <c r="F87" s="61"/>
      <c r="G87" s="61"/>
      <c r="H87" s="61"/>
      <c r="I87" s="61"/>
      <c r="J87" s="61"/>
      <c r="K87" s="61"/>
      <c r="L87" s="62"/>
      <c r="O87" s="8"/>
      <c r="P87" s="8"/>
    </row>
    <row r="88" spans="1:16" x14ac:dyDescent="0.3">
      <c r="B88" s="366"/>
      <c r="C88" s="364" t="str">
        <f>IF(Intro!$G$20="English",O88,P88)</f>
        <v>Type de produit acheté par votre entreprise</v>
      </c>
      <c r="D88" s="364"/>
      <c r="E88" s="364"/>
      <c r="F88" s="364" t="str">
        <f>IF(Intro!$G$20="English",O89,P89)</f>
        <v>Produit substitut raisonnable</v>
      </c>
      <c r="G88" s="364"/>
      <c r="H88" s="364"/>
      <c r="I88" s="364" t="str">
        <f>IF(Intro!$G$20="English",O90,P90)</f>
        <v>Restrictions ou contraintes</v>
      </c>
      <c r="J88" s="364"/>
      <c r="K88" s="364" t="str">
        <f>IF(Intro!$G$20="English",O91,P91)</f>
        <v>Quel serait le pourcentage de diminution minimum du prix requis pour rendre ce produit substitut concurrentiel, étant donné les prix actuels sur le marché?</v>
      </c>
      <c r="L88" s="365"/>
      <c r="M88" s="8"/>
      <c r="O88" s="8" t="s">
        <v>112</v>
      </c>
      <c r="P88" s="8" t="s">
        <v>113</v>
      </c>
    </row>
    <row r="89" spans="1:16" x14ac:dyDescent="0.3">
      <c r="B89" s="366"/>
      <c r="C89" s="364"/>
      <c r="D89" s="364"/>
      <c r="E89" s="364"/>
      <c r="F89" s="364"/>
      <c r="G89" s="364"/>
      <c r="H89" s="364"/>
      <c r="I89" s="364"/>
      <c r="J89" s="364"/>
      <c r="K89" s="364"/>
      <c r="L89" s="365"/>
      <c r="M89" s="8"/>
      <c r="O89" s="8" t="s">
        <v>109</v>
      </c>
      <c r="P89" s="8" t="s">
        <v>111</v>
      </c>
    </row>
    <row r="90" spans="1:16" x14ac:dyDescent="0.3">
      <c r="B90" s="366"/>
      <c r="C90" s="364"/>
      <c r="D90" s="364"/>
      <c r="E90" s="364"/>
      <c r="F90" s="364"/>
      <c r="G90" s="364"/>
      <c r="H90" s="364"/>
      <c r="I90" s="364"/>
      <c r="J90" s="364"/>
      <c r="K90" s="364"/>
      <c r="L90" s="365"/>
      <c r="M90" s="8"/>
      <c r="O90" s="8" t="s">
        <v>110</v>
      </c>
      <c r="P90" s="8" t="s">
        <v>142</v>
      </c>
    </row>
    <row r="91" spans="1:16" x14ac:dyDescent="0.3">
      <c r="B91" s="366"/>
      <c r="C91" s="364"/>
      <c r="D91" s="364"/>
      <c r="E91" s="364"/>
      <c r="F91" s="364"/>
      <c r="G91" s="364"/>
      <c r="H91" s="364"/>
      <c r="I91" s="364"/>
      <c r="J91" s="364"/>
      <c r="K91" s="364"/>
      <c r="L91" s="365"/>
      <c r="M91" s="8"/>
      <c r="O91" s="8" t="s">
        <v>144</v>
      </c>
      <c r="P91" s="8" t="s">
        <v>143</v>
      </c>
    </row>
    <row r="92" spans="1:16" x14ac:dyDescent="0.3">
      <c r="B92" s="366"/>
      <c r="C92" s="364"/>
      <c r="D92" s="364"/>
      <c r="E92" s="364"/>
      <c r="F92" s="364"/>
      <c r="G92" s="364"/>
      <c r="H92" s="364"/>
      <c r="I92" s="364"/>
      <c r="J92" s="364"/>
      <c r="K92" s="364"/>
      <c r="L92" s="365"/>
      <c r="M92" s="8"/>
      <c r="O92" s="19"/>
    </row>
    <row r="93" spans="1:16" x14ac:dyDescent="0.3">
      <c r="B93" s="366"/>
      <c r="C93" s="364"/>
      <c r="D93" s="364"/>
      <c r="E93" s="364"/>
      <c r="F93" s="364"/>
      <c r="G93" s="364"/>
      <c r="H93" s="364"/>
      <c r="I93" s="364"/>
      <c r="J93" s="364"/>
      <c r="K93" s="364"/>
      <c r="L93" s="365"/>
      <c r="M93" s="8"/>
      <c r="O93" s="19"/>
    </row>
    <row r="94" spans="1:16" x14ac:dyDescent="0.3">
      <c r="B94" s="367"/>
      <c r="C94" s="364"/>
      <c r="D94" s="364"/>
      <c r="E94" s="364"/>
      <c r="F94" s="364"/>
      <c r="G94" s="364"/>
      <c r="H94" s="364"/>
      <c r="I94" s="364"/>
      <c r="J94" s="364"/>
      <c r="K94" s="364"/>
      <c r="L94" s="365"/>
      <c r="M94" s="8"/>
      <c r="O94" s="19"/>
    </row>
    <row r="95" spans="1:16" x14ac:dyDescent="0.3">
      <c r="B95" s="357">
        <v>1</v>
      </c>
      <c r="C95" s="223"/>
      <c r="D95" s="223"/>
      <c r="E95" s="223"/>
      <c r="F95" s="223"/>
      <c r="G95" s="223"/>
      <c r="H95" s="223"/>
      <c r="I95" s="223"/>
      <c r="J95" s="223"/>
      <c r="K95" s="223"/>
      <c r="L95" s="224"/>
      <c r="M95" s="8"/>
    </row>
    <row r="96" spans="1:16" x14ac:dyDescent="0.3">
      <c r="B96" s="357"/>
      <c r="C96" s="223"/>
      <c r="D96" s="223"/>
      <c r="E96" s="223"/>
      <c r="F96" s="223"/>
      <c r="G96" s="223"/>
      <c r="H96" s="223"/>
      <c r="I96" s="223"/>
      <c r="J96" s="223"/>
      <c r="K96" s="223"/>
      <c r="L96" s="224"/>
      <c r="M96" s="8"/>
    </row>
    <row r="97" spans="2:13" x14ac:dyDescent="0.3">
      <c r="B97" s="357"/>
      <c r="C97" s="223"/>
      <c r="D97" s="223"/>
      <c r="E97" s="223"/>
      <c r="F97" s="223"/>
      <c r="G97" s="223"/>
      <c r="H97" s="223"/>
      <c r="I97" s="223"/>
      <c r="J97" s="223"/>
      <c r="K97" s="223"/>
      <c r="L97" s="224"/>
      <c r="M97" s="8"/>
    </row>
    <row r="98" spans="2:13" x14ac:dyDescent="0.3">
      <c r="B98" s="357"/>
      <c r="C98" s="223"/>
      <c r="D98" s="223"/>
      <c r="E98" s="223"/>
      <c r="F98" s="223"/>
      <c r="G98" s="223"/>
      <c r="H98" s="223"/>
      <c r="I98" s="223"/>
      <c r="J98" s="223"/>
      <c r="K98" s="223"/>
      <c r="L98" s="224"/>
      <c r="M98" s="8"/>
    </row>
    <row r="99" spans="2:13" x14ac:dyDescent="0.3">
      <c r="B99" s="357"/>
      <c r="C99" s="223"/>
      <c r="D99" s="223"/>
      <c r="E99" s="223"/>
      <c r="F99" s="223"/>
      <c r="G99" s="223"/>
      <c r="H99" s="223"/>
      <c r="I99" s="223"/>
      <c r="J99" s="223"/>
      <c r="K99" s="223"/>
      <c r="L99" s="224"/>
      <c r="M99" s="8"/>
    </row>
    <row r="100" spans="2:13" x14ac:dyDescent="0.3">
      <c r="B100" s="357">
        <v>2</v>
      </c>
      <c r="C100" s="223"/>
      <c r="D100" s="223"/>
      <c r="E100" s="223"/>
      <c r="F100" s="223"/>
      <c r="G100" s="223"/>
      <c r="H100" s="223"/>
      <c r="I100" s="223"/>
      <c r="J100" s="223"/>
      <c r="K100" s="223"/>
      <c r="L100" s="224"/>
      <c r="M100" s="8"/>
    </row>
    <row r="101" spans="2:13" x14ac:dyDescent="0.3">
      <c r="B101" s="357"/>
      <c r="C101" s="223"/>
      <c r="D101" s="223"/>
      <c r="E101" s="223"/>
      <c r="F101" s="223"/>
      <c r="G101" s="223"/>
      <c r="H101" s="223"/>
      <c r="I101" s="223"/>
      <c r="J101" s="223"/>
      <c r="K101" s="223"/>
      <c r="L101" s="224"/>
      <c r="M101" s="8"/>
    </row>
    <row r="102" spans="2:13" x14ac:dyDescent="0.3">
      <c r="B102" s="357"/>
      <c r="C102" s="223"/>
      <c r="D102" s="223"/>
      <c r="E102" s="223"/>
      <c r="F102" s="223"/>
      <c r="G102" s="223"/>
      <c r="H102" s="223"/>
      <c r="I102" s="223"/>
      <c r="J102" s="223"/>
      <c r="K102" s="223"/>
      <c r="L102" s="224"/>
      <c r="M102" s="8"/>
    </row>
    <row r="103" spans="2:13" x14ac:dyDescent="0.3">
      <c r="B103" s="357"/>
      <c r="C103" s="223"/>
      <c r="D103" s="223"/>
      <c r="E103" s="223"/>
      <c r="F103" s="223"/>
      <c r="G103" s="223"/>
      <c r="H103" s="223"/>
      <c r="I103" s="223"/>
      <c r="J103" s="223"/>
      <c r="K103" s="223"/>
      <c r="L103" s="224"/>
      <c r="M103" s="8"/>
    </row>
    <row r="104" spans="2:13" x14ac:dyDescent="0.3">
      <c r="B104" s="357"/>
      <c r="C104" s="223"/>
      <c r="D104" s="223"/>
      <c r="E104" s="223"/>
      <c r="F104" s="223"/>
      <c r="G104" s="223"/>
      <c r="H104" s="223"/>
      <c r="I104" s="223"/>
      <c r="J104" s="223"/>
      <c r="K104" s="223"/>
      <c r="L104" s="224"/>
      <c r="M104" s="8"/>
    </row>
    <row r="105" spans="2:13" x14ac:dyDescent="0.3">
      <c r="B105" s="357">
        <v>3</v>
      </c>
      <c r="C105" s="223"/>
      <c r="D105" s="223"/>
      <c r="E105" s="223"/>
      <c r="F105" s="223"/>
      <c r="G105" s="223"/>
      <c r="H105" s="223"/>
      <c r="I105" s="223"/>
      <c r="J105" s="223"/>
      <c r="K105" s="223"/>
      <c r="L105" s="224"/>
      <c r="M105" s="8"/>
    </row>
    <row r="106" spans="2:13" x14ac:dyDescent="0.3">
      <c r="B106" s="357"/>
      <c r="C106" s="223"/>
      <c r="D106" s="223"/>
      <c r="E106" s="223"/>
      <c r="F106" s="223"/>
      <c r="G106" s="223"/>
      <c r="H106" s="223"/>
      <c r="I106" s="223"/>
      <c r="J106" s="223"/>
      <c r="K106" s="223"/>
      <c r="L106" s="224"/>
      <c r="M106" s="8"/>
    </row>
    <row r="107" spans="2:13" x14ac:dyDescent="0.3">
      <c r="B107" s="357"/>
      <c r="C107" s="223"/>
      <c r="D107" s="223"/>
      <c r="E107" s="223"/>
      <c r="F107" s="223"/>
      <c r="G107" s="223"/>
      <c r="H107" s="223"/>
      <c r="I107" s="223"/>
      <c r="J107" s="223"/>
      <c r="K107" s="223"/>
      <c r="L107" s="224"/>
      <c r="M107" s="8"/>
    </row>
    <row r="108" spans="2:13" x14ac:dyDescent="0.3">
      <c r="B108" s="357"/>
      <c r="C108" s="223"/>
      <c r="D108" s="223"/>
      <c r="E108" s="223"/>
      <c r="F108" s="223"/>
      <c r="G108" s="223"/>
      <c r="H108" s="223"/>
      <c r="I108" s="223"/>
      <c r="J108" s="223"/>
      <c r="K108" s="223"/>
      <c r="L108" s="224"/>
      <c r="M108" s="8"/>
    </row>
    <row r="109" spans="2:13" x14ac:dyDescent="0.3">
      <c r="B109" s="357"/>
      <c r="C109" s="223"/>
      <c r="D109" s="223"/>
      <c r="E109" s="223"/>
      <c r="F109" s="223"/>
      <c r="G109" s="223"/>
      <c r="H109" s="223"/>
      <c r="I109" s="223"/>
      <c r="J109" s="223"/>
      <c r="K109" s="223"/>
      <c r="L109" s="224"/>
      <c r="M109" s="8"/>
    </row>
    <row r="110" spans="2:13" x14ac:dyDescent="0.3">
      <c r="B110" s="357">
        <v>4</v>
      </c>
      <c r="C110" s="223"/>
      <c r="D110" s="223"/>
      <c r="E110" s="223"/>
      <c r="F110" s="223"/>
      <c r="G110" s="223"/>
      <c r="H110" s="223"/>
      <c r="I110" s="223"/>
      <c r="J110" s="223"/>
      <c r="K110" s="223"/>
      <c r="L110" s="224"/>
      <c r="M110" s="8"/>
    </row>
    <row r="111" spans="2:13" x14ac:dyDescent="0.3">
      <c r="B111" s="357"/>
      <c r="C111" s="223"/>
      <c r="D111" s="223"/>
      <c r="E111" s="223"/>
      <c r="F111" s="223"/>
      <c r="G111" s="223"/>
      <c r="H111" s="223"/>
      <c r="I111" s="223"/>
      <c r="J111" s="223"/>
      <c r="K111" s="223"/>
      <c r="L111" s="224"/>
      <c r="M111" s="8"/>
    </row>
    <row r="112" spans="2:13" x14ac:dyDescent="0.3">
      <c r="B112" s="357"/>
      <c r="C112" s="223"/>
      <c r="D112" s="223"/>
      <c r="E112" s="223"/>
      <c r="F112" s="223"/>
      <c r="G112" s="223"/>
      <c r="H112" s="223"/>
      <c r="I112" s="223"/>
      <c r="J112" s="223"/>
      <c r="K112" s="223"/>
      <c r="L112" s="224"/>
      <c r="M112" s="8"/>
    </row>
    <row r="113" spans="2:13" x14ac:dyDescent="0.3">
      <c r="B113" s="357"/>
      <c r="C113" s="223"/>
      <c r="D113" s="223"/>
      <c r="E113" s="223"/>
      <c r="F113" s="223"/>
      <c r="G113" s="223"/>
      <c r="H113" s="223"/>
      <c r="I113" s="223"/>
      <c r="J113" s="223"/>
      <c r="K113" s="223"/>
      <c r="L113" s="224"/>
      <c r="M113" s="8"/>
    </row>
    <row r="114" spans="2:13" x14ac:dyDescent="0.3">
      <c r="B114" s="357"/>
      <c r="C114" s="223"/>
      <c r="D114" s="223"/>
      <c r="E114" s="223"/>
      <c r="F114" s="223"/>
      <c r="G114" s="223"/>
      <c r="H114" s="223"/>
      <c r="I114" s="223"/>
      <c r="J114" s="223"/>
      <c r="K114" s="223"/>
      <c r="L114" s="224"/>
      <c r="M114" s="8"/>
    </row>
    <row r="115" spans="2:13" x14ac:dyDescent="0.3">
      <c r="B115" s="357">
        <v>5</v>
      </c>
      <c r="C115" s="223"/>
      <c r="D115" s="223"/>
      <c r="E115" s="223"/>
      <c r="F115" s="223"/>
      <c r="G115" s="223"/>
      <c r="H115" s="223"/>
      <c r="I115" s="223"/>
      <c r="J115" s="223"/>
      <c r="K115" s="223"/>
      <c r="L115" s="224"/>
      <c r="M115" s="8"/>
    </row>
    <row r="116" spans="2:13" x14ac:dyDescent="0.3">
      <c r="B116" s="357"/>
      <c r="C116" s="223"/>
      <c r="D116" s="223"/>
      <c r="E116" s="223"/>
      <c r="F116" s="223"/>
      <c r="G116" s="223"/>
      <c r="H116" s="223"/>
      <c r="I116" s="223"/>
      <c r="J116" s="223"/>
      <c r="K116" s="223"/>
      <c r="L116" s="224"/>
      <c r="M116" s="8"/>
    </row>
    <row r="117" spans="2:13" x14ac:dyDescent="0.3">
      <c r="B117" s="357"/>
      <c r="C117" s="223"/>
      <c r="D117" s="223"/>
      <c r="E117" s="223"/>
      <c r="F117" s="223"/>
      <c r="G117" s="223"/>
      <c r="H117" s="223"/>
      <c r="I117" s="223"/>
      <c r="J117" s="223"/>
      <c r="K117" s="223"/>
      <c r="L117" s="224"/>
      <c r="M117" s="8"/>
    </row>
    <row r="118" spans="2:13" x14ac:dyDescent="0.3">
      <c r="B118" s="357"/>
      <c r="C118" s="223"/>
      <c r="D118" s="223"/>
      <c r="E118" s="223"/>
      <c r="F118" s="223"/>
      <c r="G118" s="223"/>
      <c r="H118" s="223"/>
      <c r="I118" s="223"/>
      <c r="J118" s="223"/>
      <c r="K118" s="223"/>
      <c r="L118" s="224"/>
      <c r="M118" s="8"/>
    </row>
    <row r="119" spans="2:13" x14ac:dyDescent="0.3">
      <c r="B119" s="357"/>
      <c r="C119" s="223"/>
      <c r="D119" s="223"/>
      <c r="E119" s="223"/>
      <c r="F119" s="223"/>
      <c r="G119" s="223"/>
      <c r="H119" s="223"/>
      <c r="I119" s="223"/>
      <c r="J119" s="223"/>
      <c r="K119" s="223"/>
      <c r="L119" s="224"/>
      <c r="M119" s="8"/>
    </row>
    <row r="120" spans="2:13" x14ac:dyDescent="0.3">
      <c r="B120" s="357">
        <v>6</v>
      </c>
      <c r="C120" s="223"/>
      <c r="D120" s="223"/>
      <c r="E120" s="223"/>
      <c r="F120" s="223"/>
      <c r="G120" s="223"/>
      <c r="H120" s="223"/>
      <c r="I120" s="223"/>
      <c r="J120" s="223"/>
      <c r="K120" s="223"/>
      <c r="L120" s="224"/>
      <c r="M120" s="8"/>
    </row>
    <row r="121" spans="2:13" x14ac:dyDescent="0.3">
      <c r="B121" s="357"/>
      <c r="C121" s="223"/>
      <c r="D121" s="223"/>
      <c r="E121" s="223"/>
      <c r="F121" s="223"/>
      <c r="G121" s="223"/>
      <c r="H121" s="223"/>
      <c r="I121" s="223"/>
      <c r="J121" s="223"/>
      <c r="K121" s="223"/>
      <c r="L121" s="224"/>
      <c r="M121" s="8"/>
    </row>
    <row r="122" spans="2:13" x14ac:dyDescent="0.3">
      <c r="B122" s="357"/>
      <c r="C122" s="223"/>
      <c r="D122" s="223"/>
      <c r="E122" s="223"/>
      <c r="F122" s="223"/>
      <c r="G122" s="223"/>
      <c r="H122" s="223"/>
      <c r="I122" s="223"/>
      <c r="J122" s="223"/>
      <c r="K122" s="223"/>
      <c r="L122" s="224"/>
      <c r="M122" s="8"/>
    </row>
    <row r="123" spans="2:13" x14ac:dyDescent="0.3">
      <c r="B123" s="357"/>
      <c r="C123" s="223"/>
      <c r="D123" s="223"/>
      <c r="E123" s="223"/>
      <c r="F123" s="223"/>
      <c r="G123" s="223"/>
      <c r="H123" s="223"/>
      <c r="I123" s="223"/>
      <c r="J123" s="223"/>
      <c r="K123" s="223"/>
      <c r="L123" s="224"/>
      <c r="M123" s="8"/>
    </row>
    <row r="124" spans="2:13" x14ac:dyDescent="0.3">
      <c r="B124" s="357"/>
      <c r="C124" s="223"/>
      <c r="D124" s="223"/>
      <c r="E124" s="223"/>
      <c r="F124" s="223"/>
      <c r="G124" s="223"/>
      <c r="H124" s="223"/>
      <c r="I124" s="223"/>
      <c r="J124" s="223"/>
      <c r="K124" s="223"/>
      <c r="L124" s="224"/>
      <c r="M124" s="8"/>
    </row>
    <row r="125" spans="2:13" x14ac:dyDescent="0.3">
      <c r="B125" s="357">
        <v>7</v>
      </c>
      <c r="C125" s="223"/>
      <c r="D125" s="223"/>
      <c r="E125" s="223"/>
      <c r="F125" s="223"/>
      <c r="G125" s="223"/>
      <c r="H125" s="223"/>
      <c r="I125" s="223"/>
      <c r="J125" s="223"/>
      <c r="K125" s="223"/>
      <c r="L125" s="224"/>
      <c r="M125" s="8"/>
    </row>
    <row r="126" spans="2:13" x14ac:dyDescent="0.3">
      <c r="B126" s="357"/>
      <c r="C126" s="223"/>
      <c r="D126" s="223"/>
      <c r="E126" s="223"/>
      <c r="F126" s="223"/>
      <c r="G126" s="223"/>
      <c r="H126" s="223"/>
      <c r="I126" s="223"/>
      <c r="J126" s="223"/>
      <c r="K126" s="223"/>
      <c r="L126" s="224"/>
      <c r="M126" s="8"/>
    </row>
    <row r="127" spans="2:13" x14ac:dyDescent="0.3">
      <c r="B127" s="357"/>
      <c r="C127" s="223"/>
      <c r="D127" s="223"/>
      <c r="E127" s="223"/>
      <c r="F127" s="223"/>
      <c r="G127" s="223"/>
      <c r="H127" s="223"/>
      <c r="I127" s="223"/>
      <c r="J127" s="223"/>
      <c r="K127" s="223"/>
      <c r="L127" s="224"/>
      <c r="M127" s="8"/>
    </row>
    <row r="128" spans="2:13" x14ac:dyDescent="0.3">
      <c r="B128" s="357"/>
      <c r="C128" s="223"/>
      <c r="D128" s="223"/>
      <c r="E128" s="223"/>
      <c r="F128" s="223"/>
      <c r="G128" s="223"/>
      <c r="H128" s="223"/>
      <c r="I128" s="223"/>
      <c r="J128" s="223"/>
      <c r="K128" s="223"/>
      <c r="L128" s="224"/>
      <c r="M128" s="8"/>
    </row>
    <row r="129" spans="2:13" x14ac:dyDescent="0.3">
      <c r="B129" s="357"/>
      <c r="C129" s="223"/>
      <c r="D129" s="223"/>
      <c r="E129" s="223"/>
      <c r="F129" s="223"/>
      <c r="G129" s="223"/>
      <c r="H129" s="223"/>
      <c r="I129" s="223"/>
      <c r="J129" s="223"/>
      <c r="K129" s="223"/>
      <c r="L129" s="224"/>
      <c r="M129" s="8"/>
    </row>
    <row r="130" spans="2:13" x14ac:dyDescent="0.3">
      <c r="B130" s="357">
        <v>8</v>
      </c>
      <c r="C130" s="223"/>
      <c r="D130" s="223"/>
      <c r="E130" s="223"/>
      <c r="F130" s="223"/>
      <c r="G130" s="223"/>
      <c r="H130" s="223"/>
      <c r="I130" s="223"/>
      <c r="J130" s="223"/>
      <c r="K130" s="223"/>
      <c r="L130" s="224"/>
      <c r="M130" s="8"/>
    </row>
    <row r="131" spans="2:13" x14ac:dyDescent="0.3">
      <c r="B131" s="357"/>
      <c r="C131" s="223"/>
      <c r="D131" s="223"/>
      <c r="E131" s="223"/>
      <c r="F131" s="223"/>
      <c r="G131" s="223"/>
      <c r="H131" s="223"/>
      <c r="I131" s="223"/>
      <c r="J131" s="223"/>
      <c r="K131" s="223"/>
      <c r="L131" s="224"/>
      <c r="M131" s="8"/>
    </row>
    <row r="132" spans="2:13" x14ac:dyDescent="0.3">
      <c r="B132" s="357"/>
      <c r="C132" s="223"/>
      <c r="D132" s="223"/>
      <c r="E132" s="223"/>
      <c r="F132" s="223"/>
      <c r="G132" s="223"/>
      <c r="H132" s="223"/>
      <c r="I132" s="223"/>
      <c r="J132" s="223"/>
      <c r="K132" s="223"/>
      <c r="L132" s="224"/>
      <c r="M132" s="8"/>
    </row>
    <row r="133" spans="2:13" x14ac:dyDescent="0.3">
      <c r="B133" s="357"/>
      <c r="C133" s="223"/>
      <c r="D133" s="223"/>
      <c r="E133" s="223"/>
      <c r="F133" s="223"/>
      <c r="G133" s="223"/>
      <c r="H133" s="223"/>
      <c r="I133" s="223"/>
      <c r="J133" s="223"/>
      <c r="K133" s="223"/>
      <c r="L133" s="224"/>
      <c r="M133" s="8"/>
    </row>
    <row r="134" spans="2:13" x14ac:dyDescent="0.3">
      <c r="B134" s="357"/>
      <c r="C134" s="223"/>
      <c r="D134" s="223"/>
      <c r="E134" s="223"/>
      <c r="F134" s="223"/>
      <c r="G134" s="223"/>
      <c r="H134" s="223"/>
      <c r="I134" s="223"/>
      <c r="J134" s="223"/>
      <c r="K134" s="223"/>
      <c r="L134" s="224"/>
      <c r="M134" s="8"/>
    </row>
    <row r="135" spans="2:13" x14ac:dyDescent="0.3">
      <c r="B135" s="357">
        <v>9</v>
      </c>
      <c r="C135" s="223"/>
      <c r="D135" s="223"/>
      <c r="E135" s="223"/>
      <c r="F135" s="223"/>
      <c r="G135" s="223"/>
      <c r="H135" s="223"/>
      <c r="I135" s="223"/>
      <c r="J135" s="223"/>
      <c r="K135" s="223"/>
      <c r="L135" s="224"/>
      <c r="M135" s="8"/>
    </row>
    <row r="136" spans="2:13" x14ac:dyDescent="0.3">
      <c r="B136" s="357"/>
      <c r="C136" s="223"/>
      <c r="D136" s="223"/>
      <c r="E136" s="223"/>
      <c r="F136" s="223"/>
      <c r="G136" s="223"/>
      <c r="H136" s="223"/>
      <c r="I136" s="223"/>
      <c r="J136" s="223"/>
      <c r="K136" s="223"/>
      <c r="L136" s="224"/>
      <c r="M136" s="8"/>
    </row>
    <row r="137" spans="2:13" x14ac:dyDescent="0.3">
      <c r="B137" s="357"/>
      <c r="C137" s="223"/>
      <c r="D137" s="223"/>
      <c r="E137" s="223"/>
      <c r="F137" s="223"/>
      <c r="G137" s="223"/>
      <c r="H137" s="223"/>
      <c r="I137" s="223"/>
      <c r="J137" s="223"/>
      <c r="K137" s="223"/>
      <c r="L137" s="224"/>
      <c r="M137" s="8"/>
    </row>
    <row r="138" spans="2:13" x14ac:dyDescent="0.3">
      <c r="B138" s="357"/>
      <c r="C138" s="223"/>
      <c r="D138" s="223"/>
      <c r="E138" s="223"/>
      <c r="F138" s="223"/>
      <c r="G138" s="223"/>
      <c r="H138" s="223"/>
      <c r="I138" s="223"/>
      <c r="J138" s="223"/>
      <c r="K138" s="223"/>
      <c r="L138" s="224"/>
      <c r="M138" s="8"/>
    </row>
    <row r="139" spans="2:13" x14ac:dyDescent="0.3">
      <c r="B139" s="357"/>
      <c r="C139" s="223"/>
      <c r="D139" s="223"/>
      <c r="E139" s="223"/>
      <c r="F139" s="223"/>
      <c r="G139" s="223"/>
      <c r="H139" s="223"/>
      <c r="I139" s="223"/>
      <c r="J139" s="223"/>
      <c r="K139" s="223"/>
      <c r="L139" s="224"/>
      <c r="M139" s="8"/>
    </row>
    <row r="140" spans="2:13" x14ac:dyDescent="0.3">
      <c r="B140" s="357">
        <v>10</v>
      </c>
      <c r="C140" s="223"/>
      <c r="D140" s="223"/>
      <c r="E140" s="223"/>
      <c r="F140" s="223"/>
      <c r="G140" s="223"/>
      <c r="H140" s="223"/>
      <c r="I140" s="223"/>
      <c r="J140" s="223"/>
      <c r="K140" s="223"/>
      <c r="L140" s="224"/>
      <c r="M140" s="8"/>
    </row>
    <row r="141" spans="2:13" x14ac:dyDescent="0.3">
      <c r="B141" s="357"/>
      <c r="C141" s="223"/>
      <c r="D141" s="223"/>
      <c r="E141" s="223"/>
      <c r="F141" s="223"/>
      <c r="G141" s="223"/>
      <c r="H141" s="223"/>
      <c r="I141" s="223"/>
      <c r="J141" s="223"/>
      <c r="K141" s="223"/>
      <c r="L141" s="224"/>
      <c r="M141" s="8"/>
    </row>
    <row r="142" spans="2:13" x14ac:dyDescent="0.3">
      <c r="B142" s="357"/>
      <c r="C142" s="223"/>
      <c r="D142" s="223"/>
      <c r="E142" s="223"/>
      <c r="F142" s="223"/>
      <c r="G142" s="223"/>
      <c r="H142" s="223"/>
      <c r="I142" s="223"/>
      <c r="J142" s="223"/>
      <c r="K142" s="223"/>
      <c r="L142" s="224"/>
      <c r="M142" s="8"/>
    </row>
    <row r="143" spans="2:13" x14ac:dyDescent="0.3">
      <c r="B143" s="357"/>
      <c r="C143" s="223"/>
      <c r="D143" s="223"/>
      <c r="E143" s="223"/>
      <c r="F143" s="223"/>
      <c r="G143" s="223"/>
      <c r="H143" s="223"/>
      <c r="I143" s="223"/>
      <c r="J143" s="223"/>
      <c r="K143" s="223"/>
      <c r="L143" s="224"/>
      <c r="M143" s="8"/>
    </row>
    <row r="144" spans="2:13" x14ac:dyDescent="0.3">
      <c r="B144" s="357"/>
      <c r="C144" s="223"/>
      <c r="D144" s="223"/>
      <c r="E144" s="223"/>
      <c r="F144" s="223"/>
      <c r="G144" s="223"/>
      <c r="H144" s="223"/>
      <c r="I144" s="223"/>
      <c r="J144" s="223"/>
      <c r="K144" s="223"/>
      <c r="L144" s="224"/>
      <c r="M144" s="8"/>
    </row>
    <row r="145" spans="1:16" s="27" customFormat="1" x14ac:dyDescent="0.3">
      <c r="A145" s="60"/>
      <c r="B145" s="73"/>
      <c r="C145" s="74"/>
      <c r="D145" s="74"/>
      <c r="E145" s="74"/>
      <c r="F145" s="74"/>
      <c r="G145" s="74"/>
      <c r="H145" s="74"/>
      <c r="I145" s="74"/>
      <c r="J145" s="74"/>
      <c r="K145" s="74"/>
      <c r="L145" s="75"/>
      <c r="O145" s="8"/>
      <c r="P145" s="8"/>
    </row>
    <row r="146" spans="1:16" s="9" customFormat="1" x14ac:dyDescent="0.3">
      <c r="A146" s="23"/>
      <c r="B146" s="335" t="s">
        <v>12</v>
      </c>
      <c r="C146" s="336"/>
      <c r="D146" s="336"/>
      <c r="E146" s="336"/>
      <c r="F146" s="336"/>
      <c r="G146" s="336"/>
      <c r="H146" s="336"/>
      <c r="I146" s="336"/>
      <c r="J146" s="336"/>
      <c r="K146" s="336"/>
      <c r="L146" s="337"/>
      <c r="M146" s="45"/>
    </row>
    <row r="147" spans="1:16" s="27" customFormat="1" x14ac:dyDescent="0.3">
      <c r="A147" s="76"/>
      <c r="B147" s="72"/>
      <c r="C147" s="61"/>
      <c r="D147" s="61"/>
      <c r="E147" s="61"/>
      <c r="F147" s="61"/>
      <c r="G147" s="61"/>
      <c r="H147" s="61"/>
      <c r="I147" s="61"/>
      <c r="J147" s="61"/>
      <c r="K147" s="61"/>
      <c r="L147" s="62"/>
      <c r="O147" s="8"/>
      <c r="P147" s="8"/>
    </row>
    <row r="148" spans="1:16" s="27" customFormat="1" x14ac:dyDescent="0.3">
      <c r="A148" s="76"/>
      <c r="B148" s="211" t="str">
        <f>IF(Intro!$G$20="English",O148,P148)</f>
        <v>Fournissez des détails indiquant s'il y a eu des changements technologiques qui ont eu une incidence sur le marché canadien des marchandises depuis le 1er janvier 2023.</v>
      </c>
      <c r="C148" s="212"/>
      <c r="D148" s="212"/>
      <c r="E148" s="212"/>
      <c r="F148" s="212"/>
      <c r="G148" s="212"/>
      <c r="H148" s="212"/>
      <c r="I148" s="212"/>
      <c r="J148" s="212"/>
      <c r="K148" s="212"/>
      <c r="L148" s="213"/>
      <c r="O148" s="8" t="str">
        <f>"Provide details on whether there have been any changes in technology that have impacted the Canadian market for the goods since January 1, "&amp;Variables!B6&amp;"."</f>
        <v>Provide details on whether there have been any changes in technology that have impacted the Canadian market for the goods since January 1, 2023.</v>
      </c>
      <c r="P148" s="8" t="str">
        <f>"Fournissez des détails indiquant s'il y a eu des changements technologiques qui ont eu une incidence sur le marché canadien des marchandises depuis le 1er janvier "&amp;Variables!B6&amp;"."</f>
        <v>Fournissez des détails indiquant s'il y a eu des changements technologiques qui ont eu une incidence sur le marché canadien des marchandises depuis le 1er janvier 2023.</v>
      </c>
    </row>
    <row r="149" spans="1:16" s="27" customFormat="1" x14ac:dyDescent="0.3">
      <c r="A149" s="76"/>
      <c r="B149" s="72"/>
      <c r="C149" s="61"/>
      <c r="D149" s="61"/>
      <c r="E149" s="61"/>
      <c r="F149" s="61"/>
      <c r="G149" s="61"/>
      <c r="H149" s="61"/>
      <c r="I149" s="61"/>
      <c r="J149" s="61"/>
      <c r="K149" s="61"/>
      <c r="L149" s="62"/>
      <c r="O149" s="8"/>
      <c r="P149" s="8"/>
    </row>
    <row r="150" spans="1:16" s="9" customFormat="1" x14ac:dyDescent="0.3">
      <c r="A150" s="23"/>
      <c r="B150" s="329"/>
      <c r="C150" s="330"/>
      <c r="D150" s="330"/>
      <c r="E150" s="330"/>
      <c r="F150" s="330"/>
      <c r="G150" s="330"/>
      <c r="H150" s="330"/>
      <c r="I150" s="330"/>
      <c r="J150" s="330"/>
      <c r="K150" s="330"/>
      <c r="L150" s="331"/>
      <c r="M150" s="27"/>
    </row>
    <row r="151" spans="1:16" s="9" customFormat="1" x14ac:dyDescent="0.3">
      <c r="A151" s="23"/>
      <c r="B151" s="329"/>
      <c r="C151" s="330"/>
      <c r="D151" s="330"/>
      <c r="E151" s="330"/>
      <c r="F151" s="330"/>
      <c r="G151" s="330"/>
      <c r="H151" s="330"/>
      <c r="I151" s="330"/>
      <c r="J151" s="330"/>
      <c r="K151" s="330"/>
      <c r="L151" s="331"/>
      <c r="M151" s="27"/>
    </row>
    <row r="152" spans="1:16" s="9" customFormat="1" x14ac:dyDescent="0.3">
      <c r="A152" s="23"/>
      <c r="B152" s="329"/>
      <c r="C152" s="330"/>
      <c r="D152" s="330"/>
      <c r="E152" s="330"/>
      <c r="F152" s="330"/>
      <c r="G152" s="330"/>
      <c r="H152" s="330"/>
      <c r="I152" s="330"/>
      <c r="J152" s="330"/>
      <c r="K152" s="330"/>
      <c r="L152" s="331"/>
      <c r="M152" s="27"/>
    </row>
    <row r="153" spans="1:16" s="9" customFormat="1" x14ac:dyDescent="0.3">
      <c r="A153" s="23"/>
      <c r="B153" s="329"/>
      <c r="C153" s="330"/>
      <c r="D153" s="330"/>
      <c r="E153" s="330"/>
      <c r="F153" s="330"/>
      <c r="G153" s="330"/>
      <c r="H153" s="330"/>
      <c r="I153" s="330"/>
      <c r="J153" s="330"/>
      <c r="K153" s="330"/>
      <c r="L153" s="331"/>
      <c r="M153" s="27"/>
    </row>
    <row r="154" spans="1:16" s="9" customFormat="1" x14ac:dyDescent="0.3">
      <c r="A154" s="23"/>
      <c r="B154" s="329"/>
      <c r="C154" s="330"/>
      <c r="D154" s="330"/>
      <c r="E154" s="330"/>
      <c r="F154" s="330"/>
      <c r="G154" s="330"/>
      <c r="H154" s="330"/>
      <c r="I154" s="330"/>
      <c r="J154" s="330"/>
      <c r="K154" s="330"/>
      <c r="L154" s="331"/>
      <c r="M154" s="27"/>
    </row>
    <row r="155" spans="1:16" s="9" customFormat="1" x14ac:dyDescent="0.3">
      <c r="A155" s="23"/>
      <c r="B155" s="329"/>
      <c r="C155" s="330"/>
      <c r="D155" s="330"/>
      <c r="E155" s="330"/>
      <c r="F155" s="330"/>
      <c r="G155" s="330"/>
      <c r="H155" s="330"/>
      <c r="I155" s="330"/>
      <c r="J155" s="330"/>
      <c r="K155" s="330"/>
      <c r="L155" s="331"/>
      <c r="M155" s="27"/>
    </row>
    <row r="156" spans="1:16" s="9" customFormat="1" x14ac:dyDescent="0.3">
      <c r="A156" s="23"/>
      <c r="B156" s="329"/>
      <c r="C156" s="330"/>
      <c r="D156" s="330"/>
      <c r="E156" s="330"/>
      <c r="F156" s="330"/>
      <c r="G156" s="330"/>
      <c r="H156" s="330"/>
      <c r="I156" s="330"/>
      <c r="J156" s="330"/>
      <c r="K156" s="330"/>
      <c r="L156" s="331"/>
      <c r="M156" s="27"/>
    </row>
    <row r="157" spans="1:16" s="9" customFormat="1" x14ac:dyDescent="0.3">
      <c r="A157" s="23"/>
      <c r="B157" s="329"/>
      <c r="C157" s="330"/>
      <c r="D157" s="330"/>
      <c r="E157" s="330"/>
      <c r="F157" s="330"/>
      <c r="G157" s="330"/>
      <c r="H157" s="330"/>
      <c r="I157" s="330"/>
      <c r="J157" s="330"/>
      <c r="K157" s="330"/>
      <c r="L157" s="331"/>
      <c r="M157" s="27"/>
    </row>
    <row r="158" spans="1:16" s="27" customFormat="1" x14ac:dyDescent="0.3">
      <c r="A158" s="76"/>
      <c r="B158" s="73"/>
      <c r="C158" s="74"/>
      <c r="D158" s="74"/>
      <c r="E158" s="74"/>
      <c r="F158" s="74"/>
      <c r="G158" s="74"/>
      <c r="H158" s="74"/>
      <c r="I158" s="74"/>
      <c r="J158" s="74"/>
      <c r="K158" s="74"/>
      <c r="L158" s="75"/>
      <c r="O158" s="8"/>
      <c r="P158" s="8"/>
    </row>
    <row r="159" spans="1:16" s="9" customFormat="1" x14ac:dyDescent="0.3">
      <c r="A159" s="23"/>
      <c r="B159" s="335" t="s">
        <v>13</v>
      </c>
      <c r="C159" s="336"/>
      <c r="D159" s="336"/>
      <c r="E159" s="336"/>
      <c r="F159" s="336"/>
      <c r="G159" s="336"/>
      <c r="H159" s="336"/>
      <c r="I159" s="336"/>
      <c r="J159" s="336"/>
      <c r="K159" s="336"/>
      <c r="L159" s="337"/>
      <c r="M159" s="45"/>
    </row>
    <row r="160" spans="1:16" s="27" customFormat="1" x14ac:dyDescent="0.3">
      <c r="A160" s="76"/>
      <c r="B160" s="72"/>
      <c r="C160" s="61"/>
      <c r="D160" s="61"/>
      <c r="E160" s="61"/>
      <c r="F160" s="61"/>
      <c r="G160" s="61"/>
      <c r="H160" s="61"/>
      <c r="I160" s="61"/>
      <c r="J160" s="61"/>
      <c r="K160" s="61"/>
      <c r="L160" s="62"/>
      <c r="O160" s="8"/>
      <c r="P160" s="8"/>
    </row>
    <row r="161" spans="1:16" s="27" customFormat="1" x14ac:dyDescent="0.3">
      <c r="A161" s="76"/>
      <c r="B161" s="211" t="str">
        <f>IF(Intro!$G$20="English",O161,P161)</f>
        <v>Y a-t-il un facteur saisonnier dans les achats de marchandises par votre entreprise? Dans l'affirmative, expliquez comment le volume des achats de votre entreprise varie tout au long de l'année.</v>
      </c>
      <c r="C161" s="212"/>
      <c r="D161" s="212"/>
      <c r="E161" s="212"/>
      <c r="F161" s="212"/>
      <c r="G161" s="212"/>
      <c r="H161" s="212"/>
      <c r="I161" s="212"/>
      <c r="J161" s="212"/>
      <c r="K161" s="212"/>
      <c r="L161" s="213"/>
      <c r="O161" s="8" t="s">
        <v>275</v>
      </c>
      <c r="P161" s="8" t="s">
        <v>137</v>
      </c>
    </row>
    <row r="162" spans="1:16" s="27" customFormat="1" x14ac:dyDescent="0.3">
      <c r="A162" s="76"/>
      <c r="B162" s="72"/>
      <c r="C162" s="61"/>
      <c r="D162" s="61"/>
      <c r="E162" s="61"/>
      <c r="F162" s="61"/>
      <c r="G162" s="61"/>
      <c r="H162" s="61"/>
      <c r="I162" s="61"/>
      <c r="J162" s="61"/>
      <c r="K162" s="61"/>
      <c r="L162" s="62"/>
      <c r="O162" s="8"/>
      <c r="P162" s="8"/>
    </row>
    <row r="163" spans="1:16" s="9" customFormat="1" x14ac:dyDescent="0.3">
      <c r="A163" s="23"/>
      <c r="B163" s="329"/>
      <c r="C163" s="330"/>
      <c r="D163" s="330"/>
      <c r="E163" s="330"/>
      <c r="F163" s="330"/>
      <c r="G163" s="330"/>
      <c r="H163" s="330"/>
      <c r="I163" s="330"/>
      <c r="J163" s="330"/>
      <c r="K163" s="330"/>
      <c r="L163" s="331"/>
      <c r="M163" s="27"/>
    </row>
    <row r="164" spans="1:16" s="9" customFormat="1" x14ac:dyDescent="0.3">
      <c r="A164" s="23"/>
      <c r="B164" s="329"/>
      <c r="C164" s="330"/>
      <c r="D164" s="330"/>
      <c r="E164" s="330"/>
      <c r="F164" s="330"/>
      <c r="G164" s="330"/>
      <c r="H164" s="330"/>
      <c r="I164" s="330"/>
      <c r="J164" s="330"/>
      <c r="K164" s="330"/>
      <c r="L164" s="331"/>
      <c r="M164" s="27"/>
    </row>
    <row r="165" spans="1:16" s="9" customFormat="1" x14ac:dyDescent="0.3">
      <c r="A165" s="23"/>
      <c r="B165" s="329"/>
      <c r="C165" s="330"/>
      <c r="D165" s="330"/>
      <c r="E165" s="330"/>
      <c r="F165" s="330"/>
      <c r="G165" s="330"/>
      <c r="H165" s="330"/>
      <c r="I165" s="330"/>
      <c r="J165" s="330"/>
      <c r="K165" s="330"/>
      <c r="L165" s="331"/>
      <c r="M165" s="27"/>
    </row>
    <row r="166" spans="1:16" s="9" customFormat="1" x14ac:dyDescent="0.3">
      <c r="A166" s="23"/>
      <c r="B166" s="329"/>
      <c r="C166" s="330"/>
      <c r="D166" s="330"/>
      <c r="E166" s="330"/>
      <c r="F166" s="330"/>
      <c r="G166" s="330"/>
      <c r="H166" s="330"/>
      <c r="I166" s="330"/>
      <c r="J166" s="330"/>
      <c r="K166" s="330"/>
      <c r="L166" s="331"/>
      <c r="M166" s="27"/>
    </row>
    <row r="167" spans="1:16" s="9" customFormat="1" x14ac:dyDescent="0.3">
      <c r="A167" s="23"/>
      <c r="B167" s="329"/>
      <c r="C167" s="330"/>
      <c r="D167" s="330"/>
      <c r="E167" s="330"/>
      <c r="F167" s="330"/>
      <c r="G167" s="330"/>
      <c r="H167" s="330"/>
      <c r="I167" s="330"/>
      <c r="J167" s="330"/>
      <c r="K167" s="330"/>
      <c r="L167" s="331"/>
      <c r="M167" s="27"/>
    </row>
    <row r="168" spans="1:16" s="9" customFormat="1" x14ac:dyDescent="0.3">
      <c r="A168" s="23"/>
      <c r="B168" s="329"/>
      <c r="C168" s="330"/>
      <c r="D168" s="330"/>
      <c r="E168" s="330"/>
      <c r="F168" s="330"/>
      <c r="G168" s="330"/>
      <c r="H168" s="330"/>
      <c r="I168" s="330"/>
      <c r="J168" s="330"/>
      <c r="K168" s="330"/>
      <c r="L168" s="331"/>
      <c r="M168" s="27"/>
    </row>
    <row r="169" spans="1:16" s="9" customFormat="1" x14ac:dyDescent="0.3">
      <c r="A169" s="23"/>
      <c r="B169" s="329"/>
      <c r="C169" s="330"/>
      <c r="D169" s="330"/>
      <c r="E169" s="330"/>
      <c r="F169" s="330"/>
      <c r="G169" s="330"/>
      <c r="H169" s="330"/>
      <c r="I169" s="330"/>
      <c r="J169" s="330"/>
      <c r="K169" s="330"/>
      <c r="L169" s="331"/>
      <c r="M169" s="27"/>
    </row>
    <row r="170" spans="1:16" s="9" customFormat="1" x14ac:dyDescent="0.3">
      <c r="A170" s="23"/>
      <c r="B170" s="329"/>
      <c r="C170" s="330"/>
      <c r="D170" s="330"/>
      <c r="E170" s="330"/>
      <c r="F170" s="330"/>
      <c r="G170" s="330"/>
      <c r="H170" s="330"/>
      <c r="I170" s="330"/>
      <c r="J170" s="330"/>
      <c r="K170" s="330"/>
      <c r="L170" s="331"/>
      <c r="M170" s="27"/>
    </row>
    <row r="171" spans="1:16" s="27" customFormat="1" x14ac:dyDescent="0.3">
      <c r="A171" s="76"/>
      <c r="B171" s="73"/>
      <c r="C171" s="74"/>
      <c r="D171" s="74"/>
      <c r="E171" s="74"/>
      <c r="F171" s="74"/>
      <c r="G171" s="74"/>
      <c r="H171" s="74"/>
      <c r="I171" s="74"/>
      <c r="J171" s="74"/>
      <c r="K171" s="74"/>
      <c r="L171" s="75"/>
      <c r="O171" s="8"/>
      <c r="P171" s="8"/>
    </row>
    <row r="172" spans="1:16" s="9" customFormat="1" x14ac:dyDescent="0.3">
      <c r="A172" s="23"/>
      <c r="B172" s="335" t="s">
        <v>252</v>
      </c>
      <c r="C172" s="336"/>
      <c r="D172" s="336"/>
      <c r="E172" s="336"/>
      <c r="F172" s="336"/>
      <c r="G172" s="336"/>
      <c r="H172" s="336"/>
      <c r="I172" s="336"/>
      <c r="J172" s="336"/>
      <c r="K172" s="336"/>
      <c r="L172" s="337"/>
      <c r="M172" s="45"/>
    </row>
    <row r="173" spans="1:16" s="27" customFormat="1" x14ac:dyDescent="0.3">
      <c r="A173" s="76"/>
      <c r="B173" s="72"/>
      <c r="C173" s="61"/>
      <c r="D173" s="61"/>
      <c r="E173" s="61"/>
      <c r="F173" s="61"/>
      <c r="G173" s="61"/>
      <c r="H173" s="61"/>
      <c r="I173" s="61"/>
      <c r="J173" s="61"/>
      <c r="K173" s="61"/>
      <c r="L173" s="62"/>
      <c r="O173" s="8"/>
      <c r="P173" s="8"/>
    </row>
    <row r="174" spans="1:16" s="27" customFormat="1" x14ac:dyDescent="0.3">
      <c r="A174" s="76"/>
      <c r="B174" s="345" t="str">
        <f>IF(Intro!$G$20="English",O174,P174)</f>
        <v>Votre entreprise, ou les clients de votre entreprise, souhaitent-ils acheter ou demandent-ils spécifiquement des marchandises fabriquées au Canada ?</v>
      </c>
      <c r="C174" s="346"/>
      <c r="D174" s="346"/>
      <c r="E174" s="346"/>
      <c r="F174" s="346"/>
      <c r="G174" s="346"/>
      <c r="H174" s="346"/>
      <c r="I174" s="346"/>
      <c r="J174" s="346"/>
      <c r="K174" s="346"/>
      <c r="L174" s="347"/>
      <c r="O174" s="8" t="s">
        <v>465</v>
      </c>
      <c r="P174" s="123" t="s">
        <v>466</v>
      </c>
    </row>
    <row r="175" spans="1:16" s="27" customFormat="1" x14ac:dyDescent="0.3">
      <c r="A175" s="76"/>
      <c r="B175" s="72"/>
      <c r="C175" s="61"/>
      <c r="D175" s="61"/>
      <c r="E175" s="61"/>
      <c r="F175" s="61"/>
      <c r="G175" s="61"/>
      <c r="H175" s="61"/>
      <c r="I175" s="61"/>
      <c r="J175" s="61"/>
      <c r="K175" s="61"/>
      <c r="L175" s="62"/>
    </row>
    <row r="176" spans="1:16" s="27" customFormat="1" ht="13.95" customHeight="1" x14ac:dyDescent="0.3">
      <c r="A176" s="76"/>
      <c r="B176" s="311" t="str">
        <f>IF(Intro!$G$20="English",O176,P176)</f>
        <v>Sélectionnez parmi: Toujours, Généralement, Parfois, Jamais</v>
      </c>
      <c r="C176" s="312"/>
      <c r="D176" s="312"/>
      <c r="E176" s="313"/>
      <c r="F176" s="308"/>
      <c r="G176" s="309"/>
      <c r="H176" s="310"/>
      <c r="I176" s="154"/>
      <c r="J176" s="154"/>
      <c r="K176" s="154"/>
      <c r="L176" s="155"/>
      <c r="O176" s="8" t="str">
        <f>"Select from: "&amp;Variables!B45&amp;", "&amp;Variables!B46&amp;", "&amp;Variables!B47&amp;", "&amp;Variables!B48</f>
        <v>Select from: Always, Usually, Sometimes, Never</v>
      </c>
      <c r="P176" s="8" t="str">
        <f>"Sélectionnez parmi: "&amp;Variables!C45&amp;", "&amp;Variables!C46&amp;", "&amp;Variables!C47&amp;", "&amp;Variables!C48</f>
        <v>Sélectionnez parmi: Toujours, Généralement, Parfois, Jamais</v>
      </c>
    </row>
    <row r="177" spans="1:16" s="27" customFormat="1" x14ac:dyDescent="0.3">
      <c r="A177" s="76"/>
      <c r="B177" s="72"/>
      <c r="C177" s="61"/>
      <c r="D177" s="61"/>
      <c r="E177" s="61"/>
      <c r="F177" s="61"/>
      <c r="G177" s="61"/>
      <c r="H177" s="61"/>
      <c r="I177" s="61"/>
      <c r="J177" s="61"/>
      <c r="K177" s="61"/>
      <c r="L177" s="62"/>
    </row>
    <row r="178" spans="1:16" s="9" customFormat="1" x14ac:dyDescent="0.3">
      <c r="A178" s="23"/>
      <c r="B178" s="329"/>
      <c r="C178" s="330"/>
      <c r="D178" s="330"/>
      <c r="E178" s="330"/>
      <c r="F178" s="330"/>
      <c r="G178" s="330"/>
      <c r="H178" s="330"/>
      <c r="I178" s="330"/>
      <c r="J178" s="330"/>
      <c r="K178" s="330"/>
      <c r="L178" s="331"/>
      <c r="M178" s="27"/>
    </row>
    <row r="179" spans="1:16" s="9" customFormat="1" x14ac:dyDescent="0.3">
      <c r="A179" s="23"/>
      <c r="B179" s="329"/>
      <c r="C179" s="330"/>
      <c r="D179" s="330"/>
      <c r="E179" s="330"/>
      <c r="F179" s="330"/>
      <c r="G179" s="330"/>
      <c r="H179" s="330"/>
      <c r="I179" s="330"/>
      <c r="J179" s="330"/>
      <c r="K179" s="330"/>
      <c r="L179" s="331"/>
      <c r="M179" s="27"/>
    </row>
    <row r="180" spans="1:16" s="9" customFormat="1" x14ac:dyDescent="0.3">
      <c r="A180" s="23"/>
      <c r="B180" s="329"/>
      <c r="C180" s="330"/>
      <c r="D180" s="330"/>
      <c r="E180" s="330"/>
      <c r="F180" s="330"/>
      <c r="G180" s="330"/>
      <c r="H180" s="330"/>
      <c r="I180" s="330"/>
      <c r="J180" s="330"/>
      <c r="K180" s="330"/>
      <c r="L180" s="331"/>
      <c r="M180" s="27"/>
    </row>
    <row r="181" spans="1:16" s="9" customFormat="1" x14ac:dyDescent="0.3">
      <c r="A181" s="23"/>
      <c r="B181" s="329"/>
      <c r="C181" s="330"/>
      <c r="D181" s="330"/>
      <c r="E181" s="330"/>
      <c r="F181" s="330"/>
      <c r="G181" s="330"/>
      <c r="H181" s="330"/>
      <c r="I181" s="330"/>
      <c r="J181" s="330"/>
      <c r="K181" s="330"/>
      <c r="L181" s="331"/>
      <c r="M181" s="27"/>
    </row>
    <row r="182" spans="1:16" s="9" customFormat="1" x14ac:dyDescent="0.3">
      <c r="A182" s="23"/>
      <c r="B182" s="329"/>
      <c r="C182" s="330"/>
      <c r="D182" s="330"/>
      <c r="E182" s="330"/>
      <c r="F182" s="330"/>
      <c r="G182" s="330"/>
      <c r="H182" s="330"/>
      <c r="I182" s="330"/>
      <c r="J182" s="330"/>
      <c r="K182" s="330"/>
      <c r="L182" s="331"/>
      <c r="M182" s="27"/>
    </row>
    <row r="183" spans="1:16" s="9" customFormat="1" x14ac:dyDescent="0.3">
      <c r="A183" s="23"/>
      <c r="B183" s="329"/>
      <c r="C183" s="330"/>
      <c r="D183" s="330"/>
      <c r="E183" s="330"/>
      <c r="F183" s="330"/>
      <c r="G183" s="330"/>
      <c r="H183" s="330"/>
      <c r="I183" s="330"/>
      <c r="J183" s="330"/>
      <c r="K183" s="330"/>
      <c r="L183" s="331"/>
      <c r="M183" s="27"/>
    </row>
    <row r="184" spans="1:16" s="9" customFormat="1" x14ac:dyDescent="0.3">
      <c r="A184" s="23"/>
      <c r="B184" s="329"/>
      <c r="C184" s="330"/>
      <c r="D184" s="330"/>
      <c r="E184" s="330"/>
      <c r="F184" s="330"/>
      <c r="G184" s="330"/>
      <c r="H184" s="330"/>
      <c r="I184" s="330"/>
      <c r="J184" s="330"/>
      <c r="K184" s="330"/>
      <c r="L184" s="331"/>
      <c r="M184" s="27"/>
      <c r="O184" s="8" t="s">
        <v>201</v>
      </c>
      <c r="P184" s="8" t="s">
        <v>202</v>
      </c>
    </row>
    <row r="185" spans="1:16" s="9" customFormat="1" x14ac:dyDescent="0.3">
      <c r="A185" s="23"/>
      <c r="B185" s="329"/>
      <c r="C185" s="330"/>
      <c r="D185" s="330"/>
      <c r="E185" s="330"/>
      <c r="F185" s="330"/>
      <c r="G185" s="330"/>
      <c r="H185" s="330"/>
      <c r="I185" s="330"/>
      <c r="J185" s="330"/>
      <c r="K185" s="330"/>
      <c r="L185" s="331"/>
      <c r="M185" s="27"/>
    </row>
    <row r="186" spans="1:16" s="27" customFormat="1" x14ac:dyDescent="0.3">
      <c r="A186" s="76"/>
      <c r="B186" s="73"/>
      <c r="C186" s="74"/>
      <c r="D186" s="74"/>
      <c r="E186" s="74"/>
      <c r="F186" s="74"/>
      <c r="G186" s="74"/>
      <c r="H186" s="74"/>
      <c r="I186" s="74"/>
      <c r="J186" s="74"/>
      <c r="K186" s="74"/>
      <c r="L186" s="75"/>
      <c r="O186" s="8"/>
      <c r="P186" s="8"/>
    </row>
    <row r="187" spans="1:16" s="9" customFormat="1" x14ac:dyDescent="0.3">
      <c r="A187" s="23"/>
      <c r="B187" s="335" t="s">
        <v>253</v>
      </c>
      <c r="C187" s="336"/>
      <c r="D187" s="336"/>
      <c r="E187" s="336"/>
      <c r="F187" s="336"/>
      <c r="G187" s="336"/>
      <c r="H187" s="336"/>
      <c r="I187" s="336"/>
      <c r="J187" s="336"/>
      <c r="K187" s="336"/>
      <c r="L187" s="337"/>
      <c r="M187" s="45"/>
    </row>
    <row r="188" spans="1:16" s="27" customFormat="1" x14ac:dyDescent="0.3">
      <c r="A188" s="76"/>
      <c r="B188" s="72"/>
      <c r="C188" s="61"/>
      <c r="D188" s="61"/>
      <c r="E188" s="61"/>
      <c r="F188" s="61"/>
      <c r="G188" s="61"/>
      <c r="H188" s="61"/>
      <c r="I188" s="61"/>
      <c r="J188" s="61"/>
      <c r="K188" s="61"/>
      <c r="L188" s="62"/>
      <c r="O188" s="8"/>
      <c r="P188" s="8"/>
    </row>
    <row r="189" spans="1:16" s="27" customFormat="1" x14ac:dyDescent="0.3">
      <c r="A189" s="76"/>
      <c r="B189" s="211" t="str">
        <f>IF(Intro!$G$20="English",O189,P189)</f>
        <v>Expliquez si votre entreprise, ou vos clients, sont prêts à payer un prix plus élevé pour les marchandises si elles sont produites au Canada et indiquez le montant de cette prime.</v>
      </c>
      <c r="C189" s="212"/>
      <c r="D189" s="212"/>
      <c r="E189" s="212"/>
      <c r="F189" s="212"/>
      <c r="G189" s="212"/>
      <c r="H189" s="212"/>
      <c r="I189" s="212"/>
      <c r="J189" s="212"/>
      <c r="K189" s="212"/>
      <c r="L189" s="213"/>
      <c r="O189" s="8" t="s">
        <v>276</v>
      </c>
      <c r="P189" s="8" t="s">
        <v>401</v>
      </c>
    </row>
    <row r="190" spans="1:16" s="27" customFormat="1" x14ac:dyDescent="0.3">
      <c r="A190" s="76"/>
      <c r="B190" s="356"/>
      <c r="C190" s="166"/>
      <c r="D190" s="127"/>
      <c r="E190" s="127"/>
      <c r="F190" s="127"/>
      <c r="G190" s="127"/>
      <c r="H190" s="127"/>
      <c r="I190" s="127"/>
      <c r="J190" s="127"/>
      <c r="K190" s="127"/>
      <c r="L190" s="128"/>
      <c r="O190" s="8"/>
      <c r="P190" s="8"/>
    </row>
    <row r="191" spans="1:16" s="27" customFormat="1" ht="14.7" customHeight="1" x14ac:dyDescent="0.3">
      <c r="A191" s="76"/>
      <c r="B191" s="314" t="str">
        <f>IF(Intro!$G$20="English",O191,P191)</f>
        <v>Sélectionnez oui ou non</v>
      </c>
      <c r="C191" s="315"/>
      <c r="D191" s="141"/>
      <c r="E191" s="140"/>
      <c r="G191" s="130"/>
      <c r="H191" s="130"/>
      <c r="I191" s="127"/>
      <c r="J191" s="127"/>
      <c r="K191" s="127"/>
      <c r="L191" s="128"/>
      <c r="O191" s="8" t="s">
        <v>262</v>
      </c>
      <c r="P191" s="8" t="s">
        <v>263</v>
      </c>
    </row>
    <row r="192" spans="1:16" s="27" customFormat="1" x14ac:dyDescent="0.3">
      <c r="A192" s="76"/>
      <c r="B192" s="72"/>
      <c r="C192" s="61"/>
      <c r="D192" s="61"/>
      <c r="E192" s="61"/>
      <c r="F192" s="61"/>
      <c r="G192" s="61"/>
      <c r="H192" s="61"/>
      <c r="I192" s="61"/>
      <c r="J192" s="61"/>
      <c r="K192" s="61"/>
      <c r="L192" s="62"/>
    </row>
    <row r="193" spans="1:16" ht="14.7" customHeight="1" x14ac:dyDescent="0.3">
      <c r="A193" s="23"/>
      <c r="B193" s="314" t="str">
        <f>IF(Intro!$G$20="English",O193,P193)</f>
        <v>Si oui, indiquez la majoration du prix</v>
      </c>
      <c r="C193" s="315"/>
      <c r="D193" s="391"/>
      <c r="E193" s="105" t="s">
        <v>72</v>
      </c>
      <c r="F193" s="114"/>
      <c r="G193" s="61"/>
      <c r="H193" s="61"/>
      <c r="I193" s="61"/>
      <c r="J193" s="61"/>
      <c r="K193" s="61"/>
      <c r="L193" s="62"/>
      <c r="M193" s="8"/>
      <c r="O193" s="8" t="s">
        <v>434</v>
      </c>
      <c r="P193" s="8" t="s">
        <v>435</v>
      </c>
    </row>
    <row r="194" spans="1:16" x14ac:dyDescent="0.3">
      <c r="A194" s="23"/>
      <c r="B194" s="125"/>
      <c r="C194" s="126"/>
      <c r="D194" s="131"/>
      <c r="E194" s="132"/>
      <c r="F194" s="61"/>
      <c r="G194" s="61"/>
      <c r="H194" s="61"/>
      <c r="I194" s="61"/>
      <c r="J194" s="61"/>
      <c r="K194" s="61"/>
      <c r="L194" s="62"/>
      <c r="M194" s="8"/>
    </row>
    <row r="195" spans="1:16" s="9" customFormat="1" x14ac:dyDescent="0.3">
      <c r="A195" s="23"/>
      <c r="B195" s="329"/>
      <c r="C195" s="330"/>
      <c r="D195" s="330"/>
      <c r="E195" s="330"/>
      <c r="F195" s="330"/>
      <c r="G195" s="330"/>
      <c r="H195" s="330"/>
      <c r="I195" s="330"/>
      <c r="J195" s="330"/>
      <c r="K195" s="330"/>
      <c r="L195" s="331"/>
      <c r="M195" s="27"/>
    </row>
    <row r="196" spans="1:16" s="9" customFormat="1" x14ac:dyDescent="0.3">
      <c r="A196" s="23"/>
      <c r="B196" s="329"/>
      <c r="C196" s="330"/>
      <c r="D196" s="330"/>
      <c r="E196" s="330"/>
      <c r="F196" s="330"/>
      <c r="G196" s="330"/>
      <c r="H196" s="330"/>
      <c r="I196" s="330"/>
      <c r="J196" s="330"/>
      <c r="K196" s="330"/>
      <c r="L196" s="331"/>
      <c r="M196" s="27"/>
    </row>
    <row r="197" spans="1:16" s="9" customFormat="1" x14ac:dyDescent="0.3">
      <c r="A197" s="23"/>
      <c r="B197" s="329"/>
      <c r="C197" s="330"/>
      <c r="D197" s="330"/>
      <c r="E197" s="330"/>
      <c r="F197" s="330"/>
      <c r="G197" s="330"/>
      <c r="H197" s="330"/>
      <c r="I197" s="330"/>
      <c r="J197" s="330"/>
      <c r="K197" s="330"/>
      <c r="L197" s="331"/>
      <c r="M197" s="27"/>
    </row>
    <row r="198" spans="1:16" s="9" customFormat="1" x14ac:dyDescent="0.3">
      <c r="A198" s="23"/>
      <c r="B198" s="329"/>
      <c r="C198" s="330"/>
      <c r="D198" s="330"/>
      <c r="E198" s="330"/>
      <c r="F198" s="330"/>
      <c r="G198" s="330"/>
      <c r="H198" s="330"/>
      <c r="I198" s="330"/>
      <c r="J198" s="330"/>
      <c r="K198" s="330"/>
      <c r="L198" s="331"/>
      <c r="M198" s="27"/>
    </row>
    <row r="199" spans="1:16" s="9" customFormat="1" x14ac:dyDescent="0.3">
      <c r="A199" s="23"/>
      <c r="B199" s="329"/>
      <c r="C199" s="330"/>
      <c r="D199" s="330"/>
      <c r="E199" s="330"/>
      <c r="F199" s="330"/>
      <c r="G199" s="330"/>
      <c r="H199" s="330"/>
      <c r="I199" s="330"/>
      <c r="J199" s="330"/>
      <c r="K199" s="330"/>
      <c r="L199" s="331"/>
      <c r="M199" s="27"/>
    </row>
    <row r="200" spans="1:16" s="9" customFormat="1" x14ac:dyDescent="0.3">
      <c r="A200" s="23"/>
      <c r="B200" s="329"/>
      <c r="C200" s="330"/>
      <c r="D200" s="330"/>
      <c r="E200" s="330"/>
      <c r="F200" s="330"/>
      <c r="G200" s="330"/>
      <c r="H200" s="330"/>
      <c r="I200" s="330"/>
      <c r="J200" s="330"/>
      <c r="K200" s="330"/>
      <c r="L200" s="331"/>
      <c r="M200" s="27"/>
    </row>
    <row r="201" spans="1:16" s="9" customFormat="1" x14ac:dyDescent="0.3">
      <c r="A201" s="23"/>
      <c r="B201" s="329"/>
      <c r="C201" s="330"/>
      <c r="D201" s="330"/>
      <c r="E201" s="330"/>
      <c r="F201" s="330"/>
      <c r="G201" s="330"/>
      <c r="H201" s="330"/>
      <c r="I201" s="330"/>
      <c r="J201" s="330"/>
      <c r="K201" s="330"/>
      <c r="L201" s="331"/>
      <c r="M201" s="27"/>
    </row>
    <row r="202" spans="1:16" s="9" customFormat="1" x14ac:dyDescent="0.3">
      <c r="A202" s="23"/>
      <c r="B202" s="329"/>
      <c r="C202" s="330"/>
      <c r="D202" s="330"/>
      <c r="E202" s="330"/>
      <c r="F202" s="330"/>
      <c r="G202" s="330"/>
      <c r="H202" s="330"/>
      <c r="I202" s="330"/>
      <c r="J202" s="330"/>
      <c r="K202" s="330"/>
      <c r="L202" s="331"/>
      <c r="M202" s="27"/>
    </row>
    <row r="203" spans="1:16" s="27" customFormat="1" x14ac:dyDescent="0.3">
      <c r="A203" s="76"/>
      <c r="B203" s="73"/>
      <c r="C203" s="74"/>
      <c r="D203" s="74"/>
      <c r="E203" s="74"/>
      <c r="F203" s="74"/>
      <c r="G203" s="74"/>
      <c r="H203" s="74"/>
      <c r="I203" s="74"/>
      <c r="J203" s="74"/>
      <c r="K203" s="74"/>
      <c r="L203" s="75"/>
      <c r="O203" s="8"/>
      <c r="P203" s="8"/>
    </row>
    <row r="204" spans="1:16" s="9" customFormat="1" x14ac:dyDescent="0.3">
      <c r="A204" s="23"/>
      <c r="B204" s="335" t="s">
        <v>254</v>
      </c>
      <c r="C204" s="336"/>
      <c r="D204" s="336"/>
      <c r="E204" s="336"/>
      <c r="F204" s="336"/>
      <c r="G204" s="336"/>
      <c r="H204" s="336"/>
      <c r="I204" s="336"/>
      <c r="J204" s="336"/>
      <c r="K204" s="336"/>
      <c r="L204" s="337"/>
      <c r="M204" s="45"/>
    </row>
    <row r="205" spans="1:16" s="27" customFormat="1" x14ac:dyDescent="0.3">
      <c r="A205" s="76"/>
      <c r="B205" s="72"/>
      <c r="C205" s="61"/>
      <c r="D205" s="61"/>
      <c r="E205" s="61"/>
      <c r="F205" s="61"/>
      <c r="G205" s="61"/>
      <c r="H205" s="61"/>
      <c r="I205" s="61"/>
      <c r="J205" s="61"/>
      <c r="K205" s="61"/>
      <c r="L205" s="62"/>
      <c r="O205" s="8"/>
      <c r="P205" s="8"/>
    </row>
    <row r="206" spans="1:16" s="27" customFormat="1" x14ac:dyDescent="0.3">
      <c r="A206" s="76"/>
      <c r="B206" s="211" t="str">
        <f>IF(Intro!$G$20="English",O206,P206)</f>
        <v>Fournissez des détails concernant les produits liés aux marchandises que les producteurs canadiens ne peuvent pas fournir, mais qui sont offerts par des fournisseurs dans des pays autres que le Canada.</v>
      </c>
      <c r="C206" s="212"/>
      <c r="D206" s="212"/>
      <c r="E206" s="212"/>
      <c r="F206" s="212"/>
      <c r="G206" s="212"/>
      <c r="H206" s="212"/>
      <c r="I206" s="212"/>
      <c r="J206" s="212"/>
      <c r="K206" s="212"/>
      <c r="L206" s="213"/>
      <c r="O206" s="8" t="s">
        <v>203</v>
      </c>
      <c r="P206" s="8" t="s">
        <v>402</v>
      </c>
    </row>
    <row r="207" spans="1:16" s="27" customFormat="1" x14ac:dyDescent="0.3">
      <c r="A207" s="76"/>
      <c r="B207" s="72"/>
      <c r="C207" s="61"/>
      <c r="D207" s="61"/>
      <c r="E207" s="61"/>
      <c r="F207" s="61"/>
      <c r="G207" s="61"/>
      <c r="H207" s="61"/>
      <c r="I207" s="61"/>
      <c r="J207" s="61"/>
      <c r="K207" s="61"/>
      <c r="L207" s="62"/>
      <c r="O207" s="8"/>
      <c r="P207" s="8"/>
    </row>
    <row r="208" spans="1:16" s="9" customFormat="1" x14ac:dyDescent="0.3">
      <c r="A208" s="23"/>
      <c r="B208" s="329"/>
      <c r="C208" s="330"/>
      <c r="D208" s="330"/>
      <c r="E208" s="330"/>
      <c r="F208" s="330"/>
      <c r="G208" s="330"/>
      <c r="H208" s="330"/>
      <c r="I208" s="330"/>
      <c r="J208" s="330"/>
      <c r="K208" s="330"/>
      <c r="L208" s="331"/>
      <c r="M208" s="27"/>
    </row>
    <row r="209" spans="1:16" s="9" customFormat="1" x14ac:dyDescent="0.3">
      <c r="A209" s="23"/>
      <c r="B209" s="329"/>
      <c r="C209" s="330"/>
      <c r="D209" s="330"/>
      <c r="E209" s="330"/>
      <c r="F209" s="330"/>
      <c r="G209" s="330"/>
      <c r="H209" s="330"/>
      <c r="I209" s="330"/>
      <c r="J209" s="330"/>
      <c r="K209" s="330"/>
      <c r="L209" s="331"/>
      <c r="M209" s="27"/>
    </row>
    <row r="210" spans="1:16" s="9" customFormat="1" x14ac:dyDescent="0.3">
      <c r="A210" s="23"/>
      <c r="B210" s="329"/>
      <c r="C210" s="330"/>
      <c r="D210" s="330"/>
      <c r="E210" s="330"/>
      <c r="F210" s="330"/>
      <c r="G210" s="330"/>
      <c r="H210" s="330"/>
      <c r="I210" s="330"/>
      <c r="J210" s="330"/>
      <c r="K210" s="330"/>
      <c r="L210" s="331"/>
      <c r="M210" s="27"/>
    </row>
    <row r="211" spans="1:16" s="9" customFormat="1" x14ac:dyDescent="0.3">
      <c r="A211" s="23"/>
      <c r="B211" s="329"/>
      <c r="C211" s="330"/>
      <c r="D211" s="330"/>
      <c r="E211" s="330"/>
      <c r="F211" s="330"/>
      <c r="G211" s="330"/>
      <c r="H211" s="330"/>
      <c r="I211" s="330"/>
      <c r="J211" s="330"/>
      <c r="K211" s="330"/>
      <c r="L211" s="331"/>
      <c r="M211" s="27"/>
    </row>
    <row r="212" spans="1:16" s="9" customFormat="1" x14ac:dyDescent="0.3">
      <c r="A212" s="23"/>
      <c r="B212" s="329"/>
      <c r="C212" s="330"/>
      <c r="D212" s="330"/>
      <c r="E212" s="330"/>
      <c r="F212" s="330"/>
      <c r="G212" s="330"/>
      <c r="H212" s="330"/>
      <c r="I212" s="330"/>
      <c r="J212" s="330"/>
      <c r="K212" s="330"/>
      <c r="L212" s="331"/>
      <c r="M212" s="27"/>
    </row>
    <row r="213" spans="1:16" s="9" customFormat="1" x14ac:dyDescent="0.3">
      <c r="A213" s="23"/>
      <c r="B213" s="329"/>
      <c r="C213" s="330"/>
      <c r="D213" s="330"/>
      <c r="E213" s="330"/>
      <c r="F213" s="330"/>
      <c r="G213" s="330"/>
      <c r="H213" s="330"/>
      <c r="I213" s="330"/>
      <c r="J213" s="330"/>
      <c r="K213" s="330"/>
      <c r="L213" s="331"/>
      <c r="M213" s="27"/>
    </row>
    <row r="214" spans="1:16" s="9" customFormat="1" x14ac:dyDescent="0.3">
      <c r="A214" s="23"/>
      <c r="B214" s="329"/>
      <c r="C214" s="330"/>
      <c r="D214" s="330"/>
      <c r="E214" s="330"/>
      <c r="F214" s="330"/>
      <c r="G214" s="330"/>
      <c r="H214" s="330"/>
      <c r="I214" s="330"/>
      <c r="J214" s="330"/>
      <c r="K214" s="330"/>
      <c r="L214" s="331"/>
      <c r="M214" s="27"/>
    </row>
    <row r="215" spans="1:16" s="9" customFormat="1" x14ac:dyDescent="0.3">
      <c r="A215" s="23"/>
      <c r="B215" s="329"/>
      <c r="C215" s="330"/>
      <c r="D215" s="330"/>
      <c r="E215" s="330"/>
      <c r="F215" s="330"/>
      <c r="G215" s="330"/>
      <c r="H215" s="330"/>
      <c r="I215" s="330"/>
      <c r="J215" s="330"/>
      <c r="K215" s="330"/>
      <c r="L215" s="331"/>
      <c r="M215" s="27"/>
    </row>
    <row r="216" spans="1:16" s="27" customFormat="1" x14ac:dyDescent="0.3">
      <c r="A216" s="76"/>
      <c r="B216" s="73"/>
      <c r="C216" s="74"/>
      <c r="D216" s="74"/>
      <c r="E216" s="74"/>
      <c r="F216" s="74"/>
      <c r="G216" s="74"/>
      <c r="H216" s="74"/>
      <c r="I216" s="74"/>
      <c r="J216" s="74"/>
      <c r="K216" s="74"/>
      <c r="L216" s="75"/>
      <c r="O216" s="8"/>
      <c r="P216" s="8"/>
    </row>
    <row r="217" spans="1:16" s="9" customFormat="1" x14ac:dyDescent="0.3">
      <c r="A217" s="23"/>
      <c r="B217" s="335" t="s">
        <v>255</v>
      </c>
      <c r="C217" s="336"/>
      <c r="D217" s="336"/>
      <c r="E217" s="336"/>
      <c r="F217" s="336"/>
      <c r="G217" s="336"/>
      <c r="H217" s="336"/>
      <c r="I217" s="336"/>
      <c r="J217" s="336"/>
      <c r="K217" s="336"/>
      <c r="L217" s="337"/>
      <c r="M217" s="45"/>
    </row>
    <row r="218" spans="1:16" s="27" customFormat="1" x14ac:dyDescent="0.3">
      <c r="A218" s="76"/>
      <c r="B218" s="72"/>
      <c r="C218" s="61"/>
      <c r="D218" s="61"/>
      <c r="E218" s="61"/>
      <c r="F218" s="61"/>
      <c r="G218" s="61"/>
      <c r="H218" s="61"/>
      <c r="I218" s="61"/>
      <c r="J218" s="61"/>
      <c r="K218" s="61"/>
      <c r="L218" s="62"/>
      <c r="O218" s="8"/>
      <c r="P218" s="8"/>
    </row>
    <row r="219" spans="1:16" s="27" customFormat="1" x14ac:dyDescent="0.3">
      <c r="A219" s="76"/>
      <c r="B219" s="350" t="str">
        <f>IF(Intro!$G$20="English",O219,P219)</f>
        <v>Les marchandises de qualité commerciale ou de construction ont-elles des prix qui diffèrent? Si oui, veuillez expliquer.</v>
      </c>
      <c r="C219" s="351"/>
      <c r="D219" s="351"/>
      <c r="E219" s="351"/>
      <c r="F219" s="351"/>
      <c r="G219" s="351"/>
      <c r="H219" s="351"/>
      <c r="I219" s="351"/>
      <c r="J219" s="351"/>
      <c r="K219" s="351"/>
      <c r="L219" s="352"/>
      <c r="O219" s="44" t="s">
        <v>303</v>
      </c>
      <c r="P219" s="44" t="s">
        <v>304</v>
      </c>
    </row>
    <row r="220" spans="1:16" s="27" customFormat="1" x14ac:dyDescent="0.3">
      <c r="A220" s="76"/>
      <c r="B220" s="72"/>
      <c r="C220" s="61"/>
      <c r="D220" s="61"/>
      <c r="E220" s="61"/>
      <c r="F220" s="61"/>
      <c r="G220" s="61"/>
      <c r="H220" s="61"/>
      <c r="I220" s="61"/>
      <c r="J220" s="61"/>
      <c r="K220" s="61"/>
      <c r="L220" s="62"/>
      <c r="O220" s="8"/>
      <c r="P220" s="8"/>
    </row>
    <row r="221" spans="1:16" s="9" customFormat="1" x14ac:dyDescent="0.3">
      <c r="A221" s="23"/>
      <c r="B221" s="329"/>
      <c r="C221" s="330"/>
      <c r="D221" s="330"/>
      <c r="E221" s="330"/>
      <c r="F221" s="330"/>
      <c r="G221" s="330"/>
      <c r="H221" s="330"/>
      <c r="I221" s="330"/>
      <c r="J221" s="330"/>
      <c r="K221" s="330"/>
      <c r="L221" s="331"/>
      <c r="M221" s="27"/>
    </row>
    <row r="222" spans="1:16" s="9" customFormat="1" x14ac:dyDescent="0.3">
      <c r="A222" s="23"/>
      <c r="B222" s="329"/>
      <c r="C222" s="330"/>
      <c r="D222" s="330"/>
      <c r="E222" s="330"/>
      <c r="F222" s="330"/>
      <c r="G222" s="330"/>
      <c r="H222" s="330"/>
      <c r="I222" s="330"/>
      <c r="J222" s="330"/>
      <c r="K222" s="330"/>
      <c r="L222" s="331"/>
      <c r="M222" s="27"/>
    </row>
    <row r="223" spans="1:16" s="9" customFormat="1" x14ac:dyDescent="0.3">
      <c r="A223" s="23"/>
      <c r="B223" s="329"/>
      <c r="C223" s="330"/>
      <c r="D223" s="330"/>
      <c r="E223" s="330"/>
      <c r="F223" s="330"/>
      <c r="G223" s="330"/>
      <c r="H223" s="330"/>
      <c r="I223" s="330"/>
      <c r="J223" s="330"/>
      <c r="K223" s="330"/>
      <c r="L223" s="331"/>
      <c r="M223" s="27"/>
    </row>
    <row r="224" spans="1:16" s="9" customFormat="1" x14ac:dyDescent="0.3">
      <c r="A224" s="23"/>
      <c r="B224" s="329"/>
      <c r="C224" s="330"/>
      <c r="D224" s="330"/>
      <c r="E224" s="330"/>
      <c r="F224" s="330"/>
      <c r="G224" s="330"/>
      <c r="H224" s="330"/>
      <c r="I224" s="330"/>
      <c r="J224" s="330"/>
      <c r="K224" s="330"/>
      <c r="L224" s="331"/>
      <c r="M224" s="27"/>
    </row>
    <row r="225" spans="1:19" s="9" customFormat="1" x14ac:dyDescent="0.3">
      <c r="A225" s="23"/>
      <c r="B225" s="329"/>
      <c r="C225" s="330"/>
      <c r="D225" s="330"/>
      <c r="E225" s="330"/>
      <c r="F225" s="330"/>
      <c r="G225" s="330"/>
      <c r="H225" s="330"/>
      <c r="I225" s="330"/>
      <c r="J225" s="330"/>
      <c r="K225" s="330"/>
      <c r="L225" s="331"/>
      <c r="M225" s="27"/>
    </row>
    <row r="226" spans="1:19" s="9" customFormat="1" x14ac:dyDescent="0.3">
      <c r="A226" s="23"/>
      <c r="B226" s="329"/>
      <c r="C226" s="330"/>
      <c r="D226" s="330"/>
      <c r="E226" s="330"/>
      <c r="F226" s="330"/>
      <c r="G226" s="330"/>
      <c r="H226" s="330"/>
      <c r="I226" s="330"/>
      <c r="J226" s="330"/>
      <c r="K226" s="330"/>
      <c r="L226" s="331"/>
      <c r="M226" s="27"/>
    </row>
    <row r="227" spans="1:19" s="9" customFormat="1" x14ac:dyDescent="0.3">
      <c r="A227" s="23"/>
      <c r="B227" s="329"/>
      <c r="C227" s="330"/>
      <c r="D227" s="330"/>
      <c r="E227" s="330"/>
      <c r="F227" s="330"/>
      <c r="G227" s="330"/>
      <c r="H227" s="330"/>
      <c r="I227" s="330"/>
      <c r="J227" s="330"/>
      <c r="K227" s="330"/>
      <c r="L227" s="331"/>
      <c r="M227" s="27"/>
    </row>
    <row r="228" spans="1:19" s="9" customFormat="1" x14ac:dyDescent="0.3">
      <c r="A228" s="23"/>
      <c r="B228" s="329"/>
      <c r="C228" s="330"/>
      <c r="D228" s="330"/>
      <c r="E228" s="330"/>
      <c r="F228" s="330"/>
      <c r="G228" s="330"/>
      <c r="H228" s="330"/>
      <c r="I228" s="330"/>
      <c r="J228" s="330"/>
      <c r="K228" s="330"/>
      <c r="L228" s="331"/>
      <c r="M228" s="27"/>
    </row>
    <row r="229" spans="1:19" s="27" customFormat="1" x14ac:dyDescent="0.3">
      <c r="A229" s="76"/>
      <c r="B229" s="73"/>
      <c r="C229" s="74"/>
      <c r="D229" s="74"/>
      <c r="E229" s="74"/>
      <c r="F229" s="74"/>
      <c r="G229" s="74"/>
      <c r="H229" s="74"/>
      <c r="I229" s="74"/>
      <c r="J229" s="74"/>
      <c r="K229" s="74"/>
      <c r="L229" s="75"/>
      <c r="O229" s="8"/>
      <c r="P229" s="8"/>
    </row>
    <row r="230" spans="1:19" s="9" customFormat="1" x14ac:dyDescent="0.3">
      <c r="A230" s="23"/>
      <c r="B230" s="335" t="s">
        <v>256</v>
      </c>
      <c r="C230" s="336"/>
      <c r="D230" s="336"/>
      <c r="E230" s="336"/>
      <c r="F230" s="336"/>
      <c r="G230" s="336"/>
      <c r="H230" s="336"/>
      <c r="I230" s="336"/>
      <c r="J230" s="336"/>
      <c r="K230" s="336"/>
      <c r="L230" s="337"/>
      <c r="M230" s="45"/>
    </row>
    <row r="231" spans="1:19" s="27" customFormat="1" x14ac:dyDescent="0.3">
      <c r="A231" s="76"/>
      <c r="B231" s="72"/>
      <c r="C231" s="61"/>
      <c r="D231" s="61"/>
      <c r="E231" s="61"/>
      <c r="F231" s="61"/>
      <c r="G231" s="61"/>
      <c r="H231" s="61"/>
      <c r="I231" s="61"/>
      <c r="J231" s="61"/>
      <c r="K231" s="61"/>
      <c r="L231" s="62"/>
      <c r="O231" s="8"/>
      <c r="P231" s="8"/>
    </row>
    <row r="232" spans="1:19" s="27" customFormat="1" x14ac:dyDescent="0.3">
      <c r="A232" s="76"/>
      <c r="B232" s="345" t="str">
        <f>IF(Intro!$G$20="English",O232,P232)</f>
        <v>Indiquez si les facteurs identifiés dans le tableau ci-dessous sont très importants, assez importants ou pas importants lors du choix d’un fournisseur des marchandises.</v>
      </c>
      <c r="C232" s="346"/>
      <c r="D232" s="346"/>
      <c r="E232" s="346"/>
      <c r="F232" s="346"/>
      <c r="G232" s="346"/>
      <c r="H232" s="346"/>
      <c r="I232" s="346"/>
      <c r="J232" s="346"/>
      <c r="K232" s="346"/>
      <c r="L232" s="347"/>
      <c r="O232" s="45" t="s">
        <v>132</v>
      </c>
      <c r="P232" s="45" t="s">
        <v>133</v>
      </c>
    </row>
    <row r="233" spans="1:19" s="27" customFormat="1" x14ac:dyDescent="0.3">
      <c r="A233" s="76"/>
      <c r="B233" s="72"/>
      <c r="C233" s="61"/>
      <c r="D233" s="61"/>
      <c r="E233" s="61"/>
      <c r="F233" s="61"/>
      <c r="G233" s="61"/>
      <c r="H233" s="61"/>
      <c r="I233" s="61"/>
      <c r="J233" s="61"/>
      <c r="K233" s="61"/>
      <c r="L233" s="62"/>
    </row>
    <row r="234" spans="1:19" s="27" customFormat="1" x14ac:dyDescent="0.3">
      <c r="A234" s="76"/>
      <c r="B234" s="325"/>
      <c r="C234" s="326"/>
      <c r="D234" s="326"/>
      <c r="E234" s="327"/>
      <c r="F234" s="344" t="str">
        <f>IF(Intro!$G$20="English",O234,P234)</f>
        <v>Importance</v>
      </c>
      <c r="G234" s="344"/>
      <c r="H234" s="5"/>
      <c r="I234" s="63"/>
      <c r="J234" s="5"/>
      <c r="K234" s="5"/>
      <c r="L234" s="64"/>
      <c r="O234" s="8" t="s">
        <v>220</v>
      </c>
      <c r="P234" s="8" t="s">
        <v>220</v>
      </c>
    </row>
    <row r="235" spans="1:19" s="27" customFormat="1" ht="28.5" customHeight="1" x14ac:dyDescent="0.3">
      <c r="A235" s="76"/>
      <c r="B235" s="318" t="str">
        <f>IF(Intro!$G$20="English",O235,P235)</f>
        <v>Qualité du produit</v>
      </c>
      <c r="C235" s="319"/>
      <c r="D235" s="319"/>
      <c r="E235" s="320"/>
      <c r="F235" s="316"/>
      <c r="G235" s="317"/>
      <c r="H235" s="5"/>
      <c r="I235" s="63"/>
      <c r="J235" s="5"/>
      <c r="K235" s="5"/>
      <c r="L235" s="64"/>
      <c r="O235" s="8" t="s">
        <v>67</v>
      </c>
      <c r="P235" s="8" t="s">
        <v>57</v>
      </c>
      <c r="Q235" s="8"/>
      <c r="R235" s="8"/>
    </row>
    <row r="236" spans="1:19" s="27" customFormat="1" ht="28.5" customHeight="1" x14ac:dyDescent="0.3">
      <c r="A236" s="76"/>
      <c r="B236" s="318" t="str">
        <f>IF(Intro!$G$20="English",O236,P236)</f>
        <v>Gamme de produits</v>
      </c>
      <c r="C236" s="319"/>
      <c r="D236" s="319"/>
      <c r="E236" s="320"/>
      <c r="F236" s="316"/>
      <c r="G236" s="317"/>
      <c r="H236" s="5"/>
      <c r="I236" s="63"/>
      <c r="J236" s="5"/>
      <c r="K236" s="5"/>
      <c r="L236" s="64"/>
      <c r="O236" s="8" t="s">
        <v>54</v>
      </c>
      <c r="P236" s="8" t="s">
        <v>58</v>
      </c>
      <c r="Q236" s="8"/>
      <c r="R236" s="8"/>
    </row>
    <row r="237" spans="1:19" s="27" customFormat="1" ht="28.5" customHeight="1" x14ac:dyDescent="0.3">
      <c r="A237" s="76"/>
      <c r="B237" s="318" t="str">
        <f>IF(Intro!$G$20="English",O237,P237)</f>
        <v>Produit satisfait aux spécifications techniques</v>
      </c>
      <c r="C237" s="319"/>
      <c r="D237" s="319"/>
      <c r="E237" s="320"/>
      <c r="F237" s="316"/>
      <c r="G237" s="317"/>
      <c r="H237" s="5"/>
      <c r="I237" s="63"/>
      <c r="J237" s="5"/>
      <c r="K237" s="5"/>
      <c r="L237" s="64"/>
      <c r="O237" s="8" t="s">
        <v>75</v>
      </c>
      <c r="P237" s="8" t="s">
        <v>78</v>
      </c>
    </row>
    <row r="238" spans="1:19" s="27" customFormat="1" ht="28.5" customHeight="1" x14ac:dyDescent="0.3">
      <c r="A238" s="76"/>
      <c r="B238" s="318" t="str">
        <f>IF(Intro!$G$20="English",O238,P238)</f>
        <v>Disponibilité de spécifications protégées</v>
      </c>
      <c r="C238" s="319"/>
      <c r="D238" s="319"/>
      <c r="E238" s="320"/>
      <c r="F238" s="316"/>
      <c r="G238" s="317"/>
      <c r="H238" s="5"/>
      <c r="I238" s="63"/>
      <c r="J238" s="5"/>
      <c r="K238" s="5"/>
      <c r="L238" s="64"/>
      <c r="O238" s="8" t="s">
        <v>68</v>
      </c>
      <c r="P238" s="8" t="s">
        <v>79</v>
      </c>
    </row>
    <row r="239" spans="1:19" s="27" customFormat="1" ht="28.5" customHeight="1" x14ac:dyDescent="0.3">
      <c r="A239" s="76"/>
      <c r="B239" s="318" t="str">
        <f>IF(Intro!$G$20="English",O239,P239)</f>
        <v xml:space="preserve">Prix net le plus bas (après escomptes, promotions, etc.) </v>
      </c>
      <c r="C239" s="319"/>
      <c r="D239" s="319"/>
      <c r="E239" s="320"/>
      <c r="F239" s="316"/>
      <c r="G239" s="317"/>
      <c r="H239" s="5"/>
      <c r="I239" s="63"/>
      <c r="J239" s="5"/>
      <c r="K239" s="5"/>
      <c r="L239" s="64"/>
      <c r="O239" s="8" t="s">
        <v>76</v>
      </c>
      <c r="P239" s="8" t="s">
        <v>80</v>
      </c>
      <c r="Q239" s="8"/>
      <c r="R239" s="8"/>
      <c r="S239" s="8"/>
    </row>
    <row r="240" spans="1:19" s="27" customFormat="1" ht="28.5" customHeight="1" x14ac:dyDescent="0.3">
      <c r="A240" s="76"/>
      <c r="B240" s="318" t="str">
        <f>IF(Intro!$G$20="English",O240,P240)</f>
        <v>Accords de crédit</v>
      </c>
      <c r="C240" s="319"/>
      <c r="D240" s="319"/>
      <c r="E240" s="320"/>
      <c r="F240" s="316"/>
      <c r="G240" s="317"/>
      <c r="H240" s="5"/>
      <c r="I240" s="63"/>
      <c r="J240" s="5"/>
      <c r="K240" s="5"/>
      <c r="L240" s="64"/>
      <c r="O240" s="8" t="s">
        <v>61</v>
      </c>
      <c r="P240" s="8" t="s">
        <v>62</v>
      </c>
    </row>
    <row r="241" spans="1:19" s="27" customFormat="1" ht="28.5" customHeight="1" x14ac:dyDescent="0.3">
      <c r="A241" s="76"/>
      <c r="B241" s="318" t="str">
        <f>IF(Intro!$G$20="English",O241,P241)</f>
        <v>Frais de livraison</v>
      </c>
      <c r="C241" s="319"/>
      <c r="D241" s="319"/>
      <c r="E241" s="320"/>
      <c r="F241" s="316"/>
      <c r="G241" s="317"/>
      <c r="H241" s="5"/>
      <c r="I241" s="63"/>
      <c r="J241" s="5"/>
      <c r="K241" s="5"/>
      <c r="L241" s="64"/>
      <c r="O241" s="8" t="s">
        <v>69</v>
      </c>
      <c r="P241" s="8" t="s">
        <v>81</v>
      </c>
    </row>
    <row r="242" spans="1:19" s="27" customFormat="1" ht="28.5" customHeight="1" x14ac:dyDescent="0.3">
      <c r="A242" s="76"/>
      <c r="B242" s="318" t="str">
        <f>IF(Intro!$G$20="English",O242,P242)</f>
        <v>Délais et modalités de livraison</v>
      </c>
      <c r="C242" s="319"/>
      <c r="D242" s="319"/>
      <c r="E242" s="320"/>
      <c r="F242" s="316"/>
      <c r="G242" s="317"/>
      <c r="H242" s="5"/>
      <c r="I242" s="63"/>
      <c r="J242" s="5"/>
      <c r="K242" s="5"/>
      <c r="L242" s="64"/>
      <c r="O242" s="8" t="s">
        <v>70</v>
      </c>
      <c r="P242" s="8" t="s">
        <v>59</v>
      </c>
    </row>
    <row r="243" spans="1:19" s="27" customFormat="1" ht="28.5" customHeight="1" x14ac:dyDescent="0.3">
      <c r="A243" s="76"/>
      <c r="B243" s="318" t="str">
        <f>IF(Intro!$G$20="English",O243,P243)</f>
        <v>Fiabilité du fournisseur</v>
      </c>
      <c r="C243" s="319"/>
      <c r="D243" s="319"/>
      <c r="E243" s="320"/>
      <c r="F243" s="316"/>
      <c r="G243" s="317"/>
      <c r="H243" s="5"/>
      <c r="I243" s="63"/>
      <c r="J243" s="5"/>
      <c r="K243" s="5"/>
      <c r="L243" s="64"/>
      <c r="O243" s="8" t="s">
        <v>87</v>
      </c>
      <c r="P243" s="8" t="s">
        <v>82</v>
      </c>
    </row>
    <row r="244" spans="1:19" s="27" customFormat="1" ht="28.5" customHeight="1" x14ac:dyDescent="0.3">
      <c r="A244" s="76"/>
      <c r="B244" s="318" t="str">
        <f>IF(Intro!$G$20="English",O244,P244)</f>
        <v>Exigence de quantité minimale</v>
      </c>
      <c r="C244" s="319"/>
      <c r="D244" s="319"/>
      <c r="E244" s="320"/>
      <c r="F244" s="316"/>
      <c r="G244" s="317"/>
      <c r="H244" s="5"/>
      <c r="I244" s="63"/>
      <c r="J244" s="5"/>
      <c r="K244" s="5"/>
      <c r="L244" s="64"/>
      <c r="O244" s="8" t="s">
        <v>77</v>
      </c>
      <c r="P244" s="8" t="s">
        <v>83</v>
      </c>
    </row>
    <row r="245" spans="1:19" s="27" customFormat="1" ht="28.5" customHeight="1" x14ac:dyDescent="0.3">
      <c r="A245" s="76"/>
      <c r="B245" s="318" t="str">
        <f>IF(Intro!$G$20="English",O245,P245)</f>
        <v>Disponibilité du stock</v>
      </c>
      <c r="C245" s="319"/>
      <c r="D245" s="319"/>
      <c r="E245" s="320"/>
      <c r="F245" s="316"/>
      <c r="G245" s="317"/>
      <c r="H245" s="5"/>
      <c r="I245" s="63"/>
      <c r="J245" s="5"/>
      <c r="K245" s="5"/>
      <c r="L245" s="64"/>
      <c r="O245" s="8" t="s">
        <v>71</v>
      </c>
      <c r="P245" s="8" t="s">
        <v>84</v>
      </c>
    </row>
    <row r="246" spans="1:19" s="27" customFormat="1" ht="28.5" customHeight="1" x14ac:dyDescent="0.3">
      <c r="A246" s="76"/>
      <c r="B246" s="318" t="str">
        <f>IF(Intro!$G$20="English",O246,P246)</f>
        <v>Service après-vente ou garanties</v>
      </c>
      <c r="C246" s="319"/>
      <c r="D246" s="319"/>
      <c r="E246" s="320"/>
      <c r="F246" s="316"/>
      <c r="G246" s="317"/>
      <c r="H246" s="5"/>
      <c r="I246" s="63"/>
      <c r="J246" s="5"/>
      <c r="K246" s="5"/>
      <c r="L246" s="64"/>
      <c r="O246" s="8" t="s">
        <v>277</v>
      </c>
      <c r="P246" s="8" t="s">
        <v>85</v>
      </c>
    </row>
    <row r="247" spans="1:19" s="27" customFormat="1" ht="28.5" customHeight="1" x14ac:dyDescent="0.3">
      <c r="A247" s="76"/>
      <c r="B247" s="318" t="str">
        <f>IF(Intro!$G$20="English",O247,P247)</f>
        <v>Relation à long terme avec le fournisseur</v>
      </c>
      <c r="C247" s="319"/>
      <c r="D247" s="319"/>
      <c r="E247" s="320"/>
      <c r="F247" s="316"/>
      <c r="G247" s="317"/>
      <c r="H247" s="5"/>
      <c r="I247" s="63"/>
      <c r="J247" s="5"/>
      <c r="K247" s="5"/>
      <c r="L247" s="64"/>
      <c r="O247" s="8" t="s">
        <v>56</v>
      </c>
      <c r="P247" s="7" t="s">
        <v>426</v>
      </c>
    </row>
    <row r="248" spans="1:19" s="27" customFormat="1" ht="28.5" customHeight="1" x14ac:dyDescent="0.3">
      <c r="A248" s="76"/>
      <c r="B248" s="318" t="str">
        <f>IF(Intro!$G$20="English",O248,P248)</f>
        <v>Emplacement géographique du fournisseur</v>
      </c>
      <c r="C248" s="319"/>
      <c r="D248" s="319"/>
      <c r="E248" s="320"/>
      <c r="F248" s="316"/>
      <c r="G248" s="317"/>
      <c r="H248" s="5"/>
      <c r="I248" s="63"/>
      <c r="J248" s="5"/>
      <c r="K248" s="5"/>
      <c r="L248" s="64"/>
      <c r="O248" s="8" t="s">
        <v>55</v>
      </c>
      <c r="P248" s="8" t="s">
        <v>60</v>
      </c>
    </row>
    <row r="249" spans="1:19" s="27" customFormat="1" ht="71.25" customHeight="1" x14ac:dyDescent="0.3">
      <c r="A249" s="76"/>
      <c r="B249" s="318" t="str">
        <f>IF(Intro!$G$20="English",O249,P249)</f>
        <v>Autres facteurs très importants</v>
      </c>
      <c r="C249" s="319"/>
      <c r="D249" s="319"/>
      <c r="E249" s="320"/>
      <c r="F249" s="338"/>
      <c r="G249" s="339"/>
      <c r="H249" s="339"/>
      <c r="I249" s="339"/>
      <c r="J249" s="339"/>
      <c r="K249" s="339"/>
      <c r="L249" s="340"/>
      <c r="O249" s="8" t="s">
        <v>389</v>
      </c>
      <c r="P249" s="8" t="s">
        <v>391</v>
      </c>
    </row>
    <row r="250" spans="1:19" s="27" customFormat="1" ht="71.25" customHeight="1" x14ac:dyDescent="0.3">
      <c r="A250" s="76"/>
      <c r="B250" s="318" t="str">
        <f>IF(Intro!$G$20="English",O250,P250)</f>
        <v>Autres facteurs assez importants</v>
      </c>
      <c r="C250" s="319"/>
      <c r="D250" s="319"/>
      <c r="E250" s="320"/>
      <c r="F250" s="338"/>
      <c r="G250" s="339"/>
      <c r="H250" s="339"/>
      <c r="I250" s="339"/>
      <c r="J250" s="339"/>
      <c r="K250" s="339"/>
      <c r="L250" s="340"/>
      <c r="O250" s="8" t="s">
        <v>390</v>
      </c>
      <c r="P250" s="8" t="s">
        <v>392</v>
      </c>
    </row>
    <row r="251" spans="1:19" s="27" customFormat="1" x14ac:dyDescent="0.3">
      <c r="A251" s="76"/>
      <c r="B251" s="73"/>
      <c r="C251" s="74"/>
      <c r="D251" s="74"/>
      <c r="E251" s="74"/>
      <c r="F251" s="74"/>
      <c r="G251" s="74"/>
      <c r="H251" s="74"/>
      <c r="I251" s="74"/>
      <c r="J251" s="74"/>
      <c r="K251" s="74"/>
      <c r="L251" s="75"/>
    </row>
    <row r="252" spans="1:19" s="9" customFormat="1" x14ac:dyDescent="0.3">
      <c r="A252" s="23"/>
      <c r="B252" s="335" t="s">
        <v>257</v>
      </c>
      <c r="C252" s="336"/>
      <c r="D252" s="336"/>
      <c r="E252" s="336"/>
      <c r="F252" s="336"/>
      <c r="G252" s="336"/>
      <c r="H252" s="336"/>
      <c r="I252" s="336"/>
      <c r="J252" s="336"/>
      <c r="K252" s="336"/>
      <c r="L252" s="337"/>
      <c r="M252" s="45"/>
    </row>
    <row r="253" spans="1:19" s="27" customFormat="1" x14ac:dyDescent="0.3">
      <c r="A253" s="76"/>
      <c r="B253" s="72"/>
      <c r="C253" s="61"/>
      <c r="D253" s="61"/>
      <c r="E253" s="61"/>
      <c r="F253" s="61"/>
      <c r="G253" s="61"/>
      <c r="H253" s="61"/>
      <c r="I253" s="61"/>
      <c r="J253" s="61"/>
      <c r="K253" s="61"/>
      <c r="L253" s="62"/>
      <c r="O253" s="8"/>
      <c r="P253" s="8"/>
    </row>
    <row r="254" spans="1:19" s="27" customFormat="1" x14ac:dyDescent="0.3">
      <c r="A254" s="76"/>
      <c r="B254" s="345" t="str">
        <f>IF(Intro!$G$20="English",O254,P254)</f>
        <v>Les marchandises produites au Canada et les marchandises importées sont-elles vendues par l’entremise des mêmes circuits de distribution?</v>
      </c>
      <c r="C254" s="346"/>
      <c r="D254" s="346"/>
      <c r="E254" s="346"/>
      <c r="F254" s="346"/>
      <c r="G254" s="346"/>
      <c r="H254" s="346"/>
      <c r="I254" s="346"/>
      <c r="J254" s="346"/>
      <c r="K254" s="346"/>
      <c r="L254" s="347"/>
      <c r="O254" s="8" t="s">
        <v>468</v>
      </c>
      <c r="P254" s="8" t="s">
        <v>219</v>
      </c>
    </row>
    <row r="255" spans="1:19" s="27" customFormat="1" x14ac:dyDescent="0.3">
      <c r="A255" s="76"/>
      <c r="B255" s="72"/>
      <c r="C255" s="61"/>
      <c r="D255" s="61"/>
      <c r="E255" s="61"/>
      <c r="F255" s="61"/>
      <c r="G255" s="61"/>
      <c r="H255" s="61"/>
      <c r="I255" s="61"/>
      <c r="J255" s="61"/>
      <c r="K255" s="61"/>
      <c r="L255" s="62"/>
      <c r="O255" s="8"/>
      <c r="P255" s="8"/>
    </row>
    <row r="256" spans="1:19" x14ac:dyDescent="0.3">
      <c r="A256" s="23"/>
      <c r="B256" s="348" t="str">
        <f>B191</f>
        <v>Sélectionnez oui ou non</v>
      </c>
      <c r="C256" s="349"/>
      <c r="D256" s="110"/>
      <c r="E256" s="8"/>
      <c r="F256" s="61"/>
      <c r="G256" s="61"/>
      <c r="H256" s="61"/>
      <c r="I256" s="61"/>
      <c r="J256" s="61"/>
      <c r="K256" s="61"/>
      <c r="L256" s="62"/>
      <c r="M256" s="8"/>
      <c r="S256" s="27"/>
    </row>
    <row r="257" spans="1:16" s="27" customFormat="1" x14ac:dyDescent="0.3">
      <c r="A257" s="76"/>
      <c r="B257" s="72"/>
      <c r="C257" s="61"/>
      <c r="D257" s="61"/>
      <c r="E257" s="61"/>
      <c r="F257" s="61"/>
      <c r="G257" s="61"/>
      <c r="H257" s="61"/>
      <c r="I257" s="61"/>
      <c r="J257" s="61"/>
      <c r="K257" s="61"/>
      <c r="L257" s="62"/>
      <c r="O257" s="8"/>
      <c r="P257" s="8"/>
    </row>
    <row r="258" spans="1:16" s="27" customFormat="1" x14ac:dyDescent="0.3">
      <c r="A258" s="76"/>
      <c r="B258" s="345" t="str">
        <f>IF(Intro!$G$20="English",O258,P258)</f>
        <v>Sinon, expliquez les différences.</v>
      </c>
      <c r="C258" s="346"/>
      <c r="D258" s="346"/>
      <c r="E258" s="346"/>
      <c r="F258" s="346"/>
      <c r="G258" s="346"/>
      <c r="H258" s="346"/>
      <c r="I258" s="346"/>
      <c r="J258" s="346"/>
      <c r="K258" s="346"/>
      <c r="L258" s="347"/>
      <c r="O258" s="8" t="s">
        <v>218</v>
      </c>
      <c r="P258" s="8" t="s">
        <v>278</v>
      </c>
    </row>
    <row r="259" spans="1:16" s="27" customFormat="1" x14ac:dyDescent="0.3">
      <c r="A259" s="76"/>
      <c r="B259" s="72"/>
      <c r="C259" s="61"/>
      <c r="D259" s="61"/>
      <c r="E259" s="61"/>
      <c r="F259" s="61"/>
      <c r="G259" s="61"/>
      <c r="H259" s="61"/>
      <c r="I259" s="61"/>
      <c r="J259" s="61"/>
      <c r="K259" s="61"/>
      <c r="L259" s="62"/>
      <c r="O259" s="8"/>
      <c r="P259" s="8"/>
    </row>
    <row r="260" spans="1:16" s="9" customFormat="1" x14ac:dyDescent="0.3">
      <c r="A260" s="23"/>
      <c r="B260" s="329"/>
      <c r="C260" s="330"/>
      <c r="D260" s="330"/>
      <c r="E260" s="330"/>
      <c r="F260" s="330"/>
      <c r="G260" s="330"/>
      <c r="H260" s="330"/>
      <c r="I260" s="330"/>
      <c r="J260" s="330"/>
      <c r="K260" s="330"/>
      <c r="L260" s="331"/>
      <c r="M260" s="27"/>
    </row>
    <row r="261" spans="1:16" s="9" customFormat="1" x14ac:dyDescent="0.3">
      <c r="A261" s="23"/>
      <c r="B261" s="329"/>
      <c r="C261" s="330"/>
      <c r="D261" s="330"/>
      <c r="E261" s="330"/>
      <c r="F261" s="330"/>
      <c r="G261" s="330"/>
      <c r="H261" s="330"/>
      <c r="I261" s="330"/>
      <c r="J261" s="330"/>
      <c r="K261" s="330"/>
      <c r="L261" s="331"/>
      <c r="M261" s="27"/>
    </row>
    <row r="262" spans="1:16" s="9" customFormat="1" x14ac:dyDescent="0.3">
      <c r="A262" s="23"/>
      <c r="B262" s="329"/>
      <c r="C262" s="330"/>
      <c r="D262" s="330"/>
      <c r="E262" s="330"/>
      <c r="F262" s="330"/>
      <c r="G262" s="330"/>
      <c r="H262" s="330"/>
      <c r="I262" s="330"/>
      <c r="J262" s="330"/>
      <c r="K262" s="330"/>
      <c r="L262" s="331"/>
      <c r="M262" s="27"/>
    </row>
    <row r="263" spans="1:16" s="9" customFormat="1" x14ac:dyDescent="0.3">
      <c r="A263" s="23"/>
      <c r="B263" s="329"/>
      <c r="C263" s="330"/>
      <c r="D263" s="330"/>
      <c r="E263" s="330"/>
      <c r="F263" s="330"/>
      <c r="G263" s="330"/>
      <c r="H263" s="330"/>
      <c r="I263" s="330"/>
      <c r="J263" s="330"/>
      <c r="K263" s="330"/>
      <c r="L263" s="331"/>
      <c r="M263" s="27"/>
    </row>
    <row r="264" spans="1:16" s="9" customFormat="1" x14ac:dyDescent="0.3">
      <c r="A264" s="23"/>
      <c r="B264" s="329"/>
      <c r="C264" s="330"/>
      <c r="D264" s="330"/>
      <c r="E264" s="330"/>
      <c r="F264" s="330"/>
      <c r="G264" s="330"/>
      <c r="H264" s="330"/>
      <c r="I264" s="330"/>
      <c r="J264" s="330"/>
      <c r="K264" s="330"/>
      <c r="L264" s="331"/>
      <c r="M264" s="27"/>
    </row>
    <row r="265" spans="1:16" s="9" customFormat="1" x14ac:dyDescent="0.3">
      <c r="A265" s="23"/>
      <c r="B265" s="329"/>
      <c r="C265" s="330"/>
      <c r="D265" s="330"/>
      <c r="E265" s="330"/>
      <c r="F265" s="330"/>
      <c r="G265" s="330"/>
      <c r="H265" s="330"/>
      <c r="I265" s="330"/>
      <c r="J265" s="330"/>
      <c r="K265" s="330"/>
      <c r="L265" s="331"/>
      <c r="M265" s="27"/>
    </row>
    <row r="266" spans="1:16" s="9" customFormat="1" x14ac:dyDescent="0.3">
      <c r="A266" s="23"/>
      <c r="B266" s="329"/>
      <c r="C266" s="330"/>
      <c r="D266" s="330"/>
      <c r="E266" s="330"/>
      <c r="F266" s="330"/>
      <c r="G266" s="330"/>
      <c r="H266" s="330"/>
      <c r="I266" s="330"/>
      <c r="J266" s="330"/>
      <c r="K266" s="330"/>
      <c r="L266" s="331"/>
      <c r="M266" s="27"/>
    </row>
    <row r="267" spans="1:16" s="9" customFormat="1" x14ac:dyDescent="0.3">
      <c r="A267" s="23"/>
      <c r="B267" s="329"/>
      <c r="C267" s="330"/>
      <c r="D267" s="330"/>
      <c r="E267" s="330"/>
      <c r="F267" s="330"/>
      <c r="G267" s="330"/>
      <c r="H267" s="330"/>
      <c r="I267" s="330"/>
      <c r="J267" s="330"/>
      <c r="K267" s="330"/>
      <c r="L267" s="331"/>
      <c r="M267" s="27"/>
    </row>
    <row r="268" spans="1:16" s="27" customFormat="1" x14ac:dyDescent="0.3">
      <c r="A268" s="76"/>
      <c r="B268" s="73"/>
      <c r="C268" s="74"/>
      <c r="D268" s="74"/>
      <c r="E268" s="74"/>
      <c r="F268" s="74"/>
      <c r="G268" s="74"/>
      <c r="H268" s="74"/>
      <c r="I268" s="74"/>
      <c r="J268" s="74"/>
      <c r="K268" s="74"/>
      <c r="L268" s="75"/>
      <c r="O268" s="8"/>
      <c r="P268" s="8"/>
    </row>
    <row r="269" spans="1:16" s="9" customFormat="1" x14ac:dyDescent="0.3">
      <c r="A269" s="23"/>
      <c r="B269" s="335" t="s">
        <v>129</v>
      </c>
      <c r="C269" s="336"/>
      <c r="D269" s="336"/>
      <c r="E269" s="336"/>
      <c r="F269" s="336"/>
      <c r="G269" s="336"/>
      <c r="H269" s="336"/>
      <c r="I269" s="336"/>
      <c r="J269" s="336"/>
      <c r="K269" s="336"/>
      <c r="L269" s="337"/>
      <c r="M269" s="45"/>
    </row>
    <row r="270" spans="1:16" s="27" customFormat="1" x14ac:dyDescent="0.3">
      <c r="A270" s="76"/>
      <c r="B270" s="72"/>
      <c r="C270" s="61"/>
      <c r="D270" s="61"/>
      <c r="E270" s="61"/>
      <c r="F270" s="61"/>
      <c r="G270" s="61"/>
      <c r="H270" s="61"/>
      <c r="I270" s="61"/>
      <c r="J270" s="61"/>
      <c r="K270" s="61"/>
      <c r="L270" s="62"/>
      <c r="O270" s="8"/>
      <c r="P270" s="8"/>
    </row>
    <row r="271" spans="1:16" s="27" customFormat="1" x14ac:dyDescent="0.3">
      <c r="A271" s="76"/>
      <c r="B271" s="211" t="str">
        <f>IF(Intro!$G$20="English",O271,P271)</f>
        <v>Les marchandises produites au Canada et les marchandises importées des pays énumérés ci-dessous sont-elles physiquement (ou fonctionnellement) interchangeables pour les mêmes types d'utilisations ou d'applications?</v>
      </c>
      <c r="C271" s="212"/>
      <c r="D271" s="212"/>
      <c r="E271" s="212"/>
      <c r="F271" s="212"/>
      <c r="G271" s="212"/>
      <c r="H271" s="212"/>
      <c r="I271" s="212"/>
      <c r="J271" s="212"/>
      <c r="K271" s="212"/>
      <c r="L271" s="213"/>
      <c r="O271" s="8" t="s">
        <v>147</v>
      </c>
      <c r="P271" s="8" t="s">
        <v>324</v>
      </c>
    </row>
    <row r="272" spans="1:16" s="27" customFormat="1" x14ac:dyDescent="0.3">
      <c r="A272" s="76"/>
      <c r="B272" s="211"/>
      <c r="C272" s="212"/>
      <c r="D272" s="212"/>
      <c r="E272" s="212"/>
      <c r="F272" s="212"/>
      <c r="G272" s="212"/>
      <c r="H272" s="212"/>
      <c r="I272" s="212"/>
      <c r="J272" s="212"/>
      <c r="K272" s="212"/>
      <c r="L272" s="213"/>
    </row>
    <row r="273" spans="1:18" s="27" customFormat="1" x14ac:dyDescent="0.3">
      <c r="A273" s="76"/>
      <c r="B273" s="72"/>
      <c r="C273" s="61"/>
      <c r="D273" s="61"/>
      <c r="E273" s="61"/>
      <c r="F273" s="61"/>
      <c r="G273" s="61"/>
      <c r="H273" s="61"/>
      <c r="I273" s="61"/>
      <c r="J273" s="61"/>
      <c r="K273" s="61"/>
      <c r="L273" s="62"/>
      <c r="O273" s="27" t="s">
        <v>377</v>
      </c>
      <c r="P273" s="27" t="s">
        <v>425</v>
      </c>
    </row>
    <row r="274" spans="1:18" s="27" customFormat="1" x14ac:dyDescent="0.3">
      <c r="A274" s="76"/>
      <c r="B274" s="72"/>
      <c r="C274" s="61"/>
      <c r="D274" s="94" t="str">
        <f>IF(Intro!$G$20="English",O273,P273)</f>
        <v>Sélectionnez</v>
      </c>
      <c r="E274" s="359" t="str">
        <f>IF(Intro!$G$20="English",O274,P274)</f>
        <v>Si "Jamais", donnez plus de détails.</v>
      </c>
      <c r="F274" s="360"/>
      <c r="G274" s="360"/>
      <c r="H274" s="360"/>
      <c r="I274" s="360"/>
      <c r="J274" s="360"/>
      <c r="K274" s="360"/>
      <c r="L274" s="360"/>
      <c r="O274" s="8" t="s">
        <v>130</v>
      </c>
      <c r="P274" s="8" t="s">
        <v>131</v>
      </c>
    </row>
    <row r="275" spans="1:18" s="27" customFormat="1" ht="114" customHeight="1" x14ac:dyDescent="0.3">
      <c r="A275" s="76"/>
      <c r="B275" s="318" t="str">
        <f>IF(Intro!$G$20="English",O275,P275)</f>
        <v>Chine</v>
      </c>
      <c r="C275" s="320"/>
      <c r="D275" s="122"/>
      <c r="E275" s="341"/>
      <c r="F275" s="342"/>
      <c r="G275" s="342"/>
      <c r="H275" s="342"/>
      <c r="I275" s="342"/>
      <c r="J275" s="342"/>
      <c r="K275" s="342"/>
      <c r="L275" s="343"/>
      <c r="O275" s="8" t="str">
        <f>Variables!B30</f>
        <v>China</v>
      </c>
      <c r="P275" s="8" t="str">
        <f>Variables!C30</f>
        <v>Chine</v>
      </c>
    </row>
    <row r="276" spans="1:18" s="27" customFormat="1" ht="114" hidden="1" customHeight="1" x14ac:dyDescent="0.3">
      <c r="A276" s="76"/>
      <c r="B276" s="318" t="str">
        <f>IF(Intro!$G$20="English",O276,P276)</f>
        <v>pays sujet 2</v>
      </c>
      <c r="C276" s="320"/>
      <c r="D276" s="122"/>
      <c r="E276" s="341"/>
      <c r="F276" s="342"/>
      <c r="G276" s="342"/>
      <c r="H276" s="342"/>
      <c r="I276" s="342"/>
      <c r="J276" s="342"/>
      <c r="K276" s="342"/>
      <c r="L276" s="343"/>
      <c r="O276" s="8" t="str">
        <f>Variables!B31</f>
        <v>Subject country 2</v>
      </c>
      <c r="P276" s="8" t="str">
        <f>Variables!C31</f>
        <v>pays sujet 2</v>
      </c>
    </row>
    <row r="277" spans="1:18" s="27" customFormat="1" ht="114" hidden="1" customHeight="1" x14ac:dyDescent="0.3">
      <c r="A277" s="76"/>
      <c r="B277" s="318" t="str">
        <f>IF(Intro!$G$20="English",O277,P277)</f>
        <v>pays sujet 3</v>
      </c>
      <c r="C277" s="320"/>
      <c r="D277" s="122"/>
      <c r="E277" s="341"/>
      <c r="F277" s="342"/>
      <c r="G277" s="342"/>
      <c r="H277" s="342"/>
      <c r="I277" s="342"/>
      <c r="J277" s="342"/>
      <c r="K277" s="342"/>
      <c r="L277" s="343"/>
      <c r="O277" s="8" t="str">
        <f>Variables!B32</f>
        <v>Subject country 3</v>
      </c>
      <c r="P277" s="8" t="str">
        <f>Variables!C32</f>
        <v>pays sujet 3</v>
      </c>
    </row>
    <row r="278" spans="1:18" s="27" customFormat="1" ht="114" customHeight="1" x14ac:dyDescent="0.3">
      <c r="A278" s="76"/>
      <c r="B278" s="318" t="str">
        <f>IF(Intro!$G$20="English",O278,P278)</f>
        <v>États-Unis</v>
      </c>
      <c r="C278" s="320"/>
      <c r="D278" s="122"/>
      <c r="E278" s="341"/>
      <c r="F278" s="342"/>
      <c r="G278" s="342"/>
      <c r="H278" s="342"/>
      <c r="I278" s="342"/>
      <c r="J278" s="342"/>
      <c r="K278" s="342"/>
      <c r="L278" s="343"/>
      <c r="O278" s="8" t="str">
        <f>Variables!B33</f>
        <v>United States</v>
      </c>
      <c r="P278" s="8" t="str">
        <f>Variables!C33</f>
        <v>États-Unis</v>
      </c>
    </row>
    <row r="279" spans="1:18" s="27" customFormat="1" ht="114" customHeight="1" x14ac:dyDescent="0.3">
      <c r="A279" s="76"/>
      <c r="B279" s="318" t="str">
        <f>IF(Intro!$G$20="English",O279,P279)</f>
        <v>Autres pays</v>
      </c>
      <c r="C279" s="320"/>
      <c r="D279" s="122"/>
      <c r="E279" s="341"/>
      <c r="F279" s="342"/>
      <c r="G279" s="342"/>
      <c r="H279" s="342"/>
      <c r="I279" s="342"/>
      <c r="J279" s="342"/>
      <c r="K279" s="342"/>
      <c r="L279" s="343"/>
      <c r="O279" s="8" t="str">
        <f>Variables!B34</f>
        <v>Other countries</v>
      </c>
      <c r="P279" s="8" t="str">
        <f>Variables!C34</f>
        <v>Autres pays</v>
      </c>
    </row>
    <row r="280" spans="1:18" s="27" customFormat="1" ht="28.5" customHeight="1" x14ac:dyDescent="0.3">
      <c r="A280" s="76"/>
      <c r="B280" s="318" t="str">
        <f>IF(Intro!$G$20="English",O280,P280)</f>
        <v>Autres pays incluent :</v>
      </c>
      <c r="C280" s="320"/>
      <c r="D280" s="353"/>
      <c r="E280" s="354"/>
      <c r="F280" s="354"/>
      <c r="G280" s="354"/>
      <c r="H280" s="354"/>
      <c r="I280" s="354"/>
      <c r="J280" s="354"/>
      <c r="K280" s="354"/>
      <c r="L280" s="355"/>
      <c r="O280" s="8" t="s">
        <v>296</v>
      </c>
      <c r="P280" s="8" t="s">
        <v>297</v>
      </c>
    </row>
    <row r="281" spans="1:18" s="27" customFormat="1" x14ac:dyDescent="0.3">
      <c r="A281" s="76"/>
      <c r="B281" s="73"/>
      <c r="C281" s="74"/>
      <c r="D281" s="74"/>
      <c r="E281" s="74"/>
      <c r="F281" s="74"/>
      <c r="G281" s="74"/>
      <c r="H281" s="74"/>
      <c r="I281" s="74"/>
      <c r="J281" s="74"/>
      <c r="K281" s="74"/>
      <c r="L281" s="75"/>
      <c r="O281" s="8"/>
      <c r="P281" s="8"/>
      <c r="Q281" s="8"/>
      <c r="R281" s="8"/>
    </row>
    <row r="282" spans="1:18" s="9" customFormat="1" x14ac:dyDescent="0.3">
      <c r="A282" s="23"/>
      <c r="B282" s="335" t="s">
        <v>107</v>
      </c>
      <c r="C282" s="336"/>
      <c r="D282" s="336"/>
      <c r="E282" s="336"/>
      <c r="F282" s="336"/>
      <c r="G282" s="336"/>
      <c r="H282" s="336"/>
      <c r="I282" s="336"/>
      <c r="J282" s="336"/>
      <c r="K282" s="336"/>
      <c r="L282" s="337"/>
      <c r="M282" s="45"/>
    </row>
    <row r="283" spans="1:18" s="27" customFormat="1" x14ac:dyDescent="0.3">
      <c r="A283" s="76"/>
      <c r="B283" s="72"/>
      <c r="C283" s="61"/>
      <c r="D283" s="61"/>
      <c r="E283" s="61"/>
      <c r="F283" s="61"/>
      <c r="G283" s="61"/>
      <c r="H283" s="61"/>
      <c r="I283" s="61"/>
      <c r="J283" s="61"/>
      <c r="K283" s="61"/>
      <c r="L283" s="62"/>
      <c r="O283" s="8"/>
      <c r="P283" s="8"/>
    </row>
    <row r="284" spans="1:18" s="27" customFormat="1" x14ac:dyDescent="0.3">
      <c r="A284" s="76"/>
      <c r="B284" s="345" t="str">
        <f>IF(Intro!$G$20="English",O284,P284)</f>
        <v>Quel est le délai de livraison typique pour les marchandises, soit du moment où une commande est passée à la date de livraison à votre établissement?</v>
      </c>
      <c r="C284" s="346"/>
      <c r="D284" s="346"/>
      <c r="E284" s="346"/>
      <c r="F284" s="346"/>
      <c r="G284" s="346"/>
      <c r="H284" s="346"/>
      <c r="I284" s="346"/>
      <c r="J284" s="346"/>
      <c r="K284" s="346"/>
      <c r="L284" s="347"/>
      <c r="O284" s="45" t="s">
        <v>105</v>
      </c>
      <c r="P284" s="45" t="s">
        <v>106</v>
      </c>
    </row>
    <row r="285" spans="1:18" s="27" customFormat="1" x14ac:dyDescent="0.3">
      <c r="A285" s="76"/>
      <c r="B285" s="72"/>
      <c r="C285" s="61"/>
      <c r="D285" s="61"/>
      <c r="E285" s="61"/>
      <c r="F285" s="61"/>
      <c r="G285" s="61"/>
      <c r="H285" s="61"/>
      <c r="I285" s="61"/>
      <c r="J285" s="61"/>
      <c r="K285" s="61"/>
      <c r="L285" s="62"/>
      <c r="O285" s="8" t="s">
        <v>209</v>
      </c>
      <c r="P285" s="8" t="s">
        <v>415</v>
      </c>
      <c r="Q285" s="8"/>
      <c r="R285" s="8"/>
    </row>
    <row r="286" spans="1:18" s="27" customFormat="1" x14ac:dyDescent="0.3">
      <c r="A286" s="76"/>
      <c r="B286" s="325"/>
      <c r="C286" s="326"/>
      <c r="D286" s="326"/>
      <c r="E286" s="327"/>
      <c r="F286" s="344" t="str">
        <f>IF(Intro!$G$20="English",O285,P285)</f>
        <v>Nombre de jours minimum</v>
      </c>
      <c r="G286" s="344"/>
      <c r="H286" s="344" t="str">
        <f>IF(Intro!$G$20="English",O286,P286)</f>
        <v>Nombre de jours maximum</v>
      </c>
      <c r="I286" s="344"/>
      <c r="J286" s="344" t="str">
        <f>IF(Intro!$G$20="English",Variables!B58,Variables!C58)</f>
        <v>Je ne sais pas</v>
      </c>
      <c r="K286" s="344"/>
      <c r="L286" s="64"/>
      <c r="O286" s="8" t="s">
        <v>210</v>
      </c>
      <c r="P286" s="8" t="s">
        <v>416</v>
      </c>
      <c r="Q286" s="8"/>
      <c r="R286" s="8"/>
    </row>
    <row r="287" spans="1:18" s="27" customFormat="1" ht="28.5" customHeight="1" x14ac:dyDescent="0.3">
      <c r="A287" s="76"/>
      <c r="B287" s="328" t="str">
        <f>IF(Intro!$G$20="English",O287,P287)</f>
        <v>Achats de marchandises produites au pays auprès de producteurs nationaux</v>
      </c>
      <c r="C287" s="194"/>
      <c r="D287" s="194"/>
      <c r="E287" s="195"/>
      <c r="F287" s="316"/>
      <c r="G287" s="317"/>
      <c r="H287" s="316"/>
      <c r="I287" s="317"/>
      <c r="J287" s="316"/>
      <c r="K287" s="317"/>
      <c r="L287" s="64"/>
      <c r="O287" s="8" t="s">
        <v>211</v>
      </c>
      <c r="P287" s="8" t="s">
        <v>212</v>
      </c>
      <c r="Q287" s="8"/>
      <c r="R287" s="8"/>
    </row>
    <row r="288" spans="1:18" s="27" customFormat="1" ht="28.5" customHeight="1" x14ac:dyDescent="0.3">
      <c r="A288" s="76"/>
      <c r="B288" s="328" t="str">
        <f>IF(Intro!$G$20="English",O288,P288)</f>
        <v>Achats de marchandises produites au pays auprès de distributeurs</v>
      </c>
      <c r="C288" s="194"/>
      <c r="D288" s="194"/>
      <c r="E288" s="195"/>
      <c r="F288" s="316"/>
      <c r="G288" s="317"/>
      <c r="H288" s="316"/>
      <c r="I288" s="317"/>
      <c r="J288" s="316"/>
      <c r="K288" s="317"/>
      <c r="L288" s="64"/>
      <c r="O288" s="8" t="s">
        <v>213</v>
      </c>
      <c r="P288" s="8" t="s">
        <v>214</v>
      </c>
      <c r="Q288" s="8"/>
      <c r="R288" s="8"/>
    </row>
    <row r="289" spans="1:18" s="27" customFormat="1" x14ac:dyDescent="0.3">
      <c r="A289" s="76"/>
      <c r="B289" s="321" t="str">
        <f>IF(Intro!$G$20="English",O289,P289)</f>
        <v>Achats de marchandises importées auprès de distributeurs</v>
      </c>
      <c r="C289" s="322"/>
      <c r="D289" s="322"/>
      <c r="E289" s="322"/>
      <c r="F289" s="322"/>
      <c r="G289" s="322"/>
      <c r="H289" s="322"/>
      <c r="I289" s="322"/>
      <c r="J289" s="322"/>
      <c r="K289" s="322"/>
      <c r="L289" s="64"/>
      <c r="M289" s="129"/>
      <c r="O289" s="8" t="s">
        <v>216</v>
      </c>
      <c r="P289" s="8" t="s">
        <v>215</v>
      </c>
      <c r="Q289" s="8"/>
      <c r="R289" s="8"/>
    </row>
    <row r="290" spans="1:18" s="27" customFormat="1" ht="28.5" customHeight="1" x14ac:dyDescent="0.3">
      <c r="A290"/>
      <c r="B290" s="328" t="str">
        <f>IF(Intro!$G$20="English",O290,P290)</f>
        <v>Chine</v>
      </c>
      <c r="C290" s="194"/>
      <c r="D290" s="194"/>
      <c r="E290" s="195"/>
      <c r="F290" s="316"/>
      <c r="G290" s="317"/>
      <c r="H290" s="316"/>
      <c r="I290" s="317"/>
      <c r="J290" s="316"/>
      <c r="K290" s="317"/>
      <c r="L290" s="64"/>
      <c r="M290" s="129"/>
      <c r="O290" s="27" t="str">
        <f>Variables!B30</f>
        <v>China</v>
      </c>
      <c r="P290" s="8" t="str">
        <f>Variables!C30</f>
        <v>Chine</v>
      </c>
      <c r="Q290" s="8"/>
    </row>
    <row r="291" spans="1:18" s="27" customFormat="1" ht="28.5" hidden="1" customHeight="1" x14ac:dyDescent="0.3">
      <c r="B291" s="328" t="str">
        <f>IF(Intro!$G$20="English",O291,P291)</f>
        <v>pays sujet 2</v>
      </c>
      <c r="C291" s="194"/>
      <c r="D291" s="194"/>
      <c r="E291" s="195"/>
      <c r="F291" s="316"/>
      <c r="G291" s="317"/>
      <c r="H291" s="316"/>
      <c r="I291" s="317"/>
      <c r="J291" s="316"/>
      <c r="K291" s="317"/>
      <c r="L291" s="64"/>
      <c r="M291" s="129"/>
      <c r="O291" s="27" t="str">
        <f>Variables!B31</f>
        <v>Subject country 2</v>
      </c>
      <c r="P291" s="8" t="str">
        <f>Variables!C31</f>
        <v>pays sujet 2</v>
      </c>
      <c r="Q291" s="8"/>
    </row>
    <row r="292" spans="1:18" s="27" customFormat="1" ht="28.5" hidden="1" customHeight="1" x14ac:dyDescent="0.3">
      <c r="B292" s="328" t="str">
        <f>IF(Intro!$G$20="English",O292,P292)</f>
        <v>pays sujet 3</v>
      </c>
      <c r="C292" s="194"/>
      <c r="D292" s="194"/>
      <c r="E292" s="195"/>
      <c r="F292" s="316"/>
      <c r="G292" s="317"/>
      <c r="H292" s="316"/>
      <c r="I292" s="317"/>
      <c r="J292" s="316"/>
      <c r="K292" s="317"/>
      <c r="L292" s="64"/>
      <c r="M292" s="129"/>
      <c r="O292" s="27" t="str">
        <f>Variables!B32</f>
        <v>Subject country 3</v>
      </c>
      <c r="P292" s="8" t="str">
        <f>Variables!C32</f>
        <v>pays sujet 3</v>
      </c>
      <c r="Q292" s="8"/>
    </row>
    <row r="293" spans="1:18" s="27" customFormat="1" ht="28.5" customHeight="1" x14ac:dyDescent="0.3">
      <c r="B293" s="328" t="str">
        <f>IF(Intro!$G$20="English",O293,P293)</f>
        <v>États-Unis</v>
      </c>
      <c r="C293" s="194"/>
      <c r="D293" s="194"/>
      <c r="E293" s="195"/>
      <c r="F293" s="316"/>
      <c r="G293" s="317"/>
      <c r="H293" s="316"/>
      <c r="I293" s="317"/>
      <c r="J293" s="316"/>
      <c r="K293" s="317"/>
      <c r="L293" s="64"/>
      <c r="M293" s="129"/>
      <c r="O293" s="27" t="str">
        <f>Variables!B33</f>
        <v>United States</v>
      </c>
      <c r="P293" s="8" t="str">
        <f>Variables!C33</f>
        <v>États-Unis</v>
      </c>
      <c r="Q293" s="8"/>
    </row>
    <row r="294" spans="1:18" s="27" customFormat="1" ht="28.5" customHeight="1" x14ac:dyDescent="0.3">
      <c r="B294" s="328" t="str">
        <f>IF(Intro!$G$20="English",O294,P294)</f>
        <v>Autres pays</v>
      </c>
      <c r="C294" s="194"/>
      <c r="D294" s="194"/>
      <c r="E294" s="195"/>
      <c r="F294" s="316"/>
      <c r="G294" s="317"/>
      <c r="H294" s="316"/>
      <c r="I294" s="317"/>
      <c r="J294" s="316"/>
      <c r="K294" s="317"/>
      <c r="L294" s="64"/>
      <c r="M294" s="129"/>
      <c r="O294" s="27" t="str">
        <f>Variables!B34</f>
        <v>Other countries</v>
      </c>
      <c r="P294" s="8" t="str">
        <f>Variables!C34</f>
        <v>Autres pays</v>
      </c>
      <c r="Q294" s="8"/>
    </row>
    <row r="295" spans="1:18" s="27" customFormat="1" ht="57" customHeight="1" x14ac:dyDescent="0.3">
      <c r="A295" s="76"/>
      <c r="B295" s="328" t="str">
        <f>IF(Intro!$G$20="English",O295,P295)</f>
        <v>Autres pays incluent :</v>
      </c>
      <c r="C295" s="194"/>
      <c r="D295" s="194"/>
      <c r="E295" s="195"/>
      <c r="F295" s="392"/>
      <c r="G295" s="393"/>
      <c r="H295" s="393"/>
      <c r="I295" s="393"/>
      <c r="J295" s="393"/>
      <c r="K295" s="394"/>
      <c r="L295" s="64"/>
      <c r="M295" s="129"/>
      <c r="O295" s="8" t="s">
        <v>296</v>
      </c>
      <c r="P295" s="8" t="s">
        <v>297</v>
      </c>
    </row>
    <row r="296" spans="1:18" s="27" customFormat="1" x14ac:dyDescent="0.3">
      <c r="A296" s="76"/>
      <c r="B296" s="323" t="str">
        <f>IF(Intro!$G$20="English",O296,P296)</f>
        <v>Achats de marchandises pour lesquelles vous êtes l'importateur attitré aux fins de douanes</v>
      </c>
      <c r="C296" s="324"/>
      <c r="D296" s="324"/>
      <c r="E296" s="324"/>
      <c r="F296" s="324"/>
      <c r="G296" s="324"/>
      <c r="H296" s="324"/>
      <c r="I296" s="324"/>
      <c r="J296" s="324"/>
      <c r="K296" s="324"/>
      <c r="L296" s="64"/>
      <c r="O296" s="8" t="s">
        <v>217</v>
      </c>
      <c r="P296" s="8" t="s">
        <v>409</v>
      </c>
      <c r="Q296" s="8"/>
      <c r="R296" s="8"/>
    </row>
    <row r="297" spans="1:18" s="27" customFormat="1" ht="28.5" customHeight="1" x14ac:dyDescent="0.3">
      <c r="A297" s="76"/>
      <c r="B297" s="328" t="str">
        <f>B290</f>
        <v>Chine</v>
      </c>
      <c r="C297" s="194"/>
      <c r="D297" s="194"/>
      <c r="E297" s="195"/>
      <c r="F297" s="316"/>
      <c r="G297" s="317"/>
      <c r="H297" s="316"/>
      <c r="I297" s="317"/>
      <c r="J297" s="316"/>
      <c r="K297" s="317"/>
      <c r="L297" s="64"/>
      <c r="O297" s="8"/>
      <c r="P297" s="8"/>
    </row>
    <row r="298" spans="1:18" s="27" customFormat="1" ht="28.5" hidden="1" customHeight="1" x14ac:dyDescent="0.3">
      <c r="A298" s="76"/>
      <c r="B298" s="328" t="str">
        <f>B291</f>
        <v>pays sujet 2</v>
      </c>
      <c r="C298" s="194"/>
      <c r="D298" s="194"/>
      <c r="E298" s="195"/>
      <c r="F298" s="316"/>
      <c r="G298" s="317"/>
      <c r="H298" s="316"/>
      <c r="I298" s="317"/>
      <c r="J298" s="316"/>
      <c r="K298" s="317"/>
      <c r="L298" s="64"/>
      <c r="O298" s="8"/>
      <c r="P298" s="8"/>
    </row>
    <row r="299" spans="1:18" s="27" customFormat="1" ht="28.5" hidden="1" customHeight="1" x14ac:dyDescent="0.3">
      <c r="A299" s="76"/>
      <c r="B299" s="328" t="str">
        <f>B292</f>
        <v>pays sujet 3</v>
      </c>
      <c r="C299" s="194"/>
      <c r="D299" s="194"/>
      <c r="E299" s="195"/>
      <c r="F299" s="316"/>
      <c r="G299" s="317"/>
      <c r="H299" s="316"/>
      <c r="I299" s="317"/>
      <c r="J299" s="316"/>
      <c r="K299" s="317"/>
      <c r="L299" s="64"/>
      <c r="O299" s="8"/>
      <c r="P299" s="8"/>
    </row>
    <row r="300" spans="1:18" s="27" customFormat="1" ht="28.5" customHeight="1" x14ac:dyDescent="0.3">
      <c r="A300" s="76"/>
      <c r="B300" s="328" t="str">
        <f t="shared" ref="B300" si="0">B293</f>
        <v>États-Unis</v>
      </c>
      <c r="C300" s="194"/>
      <c r="D300" s="194"/>
      <c r="E300" s="195"/>
      <c r="F300" s="316"/>
      <c r="G300" s="317"/>
      <c r="H300" s="316"/>
      <c r="I300" s="317"/>
      <c r="J300" s="316"/>
      <c r="K300" s="317"/>
      <c r="L300" s="64"/>
      <c r="O300" s="8"/>
      <c r="P300" s="8"/>
    </row>
    <row r="301" spans="1:18" s="27" customFormat="1" ht="28.5" customHeight="1" x14ac:dyDescent="0.3">
      <c r="A301" s="76"/>
      <c r="B301" s="328" t="str">
        <f>B294</f>
        <v>Autres pays</v>
      </c>
      <c r="C301" s="194"/>
      <c r="D301" s="194"/>
      <c r="E301" s="195"/>
      <c r="F301" s="316"/>
      <c r="G301" s="317"/>
      <c r="H301" s="316"/>
      <c r="I301" s="317"/>
      <c r="J301" s="316"/>
      <c r="K301" s="317"/>
      <c r="L301" s="64"/>
      <c r="O301" s="8"/>
      <c r="P301" s="8"/>
    </row>
    <row r="302" spans="1:18" s="27" customFormat="1" ht="57" customHeight="1" x14ac:dyDescent="0.3">
      <c r="A302" s="76"/>
      <c r="B302" s="328" t="str">
        <f>B295</f>
        <v>Autres pays incluent :</v>
      </c>
      <c r="C302" s="194"/>
      <c r="D302" s="194"/>
      <c r="E302" s="195"/>
      <c r="F302" s="392"/>
      <c r="G302" s="393"/>
      <c r="H302" s="393"/>
      <c r="I302" s="393"/>
      <c r="J302" s="393"/>
      <c r="K302" s="394"/>
      <c r="L302" s="64"/>
      <c r="O302" s="8"/>
      <c r="P302" s="8"/>
    </row>
    <row r="303" spans="1:18" s="27" customFormat="1" x14ac:dyDescent="0.3">
      <c r="A303" s="76"/>
      <c r="B303" s="73"/>
      <c r="C303" s="74"/>
      <c r="D303" s="74"/>
      <c r="E303" s="74"/>
      <c r="F303" s="74"/>
      <c r="G303" s="74"/>
      <c r="H303" s="74"/>
      <c r="I303" s="74"/>
      <c r="J303" s="74"/>
      <c r="K303" s="74"/>
      <c r="L303" s="75"/>
      <c r="O303" s="8"/>
      <c r="P303" s="8"/>
    </row>
    <row r="304" spans="1:18" s="9" customFormat="1" x14ac:dyDescent="0.3">
      <c r="A304" s="23"/>
      <c r="B304" s="335" t="s">
        <v>108</v>
      </c>
      <c r="C304" s="336"/>
      <c r="D304" s="336"/>
      <c r="E304" s="336"/>
      <c r="F304" s="336"/>
      <c r="G304" s="336"/>
      <c r="H304" s="336"/>
      <c r="I304" s="336"/>
      <c r="J304" s="336"/>
      <c r="K304" s="336"/>
      <c r="L304" s="337"/>
      <c r="M304" s="45"/>
    </row>
    <row r="305" spans="1:16" s="27" customFormat="1" x14ac:dyDescent="0.3">
      <c r="A305" s="76"/>
      <c r="B305" s="72"/>
      <c r="C305" s="61"/>
      <c r="D305" s="61"/>
      <c r="E305" s="61"/>
      <c r="F305" s="61"/>
      <c r="G305" s="61"/>
      <c r="H305" s="61"/>
      <c r="I305" s="61"/>
      <c r="J305" s="61"/>
      <c r="K305" s="61"/>
      <c r="L305" s="62"/>
      <c r="O305" s="8"/>
      <c r="P305" s="8"/>
    </row>
    <row r="306" spans="1:16" s="27" customFormat="1" x14ac:dyDescent="0.3">
      <c r="A306" s="76"/>
      <c r="B306" s="345" t="str">
        <f>IF(Intro!$G$20="English",O306,P306)</f>
        <v>Comparez les marchandises produites au Canada à celles qui sont produites par Chine en fonction des facteurs mentionnés dans le tableau ci-dessous.</v>
      </c>
      <c r="C306" s="346"/>
      <c r="D306" s="346"/>
      <c r="E306" s="346"/>
      <c r="F306" s="346"/>
      <c r="G306" s="346"/>
      <c r="H306" s="346"/>
      <c r="I306" s="346"/>
      <c r="J306" s="346"/>
      <c r="K306" s="346"/>
      <c r="L306" s="347"/>
      <c r="O306" s="45" t="str">
        <f>"Compare the goods produced in Canada and the goods produced in "&amp;Variables!B30&amp;" based on each of the factors identified in the table below. "</f>
        <v xml:space="preserve">Compare the goods produced in Canada and the goods produced in China based on each of the factors identified in the table below. </v>
      </c>
      <c r="P306" s="45" t="str">
        <f>"Comparez les marchandises produites au Canada à celles qui sont produites par "&amp;Variables!C30&amp;" en fonction des facteurs mentionnés dans le tableau ci-dessous."</f>
        <v>Comparez les marchandises produites au Canada à celles qui sont produites par Chine en fonction des facteurs mentionnés dans le tableau ci-dessous.</v>
      </c>
    </row>
    <row r="307" spans="1:16" s="27" customFormat="1" x14ac:dyDescent="0.3">
      <c r="A307" s="76"/>
      <c r="B307" s="72"/>
      <c r="C307" s="61"/>
      <c r="D307" s="61"/>
      <c r="E307" s="61"/>
      <c r="F307" s="61"/>
      <c r="G307" s="61"/>
      <c r="H307" s="61"/>
      <c r="I307" s="61"/>
      <c r="J307" s="61"/>
      <c r="K307" s="61"/>
      <c r="L307" s="62"/>
      <c r="O307" s="8" t="s">
        <v>312</v>
      </c>
      <c r="P307" s="8" t="s">
        <v>313</v>
      </c>
    </row>
    <row r="308" spans="1:16" s="27" customFormat="1" x14ac:dyDescent="0.3">
      <c r="A308" s="76"/>
      <c r="B308" s="396" t="str">
        <f>Variables!D83</f>
        <v>Forgeage</v>
      </c>
      <c r="C308" s="397"/>
      <c r="D308" s="398"/>
      <c r="E308" s="344" t="str">
        <f>IF(Intro!$G$20="English",O307,P307)</f>
        <v>Comparabilité</v>
      </c>
      <c r="F308" s="344"/>
      <c r="G308" s="344"/>
      <c r="H308" s="344" t="str">
        <f>IF(Intro!$G$20="English",O308,P308)</f>
        <v>Si ce n’est pas comparable, expliquez pourquoi.</v>
      </c>
      <c r="I308" s="344"/>
      <c r="J308" s="344"/>
      <c r="K308" s="344"/>
      <c r="L308" s="358"/>
      <c r="O308" s="8" t="s">
        <v>224</v>
      </c>
      <c r="P308" s="8" t="s">
        <v>225</v>
      </c>
    </row>
    <row r="309" spans="1:16" s="27" customFormat="1" ht="114" customHeight="1" x14ac:dyDescent="0.3">
      <c r="A309" s="76"/>
      <c r="B309" s="318" t="str">
        <f>IF(Intro!$G$20="English",O309,P309)</f>
        <v>Qualité du produit</v>
      </c>
      <c r="C309" s="319"/>
      <c r="D309" s="320"/>
      <c r="E309" s="361"/>
      <c r="F309" s="362"/>
      <c r="G309" s="363"/>
      <c r="H309" s="353"/>
      <c r="I309" s="354"/>
      <c r="J309" s="354"/>
      <c r="K309" s="354"/>
      <c r="L309" s="355"/>
      <c r="O309" s="8" t="s">
        <v>67</v>
      </c>
      <c r="P309" s="8" t="s">
        <v>57</v>
      </c>
    </row>
    <row r="310" spans="1:16" s="27" customFormat="1" ht="114" customHeight="1" x14ac:dyDescent="0.3">
      <c r="A310" s="76"/>
      <c r="B310" s="318" t="str">
        <f>IF(Intro!$G$20="English",O310,P310)</f>
        <v>Gamme de produits</v>
      </c>
      <c r="C310" s="319"/>
      <c r="D310" s="320"/>
      <c r="E310" s="361"/>
      <c r="F310" s="362"/>
      <c r="G310" s="363"/>
      <c r="H310" s="353"/>
      <c r="I310" s="354"/>
      <c r="J310" s="354"/>
      <c r="K310" s="354"/>
      <c r="L310" s="355"/>
      <c r="O310" s="8" t="s">
        <v>54</v>
      </c>
      <c r="P310" s="8" t="s">
        <v>58</v>
      </c>
    </row>
    <row r="311" spans="1:16" s="27" customFormat="1" ht="114" customHeight="1" x14ac:dyDescent="0.3">
      <c r="A311" s="76"/>
      <c r="B311" s="318" t="str">
        <f>IF(Intro!$G$20="English",O311,P311)</f>
        <v>Produit satisfait aux spécifications techniques</v>
      </c>
      <c r="C311" s="319"/>
      <c r="D311" s="320"/>
      <c r="E311" s="361"/>
      <c r="F311" s="362"/>
      <c r="G311" s="363"/>
      <c r="H311" s="353"/>
      <c r="I311" s="354"/>
      <c r="J311" s="354"/>
      <c r="K311" s="354"/>
      <c r="L311" s="355"/>
      <c r="O311" s="8" t="s">
        <v>75</v>
      </c>
      <c r="P311" s="8" t="s">
        <v>78</v>
      </c>
    </row>
    <row r="312" spans="1:16" s="27" customFormat="1" ht="114" customHeight="1" x14ac:dyDescent="0.3">
      <c r="A312" s="76"/>
      <c r="B312" s="318" t="str">
        <f>IF(Intro!$G$20="English",O312,P312)</f>
        <v>Disponibilité de spécifications protégées</v>
      </c>
      <c r="C312" s="319"/>
      <c r="D312" s="320"/>
      <c r="E312" s="361"/>
      <c r="F312" s="362"/>
      <c r="G312" s="363"/>
      <c r="H312" s="353"/>
      <c r="I312" s="354"/>
      <c r="J312" s="354"/>
      <c r="K312" s="354"/>
      <c r="L312" s="355"/>
      <c r="O312" s="8" t="s">
        <v>68</v>
      </c>
      <c r="P312" s="8" t="s">
        <v>79</v>
      </c>
    </row>
    <row r="313" spans="1:16" s="27" customFormat="1" ht="114" customHeight="1" x14ac:dyDescent="0.3">
      <c r="A313" s="76"/>
      <c r="B313" s="318" t="str">
        <f>IF(Intro!$G$20="English",O313,P313)</f>
        <v xml:space="preserve">Prix net le plus bas (après escomptes, promotions, etc.) </v>
      </c>
      <c r="C313" s="319"/>
      <c r="D313" s="320"/>
      <c r="E313" s="361"/>
      <c r="F313" s="362"/>
      <c r="G313" s="363"/>
      <c r="H313" s="353"/>
      <c r="I313" s="354"/>
      <c r="J313" s="354"/>
      <c r="K313" s="354"/>
      <c r="L313" s="355"/>
      <c r="O313" s="8" t="s">
        <v>76</v>
      </c>
      <c r="P313" s="8" t="s">
        <v>80</v>
      </c>
    </row>
    <row r="314" spans="1:16" s="27" customFormat="1" ht="114" customHeight="1" x14ac:dyDescent="0.3">
      <c r="A314" s="76"/>
      <c r="B314" s="318" t="str">
        <f>IF(Intro!$G$20="English",O314,P314)</f>
        <v>Accords de crédit</v>
      </c>
      <c r="C314" s="319"/>
      <c r="D314" s="320"/>
      <c r="E314" s="361"/>
      <c r="F314" s="362"/>
      <c r="G314" s="363"/>
      <c r="H314" s="353"/>
      <c r="I314" s="354"/>
      <c r="J314" s="354"/>
      <c r="K314" s="354"/>
      <c r="L314" s="355"/>
      <c r="O314" s="8" t="s">
        <v>61</v>
      </c>
      <c r="P314" s="8" t="s">
        <v>62</v>
      </c>
    </row>
    <row r="315" spans="1:16" s="27" customFormat="1" ht="114" customHeight="1" x14ac:dyDescent="0.3">
      <c r="A315" s="76"/>
      <c r="B315" s="318" t="str">
        <f>IF(Intro!$G$20="English",O315,P315)</f>
        <v>Frais de livraison</v>
      </c>
      <c r="C315" s="319"/>
      <c r="D315" s="320"/>
      <c r="E315" s="361"/>
      <c r="F315" s="362"/>
      <c r="G315" s="363"/>
      <c r="H315" s="353"/>
      <c r="I315" s="354"/>
      <c r="J315" s="354"/>
      <c r="K315" s="354"/>
      <c r="L315" s="355"/>
      <c r="O315" s="8" t="s">
        <v>69</v>
      </c>
      <c r="P315" s="8" t="s">
        <v>81</v>
      </c>
    </row>
    <row r="316" spans="1:16" s="27" customFormat="1" ht="114" customHeight="1" x14ac:dyDescent="0.3">
      <c r="A316" s="76"/>
      <c r="B316" s="318" t="str">
        <f>IF(Intro!$G$20="English",O316,P316)</f>
        <v>Délais et modalités de livraison</v>
      </c>
      <c r="C316" s="319"/>
      <c r="D316" s="320"/>
      <c r="E316" s="361"/>
      <c r="F316" s="362"/>
      <c r="G316" s="363"/>
      <c r="H316" s="353"/>
      <c r="I316" s="354"/>
      <c r="J316" s="354"/>
      <c r="K316" s="354"/>
      <c r="L316" s="355"/>
      <c r="O316" s="8" t="s">
        <v>70</v>
      </c>
      <c r="P316" s="8" t="s">
        <v>59</v>
      </c>
    </row>
    <row r="317" spans="1:16" s="27" customFormat="1" ht="114" customHeight="1" x14ac:dyDescent="0.3">
      <c r="A317" s="76"/>
      <c r="B317" s="318" t="str">
        <f>IF(Intro!$G$20="English",O317,P317)</f>
        <v>Fiabilité du fournisseur</v>
      </c>
      <c r="C317" s="319"/>
      <c r="D317" s="320"/>
      <c r="E317" s="361"/>
      <c r="F317" s="362"/>
      <c r="G317" s="363"/>
      <c r="H317" s="353"/>
      <c r="I317" s="354"/>
      <c r="J317" s="354"/>
      <c r="K317" s="354"/>
      <c r="L317" s="355"/>
      <c r="O317" s="8" t="s">
        <v>87</v>
      </c>
      <c r="P317" s="8" t="s">
        <v>82</v>
      </c>
    </row>
    <row r="318" spans="1:16" s="27" customFormat="1" ht="114" customHeight="1" x14ac:dyDescent="0.3">
      <c r="A318" s="76"/>
      <c r="B318" s="318" t="str">
        <f>IF(Intro!$G$20="English",O318,P318)</f>
        <v>Exigence de quantité minimale</v>
      </c>
      <c r="C318" s="319"/>
      <c r="D318" s="320"/>
      <c r="E318" s="361"/>
      <c r="F318" s="362"/>
      <c r="G318" s="363"/>
      <c r="H318" s="353"/>
      <c r="I318" s="354"/>
      <c r="J318" s="354"/>
      <c r="K318" s="354"/>
      <c r="L318" s="355"/>
      <c r="O318" s="8" t="s">
        <v>77</v>
      </c>
      <c r="P318" s="8" t="s">
        <v>83</v>
      </c>
    </row>
    <row r="319" spans="1:16" s="27" customFormat="1" ht="114" customHeight="1" x14ac:dyDescent="0.3">
      <c r="A319" s="76"/>
      <c r="B319" s="318" t="str">
        <f>IF(Intro!$G$20="English",O319,P319)</f>
        <v>Disponibilité du stock</v>
      </c>
      <c r="C319" s="319"/>
      <c r="D319" s="320"/>
      <c r="E319" s="361"/>
      <c r="F319" s="362"/>
      <c r="G319" s="363"/>
      <c r="H319" s="353"/>
      <c r="I319" s="354"/>
      <c r="J319" s="354"/>
      <c r="K319" s="354"/>
      <c r="L319" s="355"/>
      <c r="O319" s="8" t="s">
        <v>71</v>
      </c>
      <c r="P319" s="8" t="s">
        <v>84</v>
      </c>
    </row>
    <row r="320" spans="1:16" s="27" customFormat="1" ht="114" customHeight="1" x14ac:dyDescent="0.3">
      <c r="A320" s="76"/>
      <c r="B320" s="318" t="str">
        <f>IF(Intro!$G$20="English",O320,P320)</f>
        <v>Service après-vente ou garanties</v>
      </c>
      <c r="C320" s="319"/>
      <c r="D320" s="320"/>
      <c r="E320" s="361"/>
      <c r="F320" s="362"/>
      <c r="G320" s="363"/>
      <c r="H320" s="353"/>
      <c r="I320" s="354"/>
      <c r="J320" s="354"/>
      <c r="K320" s="354"/>
      <c r="L320" s="355"/>
      <c r="O320" s="8" t="s">
        <v>277</v>
      </c>
      <c r="P320" s="8" t="s">
        <v>85</v>
      </c>
    </row>
    <row r="321" spans="1:16" s="27" customFormat="1" ht="114" customHeight="1" x14ac:dyDescent="0.3">
      <c r="A321" s="76"/>
      <c r="B321" s="318" t="str">
        <f>IF(Intro!$G$20="English",O321,P321)</f>
        <v>Relation à long terme avec le fournisseur</v>
      </c>
      <c r="C321" s="319"/>
      <c r="D321" s="320"/>
      <c r="E321" s="361"/>
      <c r="F321" s="362"/>
      <c r="G321" s="363"/>
      <c r="H321" s="353"/>
      <c r="I321" s="354"/>
      <c r="J321" s="354"/>
      <c r="K321" s="354"/>
      <c r="L321" s="355"/>
      <c r="O321" s="8" t="s">
        <v>56</v>
      </c>
      <c r="P321" s="7" t="s">
        <v>426</v>
      </c>
    </row>
    <row r="322" spans="1:16" s="27" customFormat="1" ht="114" customHeight="1" x14ac:dyDescent="0.3">
      <c r="A322" s="76"/>
      <c r="B322" s="318" t="str">
        <f>IF(Intro!$G$20="English",O322,P322)</f>
        <v>Emplacement géographique du fournisseur</v>
      </c>
      <c r="C322" s="319"/>
      <c r="D322" s="320"/>
      <c r="E322" s="361"/>
      <c r="F322" s="362"/>
      <c r="G322" s="363"/>
      <c r="H322" s="353"/>
      <c r="I322" s="354"/>
      <c r="J322" s="354"/>
      <c r="K322" s="354"/>
      <c r="L322" s="355"/>
      <c r="O322" s="8" t="s">
        <v>55</v>
      </c>
      <c r="P322" s="8" t="s">
        <v>60</v>
      </c>
    </row>
    <row r="323" spans="1:16" s="27" customFormat="1" ht="114" customHeight="1" x14ac:dyDescent="0.3">
      <c r="A323" s="76"/>
      <c r="B323" s="318" t="str">
        <f>IF(Intro!$G$20="English",O323,P323)</f>
        <v>D'autres facteurs comparables sans avantages ni pour le Canada ni pour de la Chine incluent :</v>
      </c>
      <c r="C323" s="319"/>
      <c r="D323" s="320"/>
      <c r="E323" s="361"/>
      <c r="F323" s="362"/>
      <c r="G323" s="362"/>
      <c r="H323" s="362"/>
      <c r="I323" s="362"/>
      <c r="J323" s="362"/>
      <c r="K323" s="362"/>
      <c r="L323" s="395"/>
      <c r="O323" s="8" t="str">
        <f>"Other factors that are comparable with advantages to neither Canada nor "&amp;Variables!B5&amp;" include:"</f>
        <v>Other factors that are comparable with advantages to neither Canada nor China include:</v>
      </c>
      <c r="P323" s="8" t="str">
        <f>"D'autres facteurs comparables sans avantages ni pour le Canada ni pour "&amp;Variables!C5&amp;" incluent :"</f>
        <v>D'autres facteurs comparables sans avantages ni pour le Canada ni pour de la Chine incluent :</v>
      </c>
    </row>
    <row r="324" spans="1:16" s="27" customFormat="1" ht="114" customHeight="1" x14ac:dyDescent="0.3">
      <c r="A324" s="76"/>
      <c r="B324" s="318" t="str">
        <f>IF(Intro!$G$20="English",O324,P324)</f>
        <v>Autres facteurs où le Canada a l'avantage incluent :</v>
      </c>
      <c r="C324" s="319"/>
      <c r="D324" s="320"/>
      <c r="E324" s="361"/>
      <c r="F324" s="362"/>
      <c r="G324" s="362"/>
      <c r="H324" s="362"/>
      <c r="I324" s="362"/>
      <c r="J324" s="362"/>
      <c r="K324" s="362"/>
      <c r="L324" s="395"/>
      <c r="O324" s="8" t="s">
        <v>298</v>
      </c>
      <c r="P324" s="8" t="s">
        <v>299</v>
      </c>
    </row>
    <row r="325" spans="1:16" s="27" customFormat="1" ht="114" customHeight="1" x14ac:dyDescent="0.3">
      <c r="A325" s="76"/>
      <c r="B325" s="318" t="str">
        <f>IF(Intro!$G$20="English",O325,P325)</f>
        <v>Autres facteurs où de la Chine ont l'avantage incluent :</v>
      </c>
      <c r="C325" s="319"/>
      <c r="D325" s="320"/>
      <c r="E325" s="361"/>
      <c r="F325" s="362"/>
      <c r="G325" s="362"/>
      <c r="H325" s="362"/>
      <c r="I325" s="362"/>
      <c r="J325" s="362"/>
      <c r="K325" s="362"/>
      <c r="L325" s="395"/>
      <c r="O325" s="8" t="str">
        <f>"Other factors where "&amp;Variables!B5&amp;" have the advantage include:"</f>
        <v>Other factors where China have the advantage include:</v>
      </c>
      <c r="P325" s="8" t="str">
        <f>"Autres facteurs où "&amp;Variables!C5&amp;" ont l'avantage incluent :"</f>
        <v>Autres facteurs où de la Chine ont l'avantage incluent :</v>
      </c>
    </row>
    <row r="326" spans="1:16" x14ac:dyDescent="0.3">
      <c r="A326" s="23"/>
    </row>
    <row r="327" spans="1:16" s="9" customFormat="1" x14ac:dyDescent="0.3">
      <c r="A327" s="23"/>
      <c r="B327" s="335" t="s">
        <v>115</v>
      </c>
      <c r="C327" s="336"/>
      <c r="D327" s="336"/>
      <c r="E327" s="336"/>
      <c r="F327" s="336"/>
      <c r="G327" s="336"/>
      <c r="H327" s="336"/>
      <c r="I327" s="336"/>
      <c r="J327" s="336"/>
      <c r="K327" s="336"/>
      <c r="L327" s="337"/>
      <c r="M327" s="45"/>
    </row>
    <row r="328" spans="1:16" s="27" customFormat="1" x14ac:dyDescent="0.3">
      <c r="A328" s="76"/>
      <c r="B328" s="72"/>
      <c r="C328" s="61"/>
      <c r="D328" s="61"/>
      <c r="E328" s="61"/>
      <c r="F328" s="61"/>
      <c r="G328" s="61"/>
      <c r="H328" s="61"/>
      <c r="I328" s="61"/>
      <c r="J328" s="61"/>
      <c r="K328" s="61"/>
      <c r="L328" s="62"/>
      <c r="O328" s="8"/>
      <c r="P328" s="8"/>
    </row>
    <row r="329" spans="1:16" s="27" customFormat="1" x14ac:dyDescent="0.3">
      <c r="A329" s="76"/>
      <c r="B329" s="345" t="str">
        <f>IF(Intro!$G$20="English",O329,P329)</f>
        <v>Comparez les marchandises produites au Canada à celles qui sont produites par  en fonction des facteurs mentionnés dans le tableau ci-dessous.</v>
      </c>
      <c r="C329" s="346"/>
      <c r="D329" s="346"/>
      <c r="E329" s="346"/>
      <c r="F329" s="346"/>
      <c r="G329" s="346"/>
      <c r="H329" s="346"/>
      <c r="I329" s="346"/>
      <c r="J329" s="346"/>
      <c r="K329" s="346"/>
      <c r="L329" s="347"/>
      <c r="O329" s="45" t="str">
        <f>"Compare the goods produced in Canada and the goods produced in "&amp;Variables!B53&amp;" based on each of the factors identified in the table below. "</f>
        <v xml:space="preserve">Compare the goods produced in Canada and the goods produced in  based on each of the factors identified in the table below. </v>
      </c>
      <c r="P329" s="45" t="str">
        <f>"Comparez les marchandises produites au Canada à celles qui sont produites par "&amp;Variables!C53&amp;" en fonction des facteurs mentionnés dans le tableau ci-dessous."</f>
        <v>Comparez les marchandises produites au Canada à celles qui sont produites par  en fonction des facteurs mentionnés dans le tableau ci-dessous.</v>
      </c>
    </row>
    <row r="330" spans="1:16" s="27" customFormat="1" x14ac:dyDescent="0.3">
      <c r="A330" s="76"/>
      <c r="B330" s="72"/>
      <c r="C330" s="61"/>
      <c r="D330" s="61"/>
      <c r="E330" s="61"/>
      <c r="F330" s="61"/>
      <c r="G330" s="61"/>
      <c r="H330" s="61"/>
      <c r="I330" s="61"/>
      <c r="J330" s="61"/>
      <c r="K330" s="61"/>
      <c r="L330" s="62"/>
      <c r="O330" s="8" t="s">
        <v>312</v>
      </c>
      <c r="P330" s="8" t="s">
        <v>313</v>
      </c>
    </row>
    <row r="331" spans="1:16" s="27" customFormat="1" x14ac:dyDescent="0.3">
      <c r="A331" s="76"/>
      <c r="B331" s="396" t="str">
        <f>Variables!D84</f>
        <v>Estampage</v>
      </c>
      <c r="C331" s="397"/>
      <c r="D331" s="398"/>
      <c r="E331" s="344" t="str">
        <f>IF(Intro!$G$20="English",O330,P330)</f>
        <v>Comparabilité</v>
      </c>
      <c r="F331" s="344"/>
      <c r="G331" s="344"/>
      <c r="H331" s="344" t="str">
        <f>IF(Intro!$G$20="English",O331,P331)</f>
        <v>Si ce n’est pas comparable, expliquez pourquoi.</v>
      </c>
      <c r="I331" s="344"/>
      <c r="J331" s="344"/>
      <c r="K331" s="344"/>
      <c r="L331" s="358"/>
      <c r="O331" s="8" t="s">
        <v>224</v>
      </c>
      <c r="P331" s="8" t="s">
        <v>225</v>
      </c>
    </row>
    <row r="332" spans="1:16" s="27" customFormat="1" ht="114" customHeight="1" x14ac:dyDescent="0.3">
      <c r="A332" s="76"/>
      <c r="B332" s="318" t="str">
        <f>IF(Intro!$G$20="English",O332,P332)</f>
        <v>Qualité du produit</v>
      </c>
      <c r="C332" s="319"/>
      <c r="D332" s="320"/>
      <c r="E332" s="361"/>
      <c r="F332" s="362"/>
      <c r="G332" s="363"/>
      <c r="H332" s="353"/>
      <c r="I332" s="354"/>
      <c r="J332" s="354"/>
      <c r="K332" s="354"/>
      <c r="L332" s="355"/>
      <c r="O332" s="8" t="s">
        <v>67</v>
      </c>
      <c r="P332" s="8" t="s">
        <v>57</v>
      </c>
    </row>
    <row r="333" spans="1:16" s="27" customFormat="1" ht="114" customHeight="1" x14ac:dyDescent="0.3">
      <c r="A333" s="76"/>
      <c r="B333" s="318" t="str">
        <f>IF(Intro!$G$20="English",O333,P333)</f>
        <v>Gamme de produits</v>
      </c>
      <c r="C333" s="319"/>
      <c r="D333" s="320"/>
      <c r="E333" s="361"/>
      <c r="F333" s="362"/>
      <c r="G333" s="363"/>
      <c r="H333" s="353"/>
      <c r="I333" s="354"/>
      <c r="J333" s="354"/>
      <c r="K333" s="354"/>
      <c r="L333" s="355"/>
      <c r="O333" s="8" t="s">
        <v>54</v>
      </c>
      <c r="P333" s="8" t="s">
        <v>58</v>
      </c>
    </row>
    <row r="334" spans="1:16" s="27" customFormat="1" ht="114" customHeight="1" x14ac:dyDescent="0.3">
      <c r="A334" s="76"/>
      <c r="B334" s="318" t="str">
        <f>IF(Intro!$G$20="English",O334,P334)</f>
        <v>Produit satisfait aux spécifications techniques</v>
      </c>
      <c r="C334" s="319"/>
      <c r="D334" s="320"/>
      <c r="E334" s="361"/>
      <c r="F334" s="362"/>
      <c r="G334" s="363"/>
      <c r="H334" s="353"/>
      <c r="I334" s="354"/>
      <c r="J334" s="354"/>
      <c r="K334" s="354"/>
      <c r="L334" s="355"/>
      <c r="O334" s="8" t="s">
        <v>75</v>
      </c>
      <c r="P334" s="8" t="s">
        <v>78</v>
      </c>
    </row>
    <row r="335" spans="1:16" s="27" customFormat="1" ht="114" customHeight="1" x14ac:dyDescent="0.3">
      <c r="A335" s="76"/>
      <c r="B335" s="318" t="str">
        <f>IF(Intro!$G$20="English",O335,P335)</f>
        <v>Disponibilité de spécifications protégées</v>
      </c>
      <c r="C335" s="319"/>
      <c r="D335" s="320"/>
      <c r="E335" s="361"/>
      <c r="F335" s="362"/>
      <c r="G335" s="363"/>
      <c r="H335" s="353"/>
      <c r="I335" s="354"/>
      <c r="J335" s="354"/>
      <c r="K335" s="354"/>
      <c r="L335" s="355"/>
      <c r="O335" s="8" t="s">
        <v>68</v>
      </c>
      <c r="P335" s="8" t="s">
        <v>79</v>
      </c>
    </row>
    <row r="336" spans="1:16" s="27" customFormat="1" ht="114" customHeight="1" x14ac:dyDescent="0.3">
      <c r="A336" s="76"/>
      <c r="B336" s="318" t="str">
        <f>IF(Intro!$G$20="English",O336,P336)</f>
        <v xml:space="preserve">Prix net le plus bas (après escomptes, promotions, etc.) </v>
      </c>
      <c r="C336" s="319"/>
      <c r="D336" s="320"/>
      <c r="E336" s="361"/>
      <c r="F336" s="362"/>
      <c r="G336" s="363"/>
      <c r="H336" s="353"/>
      <c r="I336" s="354"/>
      <c r="J336" s="354"/>
      <c r="K336" s="354"/>
      <c r="L336" s="355"/>
      <c r="O336" s="8" t="s">
        <v>76</v>
      </c>
      <c r="P336" s="8" t="s">
        <v>80</v>
      </c>
    </row>
    <row r="337" spans="1:16" s="27" customFormat="1" ht="114" customHeight="1" x14ac:dyDescent="0.3">
      <c r="A337" s="76"/>
      <c r="B337" s="318" t="str">
        <f>IF(Intro!$G$20="English",O337,P337)</f>
        <v>Accords de crédit</v>
      </c>
      <c r="C337" s="319"/>
      <c r="D337" s="320"/>
      <c r="E337" s="361"/>
      <c r="F337" s="362"/>
      <c r="G337" s="363"/>
      <c r="H337" s="353"/>
      <c r="I337" s="354"/>
      <c r="J337" s="354"/>
      <c r="K337" s="354"/>
      <c r="L337" s="355"/>
      <c r="O337" s="8" t="s">
        <v>61</v>
      </c>
      <c r="P337" s="8" t="s">
        <v>62</v>
      </c>
    </row>
    <row r="338" spans="1:16" s="27" customFormat="1" ht="114" customHeight="1" x14ac:dyDescent="0.3">
      <c r="A338" s="76"/>
      <c r="B338" s="318" t="str">
        <f>IF(Intro!$G$20="English",O338,P338)</f>
        <v>Frais de livraison</v>
      </c>
      <c r="C338" s="319"/>
      <c r="D338" s="320"/>
      <c r="E338" s="361"/>
      <c r="F338" s="362"/>
      <c r="G338" s="363"/>
      <c r="H338" s="353"/>
      <c r="I338" s="354"/>
      <c r="J338" s="354"/>
      <c r="K338" s="354"/>
      <c r="L338" s="355"/>
      <c r="O338" s="8" t="s">
        <v>69</v>
      </c>
      <c r="P338" s="8" t="s">
        <v>81</v>
      </c>
    </row>
    <row r="339" spans="1:16" s="27" customFormat="1" ht="114" customHeight="1" x14ac:dyDescent="0.3">
      <c r="A339" s="76"/>
      <c r="B339" s="318" t="str">
        <f>IF(Intro!$G$20="English",O339,P339)</f>
        <v>Délais et modalités de livraison</v>
      </c>
      <c r="C339" s="319"/>
      <c r="D339" s="320"/>
      <c r="E339" s="361"/>
      <c r="F339" s="362"/>
      <c r="G339" s="363"/>
      <c r="H339" s="353"/>
      <c r="I339" s="354"/>
      <c r="J339" s="354"/>
      <c r="K339" s="354"/>
      <c r="L339" s="355"/>
      <c r="O339" s="8" t="s">
        <v>70</v>
      </c>
      <c r="P339" s="8" t="s">
        <v>59</v>
      </c>
    </row>
    <row r="340" spans="1:16" s="27" customFormat="1" ht="114" customHeight="1" x14ac:dyDescent="0.3">
      <c r="A340" s="76"/>
      <c r="B340" s="318" t="str">
        <f>IF(Intro!$G$20="English",O340,P340)</f>
        <v>Fiabilité du fournisseur</v>
      </c>
      <c r="C340" s="319"/>
      <c r="D340" s="320"/>
      <c r="E340" s="361"/>
      <c r="F340" s="362"/>
      <c r="G340" s="363"/>
      <c r="H340" s="353"/>
      <c r="I340" s="354"/>
      <c r="J340" s="354"/>
      <c r="K340" s="354"/>
      <c r="L340" s="355"/>
      <c r="O340" s="8" t="s">
        <v>87</v>
      </c>
      <c r="P340" s="8" t="s">
        <v>82</v>
      </c>
    </row>
    <row r="341" spans="1:16" s="27" customFormat="1" ht="114" customHeight="1" x14ac:dyDescent="0.3">
      <c r="A341" s="76"/>
      <c r="B341" s="318" t="str">
        <f>IF(Intro!$G$20="English",O341,P341)</f>
        <v>Exigence de quantité minimale</v>
      </c>
      <c r="C341" s="319"/>
      <c r="D341" s="320"/>
      <c r="E341" s="361"/>
      <c r="F341" s="362"/>
      <c r="G341" s="363"/>
      <c r="H341" s="353"/>
      <c r="I341" s="354"/>
      <c r="J341" s="354"/>
      <c r="K341" s="354"/>
      <c r="L341" s="355"/>
      <c r="O341" s="8" t="s">
        <v>77</v>
      </c>
      <c r="P341" s="8" t="s">
        <v>83</v>
      </c>
    </row>
    <row r="342" spans="1:16" s="27" customFormat="1" ht="114" customHeight="1" x14ac:dyDescent="0.3">
      <c r="A342" s="76"/>
      <c r="B342" s="318" t="str">
        <f>IF(Intro!$G$20="English",O342,P342)</f>
        <v>Disponibilité du stock</v>
      </c>
      <c r="C342" s="319"/>
      <c r="D342" s="320"/>
      <c r="E342" s="361"/>
      <c r="F342" s="362"/>
      <c r="G342" s="363"/>
      <c r="H342" s="353"/>
      <c r="I342" s="354"/>
      <c r="J342" s="354"/>
      <c r="K342" s="354"/>
      <c r="L342" s="355"/>
      <c r="O342" s="8" t="s">
        <v>71</v>
      </c>
      <c r="P342" s="8" t="s">
        <v>84</v>
      </c>
    </row>
    <row r="343" spans="1:16" s="27" customFormat="1" ht="114" customHeight="1" x14ac:dyDescent="0.3">
      <c r="A343" s="76"/>
      <c r="B343" s="318" t="str">
        <f>IF(Intro!$G$20="English",O343,P343)</f>
        <v>Service après-vente ou garanties</v>
      </c>
      <c r="C343" s="319"/>
      <c r="D343" s="320"/>
      <c r="E343" s="361"/>
      <c r="F343" s="362"/>
      <c r="G343" s="363"/>
      <c r="H343" s="353"/>
      <c r="I343" s="354"/>
      <c r="J343" s="354"/>
      <c r="K343" s="354"/>
      <c r="L343" s="355"/>
      <c r="O343" s="8" t="s">
        <v>277</v>
      </c>
      <c r="P343" s="8" t="s">
        <v>85</v>
      </c>
    </row>
    <row r="344" spans="1:16" s="27" customFormat="1" ht="114" customHeight="1" x14ac:dyDescent="0.3">
      <c r="A344" s="76"/>
      <c r="B344" s="318" t="str">
        <f>IF(Intro!$G$20="English",O344,P344)</f>
        <v>Relation à long terme avec le fournisseur</v>
      </c>
      <c r="C344" s="319"/>
      <c r="D344" s="320"/>
      <c r="E344" s="361"/>
      <c r="F344" s="362"/>
      <c r="G344" s="363"/>
      <c r="H344" s="353"/>
      <c r="I344" s="354"/>
      <c r="J344" s="354"/>
      <c r="K344" s="354"/>
      <c r="L344" s="355"/>
      <c r="O344" s="8" t="s">
        <v>56</v>
      </c>
      <c r="P344" s="7" t="s">
        <v>426</v>
      </c>
    </row>
    <row r="345" spans="1:16" s="27" customFormat="1" ht="114" customHeight="1" x14ac:dyDescent="0.3">
      <c r="A345" s="76"/>
      <c r="B345" s="318" t="str">
        <f>IF(Intro!$G$20="English",O345,P345)</f>
        <v>Emplacement géographique du fournisseur</v>
      </c>
      <c r="C345" s="319"/>
      <c r="D345" s="320"/>
      <c r="E345" s="361"/>
      <c r="F345" s="362"/>
      <c r="G345" s="363"/>
      <c r="H345" s="353"/>
      <c r="I345" s="354"/>
      <c r="J345" s="354"/>
      <c r="K345" s="354"/>
      <c r="L345" s="355"/>
      <c r="O345" s="8" t="s">
        <v>55</v>
      </c>
      <c r="P345" s="8" t="s">
        <v>60</v>
      </c>
    </row>
    <row r="346" spans="1:16" s="27" customFormat="1" ht="114" customHeight="1" x14ac:dyDescent="0.3">
      <c r="A346" s="76"/>
      <c r="B346" s="318" t="str">
        <f>IF(Intro!$G$20="English",O346,P346)</f>
        <v>D'autres facteurs comparables sans avantages ni pour le Canada ni pour  incluent :</v>
      </c>
      <c r="C346" s="319"/>
      <c r="D346" s="320"/>
      <c r="E346" s="361"/>
      <c r="F346" s="362"/>
      <c r="G346" s="362"/>
      <c r="H346" s="362"/>
      <c r="I346" s="362"/>
      <c r="J346" s="362"/>
      <c r="K346" s="362"/>
      <c r="L346" s="395"/>
      <c r="O346" s="8" t="str">
        <f>"Other factors that are comparable with advantages to neither Canada nor "&amp;Variables!B28&amp;" include:"</f>
        <v>Other factors that are comparable with advantages to neither Canada nor  include:</v>
      </c>
      <c r="P346" s="8" t="str">
        <f>"D'autres facteurs comparables sans avantages ni pour le Canada ni pour "&amp;Variables!C28&amp;" incluent :"</f>
        <v>D'autres facteurs comparables sans avantages ni pour le Canada ni pour  incluent :</v>
      </c>
    </row>
    <row r="347" spans="1:16" s="27" customFormat="1" ht="114" customHeight="1" x14ac:dyDescent="0.3">
      <c r="A347" s="76"/>
      <c r="B347" s="318" t="str">
        <f>IF(Intro!$G$20="English",O347,P347)</f>
        <v>Autres facteurs où le Canada a l'avantage incluent :</v>
      </c>
      <c r="C347" s="319"/>
      <c r="D347" s="320"/>
      <c r="E347" s="361"/>
      <c r="F347" s="362"/>
      <c r="G347" s="362"/>
      <c r="H347" s="362"/>
      <c r="I347" s="362"/>
      <c r="J347" s="362"/>
      <c r="K347" s="362"/>
      <c r="L347" s="395"/>
      <c r="O347" s="8" t="s">
        <v>298</v>
      </c>
      <c r="P347" s="8" t="s">
        <v>299</v>
      </c>
    </row>
    <row r="348" spans="1:16" s="27" customFormat="1" ht="114" customHeight="1" x14ac:dyDescent="0.3">
      <c r="A348" s="76"/>
      <c r="B348" s="318" t="str">
        <f>IF(Intro!$G$20="English",O348,P348)</f>
        <v>Autres facteurs où  ont l'avantage incluent :</v>
      </c>
      <c r="C348" s="319"/>
      <c r="D348" s="320"/>
      <c r="E348" s="361"/>
      <c r="F348" s="362"/>
      <c r="G348" s="362"/>
      <c r="H348" s="362"/>
      <c r="I348" s="362"/>
      <c r="J348" s="362"/>
      <c r="K348" s="362"/>
      <c r="L348" s="395"/>
      <c r="O348" s="8" t="str">
        <f>"Other factors where "&amp;Variables!B28&amp;" have the advantage include:"</f>
        <v>Other factors where  have the advantage include:</v>
      </c>
      <c r="P348" s="8" t="str">
        <f>"Autres facteurs où "&amp;Variables!C28&amp;" ont l'avantage incluent :"</f>
        <v>Autres facteurs où  ont l'avantage incluent :</v>
      </c>
    </row>
    <row r="349" spans="1:16" x14ac:dyDescent="0.3">
      <c r="A349" s="23"/>
    </row>
    <row r="350" spans="1:16" s="9" customFormat="1" x14ac:dyDescent="0.3">
      <c r="A350" s="23"/>
      <c r="B350" s="335" t="s">
        <v>116</v>
      </c>
      <c r="C350" s="336"/>
      <c r="D350" s="336"/>
      <c r="E350" s="336"/>
      <c r="F350" s="336"/>
      <c r="G350" s="336"/>
      <c r="H350" s="336"/>
      <c r="I350" s="336"/>
      <c r="J350" s="336"/>
      <c r="K350" s="336"/>
      <c r="L350" s="337"/>
      <c r="M350" s="45"/>
    </row>
    <row r="351" spans="1:16" s="27" customFormat="1" x14ac:dyDescent="0.3">
      <c r="A351" s="76"/>
      <c r="B351" s="72"/>
      <c r="C351" s="61"/>
      <c r="D351" s="61"/>
      <c r="E351" s="61"/>
      <c r="F351" s="61"/>
      <c r="G351" s="61"/>
      <c r="H351" s="61"/>
      <c r="I351" s="61"/>
      <c r="J351" s="61"/>
      <c r="K351" s="61"/>
      <c r="L351" s="62"/>
      <c r="O351" s="8"/>
      <c r="P351" s="8"/>
    </row>
    <row r="352" spans="1:16" s="27" customFormat="1" x14ac:dyDescent="0.3">
      <c r="A352" s="76"/>
      <c r="B352" s="345" t="str">
        <f>IF(Intro!$G$20="English",O352,P352)</f>
        <v>Comparez les marchandises produites au Canada à celles qui sont produites par De 6 à 10 % en fonction des facteurs mentionnés dans le tableau ci-dessous.</v>
      </c>
      <c r="C352" s="346"/>
      <c r="D352" s="346"/>
      <c r="E352" s="346"/>
      <c r="F352" s="346"/>
      <c r="G352" s="346"/>
      <c r="H352" s="346"/>
      <c r="I352" s="346"/>
      <c r="J352" s="346"/>
      <c r="K352" s="346"/>
      <c r="L352" s="347"/>
      <c r="O352" s="45" t="str">
        <f>"Compare the goods produced in Canada and the goods produced in "&amp;Variables!B76&amp;" based on each of the factors identified in the table below. "</f>
        <v xml:space="preserve">Compare the goods produced in Canada and the goods produced in 6 to 10% based on each of the factors identified in the table below. </v>
      </c>
      <c r="P352" s="45" t="str">
        <f>"Comparez les marchandises produites au Canada à celles qui sont produites par "&amp;Variables!C76&amp;" en fonction des facteurs mentionnés dans le tableau ci-dessous."</f>
        <v>Comparez les marchandises produites au Canada à celles qui sont produites par De 6 à 10 % en fonction des facteurs mentionnés dans le tableau ci-dessous.</v>
      </c>
    </row>
    <row r="353" spans="1:16" s="27" customFormat="1" x14ac:dyDescent="0.3">
      <c r="A353" s="76"/>
      <c r="B353" s="72"/>
      <c r="C353" s="61"/>
      <c r="D353" s="61"/>
      <c r="E353" s="61"/>
      <c r="F353" s="61"/>
      <c r="G353" s="61"/>
      <c r="H353" s="61"/>
      <c r="I353" s="61"/>
      <c r="J353" s="61"/>
      <c r="K353" s="61"/>
      <c r="L353" s="62"/>
      <c r="O353" s="8" t="s">
        <v>312</v>
      </c>
      <c r="P353" s="8" t="s">
        <v>313</v>
      </c>
    </row>
    <row r="354" spans="1:16" s="27" customFormat="1" x14ac:dyDescent="0.3">
      <c r="A354" s="76"/>
      <c r="B354" s="396" t="str">
        <f>Variables!D85</f>
        <v>Non finis (les boulets verts)</v>
      </c>
      <c r="C354" s="397"/>
      <c r="D354" s="398"/>
      <c r="E354" s="344" t="str">
        <f>IF(Intro!$G$20="English",O353,P353)</f>
        <v>Comparabilité</v>
      </c>
      <c r="F354" s="344"/>
      <c r="G354" s="344"/>
      <c r="H354" s="344" t="str">
        <f>IF(Intro!$G$20="English",O354,P354)</f>
        <v>Si ce n’est pas comparable, expliquez pourquoi.</v>
      </c>
      <c r="I354" s="344"/>
      <c r="J354" s="344"/>
      <c r="K354" s="344"/>
      <c r="L354" s="358"/>
      <c r="O354" s="8" t="s">
        <v>224</v>
      </c>
      <c r="P354" s="8" t="s">
        <v>225</v>
      </c>
    </row>
    <row r="355" spans="1:16" s="27" customFormat="1" ht="114" customHeight="1" x14ac:dyDescent="0.3">
      <c r="A355" s="76"/>
      <c r="B355" s="318" t="str">
        <f>IF(Intro!$G$20="English",O355,P355)</f>
        <v>Qualité du produit</v>
      </c>
      <c r="C355" s="319"/>
      <c r="D355" s="320"/>
      <c r="E355" s="361"/>
      <c r="F355" s="362"/>
      <c r="G355" s="363"/>
      <c r="H355" s="353"/>
      <c r="I355" s="354"/>
      <c r="J355" s="354"/>
      <c r="K355" s="354"/>
      <c r="L355" s="355"/>
      <c r="O355" s="8" t="s">
        <v>67</v>
      </c>
      <c r="P355" s="8" t="s">
        <v>57</v>
      </c>
    </row>
    <row r="356" spans="1:16" s="27" customFormat="1" ht="114" customHeight="1" x14ac:dyDescent="0.3">
      <c r="A356" s="76"/>
      <c r="B356" s="318" t="str">
        <f>IF(Intro!$G$20="English",O356,P356)</f>
        <v>Gamme de produits</v>
      </c>
      <c r="C356" s="319"/>
      <c r="D356" s="320"/>
      <c r="E356" s="361"/>
      <c r="F356" s="362"/>
      <c r="G356" s="363"/>
      <c r="H356" s="353"/>
      <c r="I356" s="354"/>
      <c r="J356" s="354"/>
      <c r="K356" s="354"/>
      <c r="L356" s="355"/>
      <c r="O356" s="8" t="s">
        <v>54</v>
      </c>
      <c r="P356" s="8" t="s">
        <v>58</v>
      </c>
    </row>
    <row r="357" spans="1:16" s="27" customFormat="1" ht="114" customHeight="1" x14ac:dyDescent="0.3">
      <c r="A357" s="76"/>
      <c r="B357" s="318" t="str">
        <f>IF(Intro!$G$20="English",O357,P357)</f>
        <v>Produit satisfait aux spécifications techniques</v>
      </c>
      <c r="C357" s="319"/>
      <c r="D357" s="320"/>
      <c r="E357" s="361"/>
      <c r="F357" s="362"/>
      <c r="G357" s="363"/>
      <c r="H357" s="353"/>
      <c r="I357" s="354"/>
      <c r="J357" s="354"/>
      <c r="K357" s="354"/>
      <c r="L357" s="355"/>
      <c r="O357" s="8" t="s">
        <v>75</v>
      </c>
      <c r="P357" s="8" t="s">
        <v>78</v>
      </c>
    </row>
    <row r="358" spans="1:16" s="27" customFormat="1" ht="114" customHeight="1" x14ac:dyDescent="0.3">
      <c r="A358" s="76"/>
      <c r="B358" s="318" t="str">
        <f>IF(Intro!$G$20="English",O358,P358)</f>
        <v>Disponibilité de spécifications protégées</v>
      </c>
      <c r="C358" s="319"/>
      <c r="D358" s="320"/>
      <c r="E358" s="361"/>
      <c r="F358" s="362"/>
      <c r="G358" s="363"/>
      <c r="H358" s="353"/>
      <c r="I358" s="354"/>
      <c r="J358" s="354"/>
      <c r="K358" s="354"/>
      <c r="L358" s="355"/>
      <c r="O358" s="8" t="s">
        <v>68</v>
      </c>
      <c r="P358" s="8" t="s">
        <v>79</v>
      </c>
    </row>
    <row r="359" spans="1:16" s="27" customFormat="1" ht="114" customHeight="1" x14ac:dyDescent="0.3">
      <c r="A359" s="76"/>
      <c r="B359" s="318" t="str">
        <f>IF(Intro!$G$20="English",O359,P359)</f>
        <v xml:space="preserve">Prix net le plus bas (après escomptes, promotions, etc.) </v>
      </c>
      <c r="C359" s="319"/>
      <c r="D359" s="320"/>
      <c r="E359" s="361"/>
      <c r="F359" s="362"/>
      <c r="G359" s="363"/>
      <c r="H359" s="353"/>
      <c r="I359" s="354"/>
      <c r="J359" s="354"/>
      <c r="K359" s="354"/>
      <c r="L359" s="355"/>
      <c r="O359" s="8" t="s">
        <v>76</v>
      </c>
      <c r="P359" s="8" t="s">
        <v>80</v>
      </c>
    </row>
    <row r="360" spans="1:16" s="27" customFormat="1" ht="114" customHeight="1" x14ac:dyDescent="0.3">
      <c r="A360" s="76"/>
      <c r="B360" s="318" t="str">
        <f>IF(Intro!$G$20="English",O360,P360)</f>
        <v>Accords de crédit</v>
      </c>
      <c r="C360" s="319"/>
      <c r="D360" s="320"/>
      <c r="E360" s="361"/>
      <c r="F360" s="362"/>
      <c r="G360" s="363"/>
      <c r="H360" s="353"/>
      <c r="I360" s="354"/>
      <c r="J360" s="354"/>
      <c r="K360" s="354"/>
      <c r="L360" s="355"/>
      <c r="O360" s="8" t="s">
        <v>61</v>
      </c>
      <c r="P360" s="8" t="s">
        <v>62</v>
      </c>
    </row>
    <row r="361" spans="1:16" s="27" customFormat="1" ht="114" customHeight="1" x14ac:dyDescent="0.3">
      <c r="A361" s="76"/>
      <c r="B361" s="318" t="str">
        <f>IF(Intro!$G$20="English",O361,P361)</f>
        <v>Frais de livraison</v>
      </c>
      <c r="C361" s="319"/>
      <c r="D361" s="320"/>
      <c r="E361" s="361"/>
      <c r="F361" s="362"/>
      <c r="G361" s="363"/>
      <c r="H361" s="353"/>
      <c r="I361" s="354"/>
      <c r="J361" s="354"/>
      <c r="K361" s="354"/>
      <c r="L361" s="355"/>
      <c r="O361" s="8" t="s">
        <v>69</v>
      </c>
      <c r="P361" s="8" t="s">
        <v>81</v>
      </c>
    </row>
    <row r="362" spans="1:16" s="27" customFormat="1" ht="114" customHeight="1" x14ac:dyDescent="0.3">
      <c r="A362" s="76"/>
      <c r="B362" s="318" t="str">
        <f>IF(Intro!$G$20="English",O362,P362)</f>
        <v>Délais et modalités de livraison</v>
      </c>
      <c r="C362" s="319"/>
      <c r="D362" s="320"/>
      <c r="E362" s="361"/>
      <c r="F362" s="362"/>
      <c r="G362" s="363"/>
      <c r="H362" s="353"/>
      <c r="I362" s="354"/>
      <c r="J362" s="354"/>
      <c r="K362" s="354"/>
      <c r="L362" s="355"/>
      <c r="O362" s="8" t="s">
        <v>70</v>
      </c>
      <c r="P362" s="8" t="s">
        <v>59</v>
      </c>
    </row>
    <row r="363" spans="1:16" s="27" customFormat="1" ht="114" customHeight="1" x14ac:dyDescent="0.3">
      <c r="A363" s="76"/>
      <c r="B363" s="318" t="str">
        <f>IF(Intro!$G$20="English",O363,P363)</f>
        <v>Fiabilité du fournisseur</v>
      </c>
      <c r="C363" s="319"/>
      <c r="D363" s="320"/>
      <c r="E363" s="361"/>
      <c r="F363" s="362"/>
      <c r="G363" s="363"/>
      <c r="H363" s="353"/>
      <c r="I363" s="354"/>
      <c r="J363" s="354"/>
      <c r="K363" s="354"/>
      <c r="L363" s="355"/>
      <c r="O363" s="8" t="s">
        <v>87</v>
      </c>
      <c r="P363" s="8" t="s">
        <v>82</v>
      </c>
    </row>
    <row r="364" spans="1:16" s="27" customFormat="1" ht="114" customHeight="1" x14ac:dyDescent="0.3">
      <c r="A364" s="76"/>
      <c r="B364" s="318" t="str">
        <f>IF(Intro!$G$20="English",O364,P364)</f>
        <v>Exigence de quantité minimale</v>
      </c>
      <c r="C364" s="319"/>
      <c r="D364" s="320"/>
      <c r="E364" s="361"/>
      <c r="F364" s="362"/>
      <c r="G364" s="363"/>
      <c r="H364" s="353"/>
      <c r="I364" s="354"/>
      <c r="J364" s="354"/>
      <c r="K364" s="354"/>
      <c r="L364" s="355"/>
      <c r="O364" s="8" t="s">
        <v>77</v>
      </c>
      <c r="P364" s="8" t="s">
        <v>83</v>
      </c>
    </row>
    <row r="365" spans="1:16" s="27" customFormat="1" ht="114" customHeight="1" x14ac:dyDescent="0.3">
      <c r="A365" s="76"/>
      <c r="B365" s="318" t="str">
        <f>IF(Intro!$G$20="English",O365,P365)</f>
        <v>Disponibilité du stock</v>
      </c>
      <c r="C365" s="319"/>
      <c r="D365" s="320"/>
      <c r="E365" s="361"/>
      <c r="F365" s="362"/>
      <c r="G365" s="363"/>
      <c r="H365" s="353"/>
      <c r="I365" s="354"/>
      <c r="J365" s="354"/>
      <c r="K365" s="354"/>
      <c r="L365" s="355"/>
      <c r="O365" s="8" t="s">
        <v>71</v>
      </c>
      <c r="P365" s="8" t="s">
        <v>84</v>
      </c>
    </row>
    <row r="366" spans="1:16" s="27" customFormat="1" ht="114" customHeight="1" x14ac:dyDescent="0.3">
      <c r="A366" s="76"/>
      <c r="B366" s="318" t="str">
        <f>IF(Intro!$G$20="English",O366,P366)</f>
        <v>Service après-vente ou garanties</v>
      </c>
      <c r="C366" s="319"/>
      <c r="D366" s="320"/>
      <c r="E366" s="361"/>
      <c r="F366" s="362"/>
      <c r="G366" s="363"/>
      <c r="H366" s="353"/>
      <c r="I366" s="354"/>
      <c r="J366" s="354"/>
      <c r="K366" s="354"/>
      <c r="L366" s="355"/>
      <c r="O366" s="8" t="s">
        <v>277</v>
      </c>
      <c r="P366" s="8" t="s">
        <v>85</v>
      </c>
    </row>
    <row r="367" spans="1:16" s="27" customFormat="1" ht="114" customHeight="1" x14ac:dyDescent="0.3">
      <c r="A367" s="76"/>
      <c r="B367" s="318" t="str">
        <f>IF(Intro!$G$20="English",O367,P367)</f>
        <v>Relation à long terme avec le fournisseur</v>
      </c>
      <c r="C367" s="319"/>
      <c r="D367" s="320"/>
      <c r="E367" s="361"/>
      <c r="F367" s="362"/>
      <c r="G367" s="363"/>
      <c r="H367" s="353"/>
      <c r="I367" s="354"/>
      <c r="J367" s="354"/>
      <c r="K367" s="354"/>
      <c r="L367" s="355"/>
      <c r="O367" s="8" t="s">
        <v>56</v>
      </c>
      <c r="P367" s="7" t="s">
        <v>426</v>
      </c>
    </row>
    <row r="368" spans="1:16" s="27" customFormat="1" ht="114" customHeight="1" x14ac:dyDescent="0.3">
      <c r="A368" s="76"/>
      <c r="B368" s="318" t="str">
        <f>IF(Intro!$G$20="English",O368,P368)</f>
        <v>Emplacement géographique du fournisseur</v>
      </c>
      <c r="C368" s="319"/>
      <c r="D368" s="320"/>
      <c r="E368" s="361"/>
      <c r="F368" s="362"/>
      <c r="G368" s="363"/>
      <c r="H368" s="353"/>
      <c r="I368" s="354"/>
      <c r="J368" s="354"/>
      <c r="K368" s="354"/>
      <c r="L368" s="355"/>
      <c r="O368" s="8" t="s">
        <v>55</v>
      </c>
      <c r="P368" s="8" t="s">
        <v>60</v>
      </c>
    </row>
    <row r="369" spans="1:16" s="27" customFormat="1" ht="114" customHeight="1" x14ac:dyDescent="0.3">
      <c r="A369" s="76"/>
      <c r="B369" s="318" t="str">
        <f>IF(Intro!$G$20="English",O369,P369)</f>
        <v>D'autres facteurs comparables sans avantages ni pour le Canada ni pour Assez important incluent :</v>
      </c>
      <c r="C369" s="319"/>
      <c r="D369" s="320"/>
      <c r="E369" s="361"/>
      <c r="F369" s="362"/>
      <c r="G369" s="362"/>
      <c r="H369" s="362"/>
      <c r="I369" s="362"/>
      <c r="J369" s="362"/>
      <c r="K369" s="362"/>
      <c r="L369" s="395"/>
      <c r="O369" s="8" t="str">
        <f>"Other factors that are comparable with advantages to neither Canada nor "&amp;Variables!B51&amp;" include:"</f>
        <v>Other factors that are comparable with advantages to neither Canada nor Somewhat Important include:</v>
      </c>
      <c r="P369" s="8" t="str">
        <f>"D'autres facteurs comparables sans avantages ni pour le Canada ni pour "&amp;Variables!C51&amp;" incluent :"</f>
        <v>D'autres facteurs comparables sans avantages ni pour le Canada ni pour Assez important incluent :</v>
      </c>
    </row>
    <row r="370" spans="1:16" s="27" customFormat="1" ht="114" customHeight="1" x14ac:dyDescent="0.3">
      <c r="A370" s="76"/>
      <c r="B370" s="318" t="str">
        <f>IF(Intro!$G$20="English",O370,P370)</f>
        <v>Autres facteurs où le Canada a l'avantage incluent :</v>
      </c>
      <c r="C370" s="319"/>
      <c r="D370" s="320"/>
      <c r="E370" s="361"/>
      <c r="F370" s="362"/>
      <c r="G370" s="362"/>
      <c r="H370" s="362"/>
      <c r="I370" s="362"/>
      <c r="J370" s="362"/>
      <c r="K370" s="362"/>
      <c r="L370" s="395"/>
      <c r="O370" s="8" t="s">
        <v>298</v>
      </c>
      <c r="P370" s="8" t="s">
        <v>299</v>
      </c>
    </row>
    <row r="371" spans="1:16" s="27" customFormat="1" ht="114" customHeight="1" x14ac:dyDescent="0.3">
      <c r="A371" s="76"/>
      <c r="B371" s="318" t="str">
        <f>IF(Intro!$G$20="English",O371,P371)</f>
        <v>Autres facteurs où Assez important ont l'avantage incluent :</v>
      </c>
      <c r="C371" s="319"/>
      <c r="D371" s="320"/>
      <c r="E371" s="361"/>
      <c r="F371" s="362"/>
      <c r="G371" s="362"/>
      <c r="H371" s="362"/>
      <c r="I371" s="362"/>
      <c r="J371" s="362"/>
      <c r="K371" s="362"/>
      <c r="L371" s="395"/>
      <c r="O371" s="8" t="str">
        <f>"Other factors where "&amp;Variables!B51&amp;" have the advantage include:"</f>
        <v>Other factors where Somewhat Important have the advantage include:</v>
      </c>
      <c r="P371" s="8" t="str">
        <f>"Autres facteurs où "&amp;Variables!C51&amp;" ont l'avantage incluent :"</f>
        <v>Autres facteurs où Assez important ont l'avantage incluent :</v>
      </c>
    </row>
    <row r="372" spans="1:16" x14ac:dyDescent="0.3">
      <c r="A372" s="23"/>
    </row>
    <row r="373" spans="1:16" x14ac:dyDescent="0.3">
      <c r="A373" s="23"/>
      <c r="B373" s="184" t="str">
        <f>UPPER(IF(Intro!$G$20="English",O373,P373))</f>
        <v>MARCHÉS</v>
      </c>
      <c r="C373" s="185"/>
      <c r="D373" s="185"/>
      <c r="E373" s="185"/>
      <c r="F373" s="185"/>
      <c r="G373" s="185"/>
      <c r="H373" s="185"/>
      <c r="I373" s="185"/>
      <c r="J373" s="185"/>
      <c r="K373" s="185"/>
      <c r="L373" s="186"/>
      <c r="M373" s="27"/>
      <c r="O373" s="8" t="s">
        <v>177</v>
      </c>
      <c r="P373" s="8" t="s">
        <v>178</v>
      </c>
    </row>
    <row r="374" spans="1:16" x14ac:dyDescent="0.3">
      <c r="A374" s="23"/>
      <c r="B374" s="332" t="s">
        <v>443</v>
      </c>
      <c r="C374" s="333"/>
      <c r="D374" s="333"/>
      <c r="E374" s="333"/>
      <c r="F374" s="333"/>
      <c r="G374" s="333"/>
      <c r="H374" s="333"/>
      <c r="I374" s="333"/>
      <c r="J374" s="333"/>
      <c r="K374" s="333"/>
      <c r="L374" s="334"/>
      <c r="M374" s="8"/>
    </row>
    <row r="375" spans="1:16" x14ac:dyDescent="0.3">
      <c r="A375" s="23"/>
      <c r="B375" s="17"/>
      <c r="C375" s="24"/>
      <c r="D375" s="24"/>
      <c r="E375" s="25"/>
      <c r="F375" s="25"/>
      <c r="G375" s="25"/>
      <c r="H375" s="25"/>
      <c r="I375" s="25"/>
      <c r="J375" s="25"/>
      <c r="K375" s="25"/>
      <c r="L375" s="18"/>
      <c r="M375" s="8"/>
    </row>
    <row r="376" spans="1:16" x14ac:dyDescent="0.3">
      <c r="A376" s="23"/>
      <c r="B376" s="211" t="str">
        <f>IF(Intro!$G$20="English",O376,P376)</f>
        <v>Décrivez les marchés des marchandises au Canada et dans le monde depuis le 1er janvier 2023. Les facteurs à prendre en compte dans votre réponse comprennent, sans s'y limiter, la demande, les ventes, les prix, et les volumes d'importations des marchandises.</v>
      </c>
      <c r="C376" s="212"/>
      <c r="D376" s="212"/>
      <c r="E376" s="212"/>
      <c r="F376" s="212"/>
      <c r="G376" s="212"/>
      <c r="H376" s="212"/>
      <c r="I376" s="212"/>
      <c r="J376" s="212"/>
      <c r="K376" s="212"/>
      <c r="L376" s="213"/>
      <c r="M376" s="8"/>
      <c r="O376" s="19" t="str">
        <f>"Describe the markets for the goods in Canada and globally since January 1, "&amp;Variables!B6&amp;". Factors to consider in your response include, but are not limited to, demand, sales, prices, and import volumes of the goods."</f>
        <v>Describe the markets for the goods in Canada and globally since January 1, 2023. Factors to consider in your response include, but are not limited to, demand, sales, prices, and import volumes of the goods.</v>
      </c>
      <c r="P376" s="8" t="str">
        <f>"Décrivez les marchés des marchandises au Canada et dans le monde depuis le 1er janvier "&amp;Variables!B6&amp;". Les facteurs à prendre en compte dans votre réponse comprennent, sans s'y limiter, la demande, les ventes, les prix, et les volumes d'importations des marchandises."</f>
        <v>Décrivez les marchés des marchandises au Canada et dans le monde depuis le 1er janvier 2023. Les facteurs à prendre en compte dans votre réponse comprennent, sans s'y limiter, la demande, les ventes, les prix, et les volumes d'importations des marchandises.</v>
      </c>
    </row>
    <row r="377" spans="1:16" x14ac:dyDescent="0.3">
      <c r="A377" s="23"/>
      <c r="B377" s="211"/>
      <c r="C377" s="212"/>
      <c r="D377" s="212"/>
      <c r="E377" s="212"/>
      <c r="F377" s="212"/>
      <c r="G377" s="212"/>
      <c r="H377" s="212"/>
      <c r="I377" s="212"/>
      <c r="J377" s="212"/>
      <c r="K377" s="212"/>
      <c r="L377" s="213"/>
      <c r="M377" s="8"/>
      <c r="O377" s="19"/>
    </row>
    <row r="378" spans="1:16" s="27" customFormat="1" x14ac:dyDescent="0.3">
      <c r="A378" s="76"/>
      <c r="B378" s="72"/>
      <c r="C378" s="61"/>
      <c r="D378" s="61"/>
      <c r="E378" s="61"/>
      <c r="F378" s="61"/>
      <c r="G378" s="61"/>
      <c r="H378" s="61"/>
      <c r="I378" s="61"/>
      <c r="J378" s="61"/>
      <c r="K378" s="61"/>
      <c r="L378" s="62"/>
      <c r="O378" s="8"/>
      <c r="P378" s="8"/>
    </row>
    <row r="379" spans="1:16" s="9" customFormat="1" x14ac:dyDescent="0.3">
      <c r="A379" s="23"/>
      <c r="B379" s="329"/>
      <c r="C379" s="330"/>
      <c r="D379" s="330"/>
      <c r="E379" s="330"/>
      <c r="F379" s="330"/>
      <c r="G379" s="330"/>
      <c r="H379" s="330"/>
      <c r="I379" s="330"/>
      <c r="J379" s="330"/>
      <c r="K379" s="330"/>
      <c r="L379" s="331"/>
      <c r="M379" s="27"/>
    </row>
    <row r="380" spans="1:16" s="9" customFormat="1" x14ac:dyDescent="0.3">
      <c r="A380" s="23"/>
      <c r="B380" s="329"/>
      <c r="C380" s="330"/>
      <c r="D380" s="330"/>
      <c r="E380" s="330"/>
      <c r="F380" s="330"/>
      <c r="G380" s="330"/>
      <c r="H380" s="330"/>
      <c r="I380" s="330"/>
      <c r="J380" s="330"/>
      <c r="K380" s="330"/>
      <c r="L380" s="331"/>
      <c r="M380" s="27"/>
    </row>
    <row r="381" spans="1:16" s="9" customFormat="1" x14ac:dyDescent="0.3">
      <c r="A381" s="23"/>
      <c r="B381" s="329"/>
      <c r="C381" s="330"/>
      <c r="D381" s="330"/>
      <c r="E381" s="330"/>
      <c r="F381" s="330"/>
      <c r="G381" s="330"/>
      <c r="H381" s="330"/>
      <c r="I381" s="330"/>
      <c r="J381" s="330"/>
      <c r="K381" s="330"/>
      <c r="L381" s="331"/>
      <c r="M381" s="27"/>
    </row>
    <row r="382" spans="1:16" s="9" customFormat="1" x14ac:dyDescent="0.3">
      <c r="A382" s="23"/>
      <c r="B382" s="329"/>
      <c r="C382" s="330"/>
      <c r="D382" s="330"/>
      <c r="E382" s="330"/>
      <c r="F382" s="330"/>
      <c r="G382" s="330"/>
      <c r="H382" s="330"/>
      <c r="I382" s="330"/>
      <c r="J382" s="330"/>
      <c r="K382" s="330"/>
      <c r="L382" s="331"/>
      <c r="M382" s="27"/>
    </row>
    <row r="383" spans="1:16" s="9" customFormat="1" x14ac:dyDescent="0.3">
      <c r="A383" s="23"/>
      <c r="B383" s="329"/>
      <c r="C383" s="330"/>
      <c r="D383" s="330"/>
      <c r="E383" s="330"/>
      <c r="F383" s="330"/>
      <c r="G383" s="330"/>
      <c r="H383" s="330"/>
      <c r="I383" s="330"/>
      <c r="J383" s="330"/>
      <c r="K383" s="330"/>
      <c r="L383" s="331"/>
      <c r="M383" s="27"/>
    </row>
    <row r="384" spans="1:16" s="9" customFormat="1" x14ac:dyDescent="0.3">
      <c r="A384" s="23"/>
      <c r="B384" s="329"/>
      <c r="C384" s="330"/>
      <c r="D384" s="330"/>
      <c r="E384" s="330"/>
      <c r="F384" s="330"/>
      <c r="G384" s="330"/>
      <c r="H384" s="330"/>
      <c r="I384" s="330"/>
      <c r="J384" s="330"/>
      <c r="K384" s="330"/>
      <c r="L384" s="331"/>
      <c r="M384" s="27"/>
    </row>
    <row r="385" spans="1:16" s="9" customFormat="1" x14ac:dyDescent="0.3">
      <c r="A385" s="23"/>
      <c r="B385" s="329"/>
      <c r="C385" s="330"/>
      <c r="D385" s="330"/>
      <c r="E385" s="330"/>
      <c r="F385" s="330"/>
      <c r="G385" s="330"/>
      <c r="H385" s="330"/>
      <c r="I385" s="330"/>
      <c r="J385" s="330"/>
      <c r="K385" s="330"/>
      <c r="L385" s="331"/>
      <c r="M385" s="27"/>
    </row>
    <row r="386" spans="1:16" s="9" customFormat="1" x14ac:dyDescent="0.3">
      <c r="A386" s="23"/>
      <c r="B386" s="329"/>
      <c r="C386" s="330"/>
      <c r="D386" s="330"/>
      <c r="E386" s="330"/>
      <c r="F386" s="330"/>
      <c r="G386" s="330"/>
      <c r="H386" s="330"/>
      <c r="I386" s="330"/>
      <c r="J386" s="330"/>
      <c r="K386" s="330"/>
      <c r="L386" s="331"/>
      <c r="M386" s="27"/>
    </row>
    <row r="387" spans="1:16" s="27" customFormat="1" x14ac:dyDescent="0.3">
      <c r="A387" s="76"/>
      <c r="B387" s="73"/>
      <c r="C387" s="74"/>
      <c r="D387" s="74"/>
      <c r="E387" s="74"/>
      <c r="F387" s="74"/>
      <c r="G387" s="74"/>
      <c r="H387" s="74"/>
      <c r="I387" s="74"/>
      <c r="J387" s="74"/>
      <c r="K387" s="74"/>
      <c r="L387" s="75"/>
      <c r="O387" s="8"/>
      <c r="P387" s="8"/>
    </row>
    <row r="388" spans="1:16" x14ac:dyDescent="0.3">
      <c r="A388" s="23"/>
      <c r="B388" s="335" t="s">
        <v>444</v>
      </c>
      <c r="C388" s="336"/>
      <c r="D388" s="336"/>
      <c r="E388" s="336"/>
      <c r="F388" s="336"/>
      <c r="G388" s="336"/>
      <c r="H388" s="336"/>
      <c r="I388" s="336"/>
      <c r="J388" s="336"/>
      <c r="K388" s="336"/>
      <c r="L388" s="337"/>
      <c r="M388" s="8"/>
    </row>
    <row r="389" spans="1:16" x14ac:dyDescent="0.3">
      <c r="A389" s="23"/>
      <c r="B389" s="17"/>
      <c r="C389" s="24"/>
      <c r="D389" s="24"/>
      <c r="E389" s="25"/>
      <c r="F389" s="25"/>
      <c r="G389" s="25"/>
      <c r="H389" s="25"/>
      <c r="I389" s="25"/>
      <c r="J389" s="25"/>
      <c r="K389" s="25"/>
      <c r="L389" s="18"/>
      <c r="M389" s="8"/>
    </row>
    <row r="390" spans="1:16" x14ac:dyDescent="0.3">
      <c r="A390" s="23"/>
      <c r="B390" s="211" t="str">
        <f>IF(Intro!$G$20="English",O390,P390)</f>
        <v>Expliquez les changements que vous prévoyez voir sur le marché canadien et sur d’autres marchés mondiaux pour les marchandises au cours des deux prochaines années en ce qui concerne la demande, les ventes, les prix, et les volumes d'importations des marchandises.</v>
      </c>
      <c r="C390" s="212"/>
      <c r="D390" s="212"/>
      <c r="E390" s="212"/>
      <c r="F390" s="212"/>
      <c r="G390" s="212"/>
      <c r="H390" s="212"/>
      <c r="I390" s="212"/>
      <c r="J390" s="212"/>
      <c r="K390" s="212"/>
      <c r="L390" s="213"/>
      <c r="M390" s="8"/>
      <c r="O390" s="19" t="str">
        <f>"Explain any changes you expect to see in the Canadian market and in other markets globally for the goods over the next two years with respect to demand, sales, prices, and import volumes of the goods."</f>
        <v>Explain any changes you expect to see in the Canadian market and in other markets globally for the goods over the next two years with respect to demand, sales, prices, and import volumes of the goods.</v>
      </c>
      <c r="P390" s="8" t="s">
        <v>264</v>
      </c>
    </row>
    <row r="391" spans="1:16" x14ac:dyDescent="0.3">
      <c r="A391" s="23"/>
      <c r="B391" s="211"/>
      <c r="C391" s="212"/>
      <c r="D391" s="212"/>
      <c r="E391" s="212"/>
      <c r="F391" s="212"/>
      <c r="G391" s="212"/>
      <c r="H391" s="212"/>
      <c r="I391" s="212"/>
      <c r="J391" s="212"/>
      <c r="K391" s="212"/>
      <c r="L391" s="213"/>
      <c r="M391" s="8"/>
      <c r="O391" s="19"/>
    </row>
    <row r="392" spans="1:16" s="27" customFormat="1" x14ac:dyDescent="0.3">
      <c r="A392" s="76"/>
      <c r="B392" s="72"/>
      <c r="C392" s="61"/>
      <c r="D392" s="61"/>
      <c r="E392" s="61"/>
      <c r="F392" s="61"/>
      <c r="G392" s="61"/>
      <c r="H392" s="61"/>
      <c r="I392" s="61"/>
      <c r="J392" s="61"/>
      <c r="K392" s="61"/>
      <c r="L392" s="62"/>
      <c r="O392" s="8"/>
      <c r="P392" s="8"/>
    </row>
    <row r="393" spans="1:16" s="9" customFormat="1" x14ac:dyDescent="0.3">
      <c r="A393" s="23"/>
      <c r="B393" s="329"/>
      <c r="C393" s="330"/>
      <c r="D393" s="330"/>
      <c r="E393" s="330"/>
      <c r="F393" s="330"/>
      <c r="G393" s="330"/>
      <c r="H393" s="330"/>
      <c r="I393" s="330"/>
      <c r="J393" s="330"/>
      <c r="K393" s="330"/>
      <c r="L393" s="331"/>
      <c r="M393" s="27"/>
    </row>
    <row r="394" spans="1:16" s="9" customFormat="1" x14ac:dyDescent="0.3">
      <c r="A394" s="23"/>
      <c r="B394" s="329"/>
      <c r="C394" s="330"/>
      <c r="D394" s="330"/>
      <c r="E394" s="330"/>
      <c r="F394" s="330"/>
      <c r="G394" s="330"/>
      <c r="H394" s="330"/>
      <c r="I394" s="330"/>
      <c r="J394" s="330"/>
      <c r="K394" s="330"/>
      <c r="L394" s="331"/>
      <c r="M394" s="27"/>
    </row>
    <row r="395" spans="1:16" s="9" customFormat="1" x14ac:dyDescent="0.3">
      <c r="A395" s="23"/>
      <c r="B395" s="329"/>
      <c r="C395" s="330"/>
      <c r="D395" s="330"/>
      <c r="E395" s="330"/>
      <c r="F395" s="330"/>
      <c r="G395" s="330"/>
      <c r="H395" s="330"/>
      <c r="I395" s="330"/>
      <c r="J395" s="330"/>
      <c r="K395" s="330"/>
      <c r="L395" s="331"/>
      <c r="M395" s="27"/>
    </row>
    <row r="396" spans="1:16" s="9" customFormat="1" x14ac:dyDescent="0.3">
      <c r="A396" s="23"/>
      <c r="B396" s="329"/>
      <c r="C396" s="330"/>
      <c r="D396" s="330"/>
      <c r="E396" s="330"/>
      <c r="F396" s="330"/>
      <c r="G396" s="330"/>
      <c r="H396" s="330"/>
      <c r="I396" s="330"/>
      <c r="J396" s="330"/>
      <c r="K396" s="330"/>
      <c r="L396" s="331"/>
      <c r="M396" s="27"/>
    </row>
    <row r="397" spans="1:16" s="9" customFormat="1" x14ac:dyDescent="0.3">
      <c r="A397" s="23"/>
      <c r="B397" s="329"/>
      <c r="C397" s="330"/>
      <c r="D397" s="330"/>
      <c r="E397" s="330"/>
      <c r="F397" s="330"/>
      <c r="G397" s="330"/>
      <c r="H397" s="330"/>
      <c r="I397" s="330"/>
      <c r="J397" s="330"/>
      <c r="K397" s="330"/>
      <c r="L397" s="331"/>
      <c r="M397" s="27"/>
    </row>
    <row r="398" spans="1:16" s="9" customFormat="1" x14ac:dyDescent="0.3">
      <c r="A398" s="23"/>
      <c r="B398" s="329"/>
      <c r="C398" s="330"/>
      <c r="D398" s="330"/>
      <c r="E398" s="330"/>
      <c r="F398" s="330"/>
      <c r="G398" s="330"/>
      <c r="H398" s="330"/>
      <c r="I398" s="330"/>
      <c r="J398" s="330"/>
      <c r="K398" s="330"/>
      <c r="L398" s="331"/>
      <c r="M398" s="27"/>
    </row>
    <row r="399" spans="1:16" s="9" customFormat="1" x14ac:dyDescent="0.3">
      <c r="A399" s="23"/>
      <c r="B399" s="329"/>
      <c r="C399" s="330"/>
      <c r="D399" s="330"/>
      <c r="E399" s="330"/>
      <c r="F399" s="330"/>
      <c r="G399" s="330"/>
      <c r="H399" s="330"/>
      <c r="I399" s="330"/>
      <c r="J399" s="330"/>
      <c r="K399" s="330"/>
      <c r="L399" s="331"/>
      <c r="M399" s="27"/>
    </row>
    <row r="400" spans="1:16" s="9" customFormat="1" x14ac:dyDescent="0.3">
      <c r="A400" s="23"/>
      <c r="B400" s="329"/>
      <c r="C400" s="330"/>
      <c r="D400" s="330"/>
      <c r="E400" s="330"/>
      <c r="F400" s="330"/>
      <c r="G400" s="330"/>
      <c r="H400" s="330"/>
      <c r="I400" s="330"/>
      <c r="J400" s="330"/>
      <c r="K400" s="330"/>
      <c r="L400" s="331"/>
      <c r="M400" s="27"/>
    </row>
    <row r="401" spans="1:16" s="27" customFormat="1" x14ac:dyDescent="0.3">
      <c r="A401" s="76"/>
      <c r="B401" s="73"/>
      <c r="C401" s="74"/>
      <c r="D401" s="74"/>
      <c r="E401" s="74"/>
      <c r="F401" s="74"/>
      <c r="G401" s="74"/>
      <c r="H401" s="74"/>
      <c r="I401" s="74"/>
      <c r="J401" s="74"/>
      <c r="K401" s="74"/>
      <c r="L401" s="75"/>
      <c r="O401" s="8"/>
      <c r="P401" s="8"/>
    </row>
  </sheetData>
  <sheetProtection algorithmName="SHA-512" hashValue="UusIAJgS3F9IEhUXke/fzRObEv+eIrSSu+da3jEGn5CXW3dTSL/OxJ1+cOVDWNP/r4GEzwEHVLsHwV6mHy10vQ==" saltValue="VUAU8spjSHBvep/in0vJlw==" spinCount="100000" sheet="1" objects="1" scenarios="1" selectLockedCells="1"/>
  <mergeCells count="442">
    <mergeCell ref="B371:D371"/>
    <mergeCell ref="E371:L371"/>
    <mergeCell ref="B354:D354"/>
    <mergeCell ref="B331:D331"/>
    <mergeCell ref="B308:D308"/>
    <mergeCell ref="B367:D367"/>
    <mergeCell ref="E367:G367"/>
    <mergeCell ref="H367:L367"/>
    <mergeCell ref="B368:D368"/>
    <mergeCell ref="E368:G368"/>
    <mergeCell ref="H368:L368"/>
    <mergeCell ref="B369:D369"/>
    <mergeCell ref="E369:L369"/>
    <mergeCell ref="B370:D370"/>
    <mergeCell ref="E370:L370"/>
    <mergeCell ref="B364:D364"/>
    <mergeCell ref="E364:G364"/>
    <mergeCell ref="H364:L364"/>
    <mergeCell ref="B365:D365"/>
    <mergeCell ref="E365:G365"/>
    <mergeCell ref="H365:L365"/>
    <mergeCell ref="B366:D366"/>
    <mergeCell ref="E366:G366"/>
    <mergeCell ref="H366:L366"/>
    <mergeCell ref="B361:D361"/>
    <mergeCell ref="E361:G361"/>
    <mergeCell ref="H361:L361"/>
    <mergeCell ref="B362:D362"/>
    <mergeCell ref="E362:G362"/>
    <mergeCell ref="H362:L362"/>
    <mergeCell ref="B363:D363"/>
    <mergeCell ref="E363:G363"/>
    <mergeCell ref="H363:L363"/>
    <mergeCell ref="B358:D358"/>
    <mergeCell ref="E358:G358"/>
    <mergeCell ref="H358:L358"/>
    <mergeCell ref="B359:D359"/>
    <mergeCell ref="E359:G359"/>
    <mergeCell ref="H359:L359"/>
    <mergeCell ref="B360:D360"/>
    <mergeCell ref="E360:G360"/>
    <mergeCell ref="H360:L360"/>
    <mergeCell ref="B355:D355"/>
    <mergeCell ref="E355:G355"/>
    <mergeCell ref="H355:L355"/>
    <mergeCell ref="B356:D356"/>
    <mergeCell ref="E356:G356"/>
    <mergeCell ref="H356:L356"/>
    <mergeCell ref="B357:D357"/>
    <mergeCell ref="E357:G357"/>
    <mergeCell ref="H357:L357"/>
    <mergeCell ref="B346:D346"/>
    <mergeCell ref="E346:L346"/>
    <mergeCell ref="B347:D347"/>
    <mergeCell ref="E347:L347"/>
    <mergeCell ref="B348:D348"/>
    <mergeCell ref="E348:L348"/>
    <mergeCell ref="B350:L350"/>
    <mergeCell ref="B352:L352"/>
    <mergeCell ref="E354:G354"/>
    <mergeCell ref="H354:L354"/>
    <mergeCell ref="B343:D343"/>
    <mergeCell ref="E343:G343"/>
    <mergeCell ref="H343:L343"/>
    <mergeCell ref="B344:D344"/>
    <mergeCell ref="E344:G344"/>
    <mergeCell ref="H344:L344"/>
    <mergeCell ref="B345:D345"/>
    <mergeCell ref="E345:G345"/>
    <mergeCell ref="H345:L345"/>
    <mergeCell ref="B340:D340"/>
    <mergeCell ref="E340:G340"/>
    <mergeCell ref="H340:L340"/>
    <mergeCell ref="B341:D341"/>
    <mergeCell ref="E341:G341"/>
    <mergeCell ref="H341:L341"/>
    <mergeCell ref="B342:D342"/>
    <mergeCell ref="E342:G342"/>
    <mergeCell ref="H342:L342"/>
    <mergeCell ref="B337:D337"/>
    <mergeCell ref="E337:G337"/>
    <mergeCell ref="H337:L337"/>
    <mergeCell ref="B338:D338"/>
    <mergeCell ref="E338:G338"/>
    <mergeCell ref="H338:L338"/>
    <mergeCell ref="B339:D339"/>
    <mergeCell ref="E339:G339"/>
    <mergeCell ref="H339:L339"/>
    <mergeCell ref="B334:D334"/>
    <mergeCell ref="E334:G334"/>
    <mergeCell ref="H334:L334"/>
    <mergeCell ref="B335:D335"/>
    <mergeCell ref="E335:G335"/>
    <mergeCell ref="H335:L335"/>
    <mergeCell ref="B336:D336"/>
    <mergeCell ref="E336:G336"/>
    <mergeCell ref="H336:L336"/>
    <mergeCell ref="B327:L327"/>
    <mergeCell ref="B329:L329"/>
    <mergeCell ref="E331:G331"/>
    <mergeCell ref="H331:L331"/>
    <mergeCell ref="B332:D332"/>
    <mergeCell ref="E332:G332"/>
    <mergeCell ref="H332:L332"/>
    <mergeCell ref="B333:D333"/>
    <mergeCell ref="E333:G333"/>
    <mergeCell ref="H333:L333"/>
    <mergeCell ref="B318:D318"/>
    <mergeCell ref="E318:G318"/>
    <mergeCell ref="H318:L318"/>
    <mergeCell ref="B319:D319"/>
    <mergeCell ref="E319:G319"/>
    <mergeCell ref="H319:L319"/>
    <mergeCell ref="B320:D320"/>
    <mergeCell ref="E320:G320"/>
    <mergeCell ref="H320:L320"/>
    <mergeCell ref="B324:D324"/>
    <mergeCell ref="B325:D325"/>
    <mergeCell ref="E323:L323"/>
    <mergeCell ref="E324:L324"/>
    <mergeCell ref="E325:L325"/>
    <mergeCell ref="B321:D321"/>
    <mergeCell ref="E321:G321"/>
    <mergeCell ref="H321:L321"/>
    <mergeCell ref="B322:D322"/>
    <mergeCell ref="E322:G322"/>
    <mergeCell ref="H322:L322"/>
    <mergeCell ref="B323:D323"/>
    <mergeCell ref="H300:I300"/>
    <mergeCell ref="J300:K300"/>
    <mergeCell ref="E315:G315"/>
    <mergeCell ref="H315:L315"/>
    <mergeCell ref="B316:D316"/>
    <mergeCell ref="E316:G316"/>
    <mergeCell ref="H316:L316"/>
    <mergeCell ref="B317:D317"/>
    <mergeCell ref="E317:G317"/>
    <mergeCell ref="H317:L317"/>
    <mergeCell ref="B301:E301"/>
    <mergeCell ref="F301:G301"/>
    <mergeCell ref="H301:I301"/>
    <mergeCell ref="J301:K301"/>
    <mergeCell ref="B315:D315"/>
    <mergeCell ref="B309:D309"/>
    <mergeCell ref="E309:G309"/>
    <mergeCell ref="H309:L309"/>
    <mergeCell ref="B314:D314"/>
    <mergeCell ref="E314:G314"/>
    <mergeCell ref="B304:L304"/>
    <mergeCell ref="H314:L314"/>
    <mergeCell ref="B279:C279"/>
    <mergeCell ref="B282:L282"/>
    <mergeCell ref="B292:E292"/>
    <mergeCell ref="F292:G292"/>
    <mergeCell ref="H292:I292"/>
    <mergeCell ref="J292:K292"/>
    <mergeCell ref="B295:E295"/>
    <mergeCell ref="F295:K295"/>
    <mergeCell ref="B302:E302"/>
    <mergeCell ref="F302:K302"/>
    <mergeCell ref="B297:E297"/>
    <mergeCell ref="F297:G297"/>
    <mergeCell ref="H297:I297"/>
    <mergeCell ref="J297:K297"/>
    <mergeCell ref="B298:E298"/>
    <mergeCell ref="F298:G298"/>
    <mergeCell ref="H298:I298"/>
    <mergeCell ref="J298:K298"/>
    <mergeCell ref="B299:E299"/>
    <mergeCell ref="F299:G299"/>
    <mergeCell ref="H299:I299"/>
    <mergeCell ref="J299:K299"/>
    <mergeCell ref="B300:E300"/>
    <mergeCell ref="F300:G300"/>
    <mergeCell ref="B280:C280"/>
    <mergeCell ref="D280:L280"/>
    <mergeCell ref="B287:E287"/>
    <mergeCell ref="F287:G287"/>
    <mergeCell ref="H287:I287"/>
    <mergeCell ref="J287:K287"/>
    <mergeCell ref="B288:E288"/>
    <mergeCell ref="F288:G288"/>
    <mergeCell ref="H288:I288"/>
    <mergeCell ref="J288:K288"/>
    <mergeCell ref="B13:L13"/>
    <mergeCell ref="B19:L19"/>
    <mergeCell ref="B49:L49"/>
    <mergeCell ref="B70:L70"/>
    <mergeCell ref="B146:L146"/>
    <mergeCell ref="B159:L159"/>
    <mergeCell ref="B172:L172"/>
    <mergeCell ref="B187:L187"/>
    <mergeCell ref="B204:L204"/>
    <mergeCell ref="B26:B27"/>
    <mergeCell ref="B28:B29"/>
    <mergeCell ref="B30:B31"/>
    <mergeCell ref="B32:B33"/>
    <mergeCell ref="B34:B35"/>
    <mergeCell ref="B36:B37"/>
    <mergeCell ref="B38:B39"/>
    <mergeCell ref="B193:D193"/>
    <mergeCell ref="B40:B41"/>
    <mergeCell ref="B42:B43"/>
    <mergeCell ref="C26:E27"/>
    <mergeCell ref="F26:G27"/>
    <mergeCell ref="H26:I27"/>
    <mergeCell ref="J26:L27"/>
    <mergeCell ref="C28:E29"/>
    <mergeCell ref="B4:L4"/>
    <mergeCell ref="B5:L5"/>
    <mergeCell ref="B6:L6"/>
    <mergeCell ref="B51:L51"/>
    <mergeCell ref="B52:L52"/>
    <mergeCell ref="B44:B45"/>
    <mergeCell ref="C32:E33"/>
    <mergeCell ref="F32:G33"/>
    <mergeCell ref="H32:I33"/>
    <mergeCell ref="J32:L33"/>
    <mergeCell ref="C34:E35"/>
    <mergeCell ref="F34:G35"/>
    <mergeCell ref="H34:I35"/>
    <mergeCell ref="B8:L8"/>
    <mergeCell ref="B9:L9"/>
    <mergeCell ref="B10:L10"/>
    <mergeCell ref="B15:L15"/>
    <mergeCell ref="B17:C17"/>
    <mergeCell ref="D17:G17"/>
    <mergeCell ref="C25:E25"/>
    <mergeCell ref="F25:G25"/>
    <mergeCell ref="H25:I25"/>
    <mergeCell ref="J25:L25"/>
    <mergeCell ref="B21:L23"/>
    <mergeCell ref="F28:G29"/>
    <mergeCell ref="H28:I29"/>
    <mergeCell ref="J28:L29"/>
    <mergeCell ref="C30:E31"/>
    <mergeCell ref="F30:G31"/>
    <mergeCell ref="H30:I31"/>
    <mergeCell ref="J30:L31"/>
    <mergeCell ref="J34:L35"/>
    <mergeCell ref="C36:E37"/>
    <mergeCell ref="F36:G37"/>
    <mergeCell ref="H36:I37"/>
    <mergeCell ref="J36:L37"/>
    <mergeCell ref="C38:E39"/>
    <mergeCell ref="F38:G39"/>
    <mergeCell ref="H38:I39"/>
    <mergeCell ref="J38:L39"/>
    <mergeCell ref="C40:E41"/>
    <mergeCell ref="F40:G41"/>
    <mergeCell ref="H40:I41"/>
    <mergeCell ref="J40:L41"/>
    <mergeCell ref="C42:E43"/>
    <mergeCell ref="F42:G43"/>
    <mergeCell ref="H42:I43"/>
    <mergeCell ref="J42:L43"/>
    <mergeCell ref="C44:E45"/>
    <mergeCell ref="F44:G45"/>
    <mergeCell ref="H44:I45"/>
    <mergeCell ref="J44:L45"/>
    <mergeCell ref="B54:C58"/>
    <mergeCell ref="B59:C63"/>
    <mergeCell ref="B64:C68"/>
    <mergeCell ref="D54:L58"/>
    <mergeCell ref="D59:L63"/>
    <mergeCell ref="D64:L68"/>
    <mergeCell ref="B72:L74"/>
    <mergeCell ref="C88:E94"/>
    <mergeCell ref="F88:H94"/>
    <mergeCell ref="I88:J94"/>
    <mergeCell ref="K88:L94"/>
    <mergeCell ref="B88:B94"/>
    <mergeCell ref="B95:B99"/>
    <mergeCell ref="C95:E99"/>
    <mergeCell ref="F95:H99"/>
    <mergeCell ref="I95:J99"/>
    <mergeCell ref="K95:L99"/>
    <mergeCell ref="B82:L82"/>
    <mergeCell ref="B84:L86"/>
    <mergeCell ref="B75:L79"/>
    <mergeCell ref="B100:B104"/>
    <mergeCell ref="C100:E104"/>
    <mergeCell ref="F100:H104"/>
    <mergeCell ref="I100:J104"/>
    <mergeCell ref="K100:L104"/>
    <mergeCell ref="B105:B109"/>
    <mergeCell ref="C105:E109"/>
    <mergeCell ref="F105:H109"/>
    <mergeCell ref="I105:J109"/>
    <mergeCell ref="K105:L109"/>
    <mergeCell ref="B110:B114"/>
    <mergeCell ref="C110:E114"/>
    <mergeCell ref="F110:H114"/>
    <mergeCell ref="I110:J114"/>
    <mergeCell ref="K110:L114"/>
    <mergeCell ref="B115:B119"/>
    <mergeCell ref="C115:E119"/>
    <mergeCell ref="F115:H119"/>
    <mergeCell ref="I115:J119"/>
    <mergeCell ref="K115:L119"/>
    <mergeCell ref="B120:B124"/>
    <mergeCell ref="C120:E124"/>
    <mergeCell ref="F120:H124"/>
    <mergeCell ref="I120:J124"/>
    <mergeCell ref="K120:L124"/>
    <mergeCell ref="B125:B129"/>
    <mergeCell ref="C125:E129"/>
    <mergeCell ref="F125:H129"/>
    <mergeCell ref="I125:J129"/>
    <mergeCell ref="K125:L129"/>
    <mergeCell ref="F130:H134"/>
    <mergeCell ref="I130:J134"/>
    <mergeCell ref="K130:L134"/>
    <mergeCell ref="B277:C277"/>
    <mergeCell ref="E277:L277"/>
    <mergeCell ref="B278:C278"/>
    <mergeCell ref="E278:L278"/>
    <mergeCell ref="B135:B139"/>
    <mergeCell ref="C135:E139"/>
    <mergeCell ref="F135:H139"/>
    <mergeCell ref="I135:J139"/>
    <mergeCell ref="K135:L139"/>
    <mergeCell ref="B140:B144"/>
    <mergeCell ref="C140:E144"/>
    <mergeCell ref="F140:H144"/>
    <mergeCell ref="I140:J144"/>
    <mergeCell ref="K140:L144"/>
    <mergeCell ref="B217:L217"/>
    <mergeCell ref="B230:L230"/>
    <mergeCell ref="B252:L252"/>
    <mergeCell ref="B269:L269"/>
    <mergeCell ref="B235:E235"/>
    <mergeCell ref="B247:E247"/>
    <mergeCell ref="B248:E248"/>
    <mergeCell ref="B393:L400"/>
    <mergeCell ref="B161:L161"/>
    <mergeCell ref="B189:L189"/>
    <mergeCell ref="B206:L206"/>
    <mergeCell ref="B234:E234"/>
    <mergeCell ref="B271:L272"/>
    <mergeCell ref="F286:G286"/>
    <mergeCell ref="H286:I286"/>
    <mergeCell ref="B258:L258"/>
    <mergeCell ref="H308:L308"/>
    <mergeCell ref="E274:L274"/>
    <mergeCell ref="E308:G308"/>
    <mergeCell ref="B310:D310"/>
    <mergeCell ref="E310:G310"/>
    <mergeCell ref="H310:L310"/>
    <mergeCell ref="B311:D311"/>
    <mergeCell ref="E311:G311"/>
    <mergeCell ref="H311:L311"/>
    <mergeCell ref="B312:D312"/>
    <mergeCell ref="E312:G312"/>
    <mergeCell ref="H312:L312"/>
    <mergeCell ref="B313:D313"/>
    <mergeCell ref="E313:G313"/>
    <mergeCell ref="E279:L279"/>
    <mergeCell ref="B12:L12"/>
    <mergeCell ref="B48:L48"/>
    <mergeCell ref="B373:L373"/>
    <mergeCell ref="B148:L148"/>
    <mergeCell ref="B150:L157"/>
    <mergeCell ref="B163:L170"/>
    <mergeCell ref="B178:L185"/>
    <mergeCell ref="B195:L202"/>
    <mergeCell ref="B208:L215"/>
    <mergeCell ref="B221:L228"/>
    <mergeCell ref="B260:L267"/>
    <mergeCell ref="J286:K286"/>
    <mergeCell ref="B254:L254"/>
    <mergeCell ref="B306:L306"/>
    <mergeCell ref="B256:C256"/>
    <mergeCell ref="F234:G234"/>
    <mergeCell ref="B284:L284"/>
    <mergeCell ref="B232:L232"/>
    <mergeCell ref="B174:L174"/>
    <mergeCell ref="B219:L219"/>
    <mergeCell ref="H313:L313"/>
    <mergeCell ref="B190:C190"/>
    <mergeCell ref="B130:B134"/>
    <mergeCell ref="C130:E134"/>
    <mergeCell ref="B249:E249"/>
    <mergeCell ref="B250:E250"/>
    <mergeCell ref="F249:L249"/>
    <mergeCell ref="F250:L250"/>
    <mergeCell ref="B275:C275"/>
    <mergeCell ref="E275:L275"/>
    <mergeCell ref="B276:C276"/>
    <mergeCell ref="F248:G248"/>
    <mergeCell ref="F247:G247"/>
    <mergeCell ref="E276:L276"/>
    <mergeCell ref="B390:L391"/>
    <mergeCell ref="B376:L377"/>
    <mergeCell ref="B289:K289"/>
    <mergeCell ref="B296:K296"/>
    <mergeCell ref="B286:E286"/>
    <mergeCell ref="B290:E290"/>
    <mergeCell ref="F290:G290"/>
    <mergeCell ref="B379:L386"/>
    <mergeCell ref="B374:L374"/>
    <mergeCell ref="B388:L388"/>
    <mergeCell ref="B293:E293"/>
    <mergeCell ref="F293:G293"/>
    <mergeCell ref="H293:I293"/>
    <mergeCell ref="J293:K293"/>
    <mergeCell ref="B294:E294"/>
    <mergeCell ref="F294:G294"/>
    <mergeCell ref="H294:I294"/>
    <mergeCell ref="J294:K294"/>
    <mergeCell ref="H290:I290"/>
    <mergeCell ref="J290:K290"/>
    <mergeCell ref="B291:E291"/>
    <mergeCell ref="F291:G291"/>
    <mergeCell ref="H291:I291"/>
    <mergeCell ref="J291:K291"/>
    <mergeCell ref="F245:G245"/>
    <mergeCell ref="F246:G246"/>
    <mergeCell ref="B241:E241"/>
    <mergeCell ref="B242:E242"/>
    <mergeCell ref="B243:E243"/>
    <mergeCell ref="B244:E244"/>
    <mergeCell ref="B245:E245"/>
    <mergeCell ref="B246:E246"/>
    <mergeCell ref="F235:G235"/>
    <mergeCell ref="F236:G236"/>
    <mergeCell ref="F237:G237"/>
    <mergeCell ref="F238:G238"/>
    <mergeCell ref="B236:E236"/>
    <mergeCell ref="B237:E237"/>
    <mergeCell ref="B238:E238"/>
    <mergeCell ref="B239:E239"/>
    <mergeCell ref="B240:E240"/>
    <mergeCell ref="F176:H176"/>
    <mergeCell ref="B176:E176"/>
    <mergeCell ref="B191:C191"/>
    <mergeCell ref="F239:G239"/>
    <mergeCell ref="F240:G240"/>
    <mergeCell ref="F241:G241"/>
    <mergeCell ref="F242:G242"/>
    <mergeCell ref="F243:G243"/>
    <mergeCell ref="F244:G244"/>
  </mergeCells>
  <phoneticPr fontId="58" type="noConversion"/>
  <dataValidations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21 D59:D62 B393 B260 B379 B178 B195 H324:H325 D64:D67 D54:D57 B208 B150 B163 H347:H348 H370:H371" xr:uid="{E379505B-D91B-4E43-940B-064026C049A7}">
      <formula1>1000</formula1>
    </dataValidation>
    <dataValidation type="list" allowBlank="1" showInputMessage="1" showErrorMessage="1" sqref="J287:J288 J290:J294 J297:J301" xr:uid="{8F65FAE4-2CFA-49F5-8C9C-CB644ED2FE70}">
      <formula1>"X"</formula1>
    </dataValidation>
    <dataValidation type="whole" allowBlank="1" showInputMessage="1" showErrorMessage="1" sqref="H287:H288 F287:F288 F290:F294 H290:H294 H297:H301 F297:F301" xr:uid="{3492143C-ED7B-475B-990E-5856E4513B24}">
      <formula1>0</formula1>
      <formula2>1000000</formula2>
    </dataValidation>
    <dataValidation allowBlank="1" showInputMessage="1" showErrorMessage="1" sqref="C95:L144" xr:uid="{8E94D248-7CD1-47D8-AA5B-CDCD6E35DAF2}"/>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194" xr:uid="{A6DE4642-E626-4479-9D16-1EFFD6D417CA}">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F193" xr:uid="{35020A0C-FADF-4F44-9E6E-3F6ABF584E16}">
      <formula1>0</formula1>
    </dataValidation>
  </dataValidations>
  <printOptions horizontalCentered="1"/>
  <pageMargins left="0.25" right="0.25" top="0.75" bottom="0.75" header="0.3" footer="0.3"/>
  <pageSetup scale="63" fitToHeight="0" orientation="portrait" r:id="rId1"/>
  <headerFooter>
    <oddFooter>&amp;L&amp;A</oddFooter>
  </headerFooter>
  <rowBreaks count="13" manualBreakCount="13">
    <brk id="69" min="1" max="11" man="1"/>
    <brk id="129" min="1" max="11" man="1"/>
    <brk id="186" min="1" max="11" man="1"/>
    <brk id="229" min="1" max="11" man="1"/>
    <brk id="268" min="1" max="11" man="1"/>
    <brk id="303" min="1" max="11" man="1"/>
    <brk id="316" min="1" max="11" man="1"/>
    <brk id="323" min="1" max="11" man="1"/>
    <brk id="336" min="1" max="11" man="1"/>
    <brk id="343" min="1" max="11" man="1"/>
    <brk id="349" min="1" max="11" man="1"/>
    <brk id="361" min="1" max="11" man="1"/>
    <brk id="368" min="1" max="11" man="1"/>
  </rowBreaks>
  <drawing r:id="rId2"/>
  <extLst>
    <ext xmlns:x14="http://schemas.microsoft.com/office/spreadsheetml/2009/9/main" uri="{CCE6A557-97BC-4b89-ADB6-D9C93CAAB3DF}">
      <x14:dataValidations xmlns:xm="http://schemas.microsoft.com/office/excel/2006/main" count="6">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B5228298-0A1E-4ECD-A147-7167613CBDE2}">
          <x14:formula1>
            <xm:f>Variables!$D$39:$D$40</xm:f>
          </x14:formula1>
          <xm:sqref>D256 D191</xm:sqref>
        </x14:dataValidation>
        <x14:dataValidation type="list" allowBlank="1" showInputMessage="1" showErrorMessage="1" xr:uid="{BF5279A7-72E2-4760-9C2B-100DEDB15E01}">
          <x14:formula1>
            <xm:f>Variables!$D$42:$D$43</xm:f>
          </x14:formula1>
          <xm:sqref>D17:G17</xm:sqref>
        </x14:dataValidation>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90B9BEAF-5E4D-4AA1-A023-7E2FA991BC84}">
          <x14:formula1>
            <xm:f>Variables!$D$45:$D$48</xm:f>
          </x14:formula1>
          <xm:sqref>F176</xm:sqref>
        </x14:dataValidation>
        <x14:dataValidation type="list" allowBlank="1" showInputMessage="1" showErrorMessage="1" xr:uid="{979FE9B0-0996-4456-86A8-5C535AAB2C27}">
          <x14:formula1>
            <xm:f>Variables!$D$50:$D$52</xm:f>
          </x14:formula1>
          <xm:sqref>F235:F248</xm:sqref>
        </x14:dataValidation>
        <x14:dataValidation type="list" allowBlank="1" showInputMessage="1" showErrorMessage="1" xr:uid="{E568B9E8-2651-4359-AA23-09BC455951DF}">
          <x14:formula1>
            <xm:f>Variables!$D$60:$D$63</xm:f>
          </x14:formula1>
          <xm:sqref>H324:H325 E309:E322 H347:H348 E332:E345 H370:H371 E355:E368</xm:sqref>
        </x14:dataValidation>
        <x14:dataValidation type="list" allowBlank="1" showInputMessage="1" showErrorMessage="1" xr:uid="{B2FAED16-C7E4-4DA5-8534-173DAD645720}">
          <x14:formula1>
            <xm:f>Variables!$D$54:$D$58</xm:f>
          </x14:formula1>
          <xm:sqref>D275:D279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0CE5-FF9F-449A-AFF0-D490B7B0F41F}">
  <sheetPr>
    <tabColor rgb="FF00B0F0"/>
    <pageSetUpPr fitToPage="1"/>
  </sheetPr>
  <dimension ref="A1:P63"/>
  <sheetViews>
    <sheetView showGridLines="0" zoomScaleNormal="100" workbookViewId="0"/>
  </sheetViews>
  <sheetFormatPr defaultColWidth="9.44140625" defaultRowHeight="14.4" x14ac:dyDescent="0.3"/>
  <cols>
    <col min="1" max="1" width="1.5546875" style="6" customWidth="1"/>
    <col min="2" max="2" width="12.33203125" style="5" customWidth="1"/>
    <col min="3" max="3" width="5.5546875" style="5" customWidth="1"/>
    <col min="4" max="4" width="18.5546875" style="5" customWidth="1"/>
    <col min="5" max="12" width="15.44140625" style="5" customWidth="1"/>
    <col min="13" max="13" width="6.44140625" style="7" customWidth="1"/>
    <col min="14" max="14" width="9.44140625" style="8" customWidth="1"/>
    <col min="15" max="15" width="10.5546875" style="8" hidden="1" customWidth="1"/>
    <col min="16" max="16" width="8.5546875" style="8" hidden="1" customWidth="1"/>
    <col min="17" max="17" width="9.44140625" style="8" customWidth="1"/>
    <col min="18" max="16384" width="9.44140625" style="8"/>
  </cols>
  <sheetData>
    <row r="1" spans="1:16" x14ac:dyDescent="0.3">
      <c r="O1" s="8" t="s">
        <v>433</v>
      </c>
      <c r="P1" s="8" t="s">
        <v>433</v>
      </c>
    </row>
    <row r="2" spans="1:16" x14ac:dyDescent="0.3">
      <c r="B2" s="10" t="str">
        <f>IF(Intro!$G$20="English",O3,P3)</f>
        <v>PUBLIC</v>
      </c>
      <c r="C2" s="10"/>
      <c r="O2" s="9" t="s">
        <v>149</v>
      </c>
      <c r="P2" s="9" t="s">
        <v>159</v>
      </c>
    </row>
    <row r="3" spans="1:16" x14ac:dyDescent="0.3">
      <c r="B3" s="12"/>
      <c r="C3" s="12"/>
      <c r="O3" s="2" t="s">
        <v>117</v>
      </c>
      <c r="P3" s="2" t="s">
        <v>117</v>
      </c>
    </row>
    <row r="4" spans="1:16" s="2" customFormat="1" x14ac:dyDescent="0.3">
      <c r="A4" s="1"/>
      <c r="B4" s="299" t="str">
        <f>Info!B4</f>
        <v>QUESTIONNAIRE À L’INTENTION DES ACHETEURS</v>
      </c>
      <c r="C4" s="173"/>
      <c r="D4" s="173"/>
      <c r="E4" s="173"/>
      <c r="F4" s="173"/>
      <c r="G4" s="173"/>
      <c r="H4" s="173"/>
      <c r="I4" s="173"/>
      <c r="J4" s="173"/>
      <c r="K4" s="173"/>
      <c r="L4" s="174"/>
      <c r="M4" s="22"/>
      <c r="N4" s="22"/>
      <c r="O4" s="20"/>
      <c r="P4" s="20"/>
    </row>
    <row r="5" spans="1:16" s="2" customFormat="1" x14ac:dyDescent="0.3">
      <c r="A5" s="1"/>
      <c r="B5" s="378" t="str">
        <f>Info!B5</f>
        <v>NQ-2026-002</v>
      </c>
      <c r="C5" s="176"/>
      <c r="D5" s="176"/>
      <c r="E5" s="176"/>
      <c r="F5" s="176"/>
      <c r="G5" s="176"/>
      <c r="H5" s="176"/>
      <c r="I5" s="176"/>
      <c r="J5" s="176"/>
      <c r="K5" s="176"/>
      <c r="L5" s="177"/>
      <c r="M5" s="22"/>
      <c r="N5" s="22"/>
      <c r="O5" s="20"/>
      <c r="P5" s="20"/>
    </row>
    <row r="6" spans="1:16" s="4" customFormat="1" x14ac:dyDescent="0.3">
      <c r="A6" s="1"/>
      <c r="B6" s="181" t="str">
        <f>Info!B6</f>
        <v>CORPS DE BROYAGE FORGÉS</v>
      </c>
      <c r="C6" s="306"/>
      <c r="D6" s="306"/>
      <c r="E6" s="306"/>
      <c r="F6" s="306"/>
      <c r="G6" s="306"/>
      <c r="H6" s="306"/>
      <c r="I6" s="306"/>
      <c r="J6" s="306"/>
      <c r="K6" s="306"/>
      <c r="L6" s="307"/>
      <c r="M6" s="20"/>
      <c r="N6" s="20"/>
      <c r="O6" s="16"/>
      <c r="P6" s="16"/>
    </row>
    <row r="7" spans="1:16" s="4" customFormat="1" x14ac:dyDescent="0.3">
      <c r="A7" s="1"/>
      <c r="B7" s="15"/>
      <c r="C7" s="15"/>
      <c r="D7" s="3"/>
      <c r="E7" s="3"/>
      <c r="F7" s="3"/>
      <c r="G7" s="3"/>
      <c r="H7" s="3"/>
      <c r="I7" s="3"/>
      <c r="J7" s="3"/>
      <c r="K7" s="3"/>
      <c r="L7" s="3"/>
      <c r="O7" s="16"/>
      <c r="P7" s="16"/>
    </row>
    <row r="8" spans="1:16" x14ac:dyDescent="0.3">
      <c r="B8" s="184" t="str">
        <f>UPPER(IF(Intro!$G$20="English",O8,P8))</f>
        <v>COMMENTAIRES PUBLICS</v>
      </c>
      <c r="C8" s="185"/>
      <c r="D8" s="185"/>
      <c r="E8" s="185"/>
      <c r="F8" s="185"/>
      <c r="G8" s="185"/>
      <c r="H8" s="185"/>
      <c r="I8" s="185"/>
      <c r="J8" s="185"/>
      <c r="K8" s="185"/>
      <c r="L8" s="186"/>
      <c r="M8" s="8"/>
      <c r="O8" s="8" t="s">
        <v>41</v>
      </c>
      <c r="P8" s="8" t="s">
        <v>89</v>
      </c>
    </row>
    <row r="9" spans="1:16" x14ac:dyDescent="0.3">
      <c r="B9" s="17"/>
      <c r="C9" s="24"/>
      <c r="D9" s="25"/>
      <c r="E9" s="25"/>
      <c r="F9" s="25"/>
      <c r="G9" s="25"/>
      <c r="H9" s="25"/>
      <c r="I9" s="25"/>
      <c r="J9" s="25"/>
      <c r="K9" s="25"/>
      <c r="L9" s="18"/>
      <c r="M9" s="8"/>
    </row>
    <row r="10" spans="1:16" x14ac:dyDescent="0.3">
      <c r="B10" s="211" t="str">
        <f>IF(Intro!$G$20="English",O10,P10)</f>
        <v>Si votre entreprise désire ajouter des commentaires concernant vos réponses, vous les inscrivez ici. Indiquez à quelle question se rapportent vos commentaires.</v>
      </c>
      <c r="C10" s="212"/>
      <c r="D10" s="212"/>
      <c r="E10" s="212"/>
      <c r="F10" s="212"/>
      <c r="G10" s="212"/>
      <c r="H10" s="212"/>
      <c r="I10" s="212"/>
      <c r="J10" s="212"/>
      <c r="K10" s="212"/>
      <c r="L10" s="213"/>
      <c r="M10" s="8"/>
      <c r="O10" s="19" t="s">
        <v>134</v>
      </c>
      <c r="P10" s="8" t="s">
        <v>280</v>
      </c>
    </row>
    <row r="11" spans="1:16" x14ac:dyDescent="0.3">
      <c r="B11" s="46"/>
      <c r="C11" s="24"/>
      <c r="D11" s="25"/>
      <c r="E11" s="25"/>
      <c r="F11" s="25"/>
      <c r="G11" s="25"/>
      <c r="H11" s="25"/>
      <c r="I11" s="25"/>
      <c r="J11" s="25"/>
      <c r="K11" s="25"/>
      <c r="L11" s="18"/>
      <c r="M11" s="8"/>
      <c r="O11" s="117" t="s">
        <v>429</v>
      </c>
      <c r="P11" s="117" t="s">
        <v>430</v>
      </c>
    </row>
    <row r="12" spans="1:16" x14ac:dyDescent="0.3">
      <c r="B12" s="46"/>
      <c r="C12" s="24"/>
      <c r="D12" s="98" t="str">
        <f>IF(Intro!$G$20="English",O11,P11)</f>
        <v>Onglet et question</v>
      </c>
      <c r="E12" s="344" t="str">
        <f>IF(Intro!$G$20="English",O12,P12)</f>
        <v>Commentaires</v>
      </c>
      <c r="F12" s="344"/>
      <c r="G12" s="344"/>
      <c r="H12" s="344"/>
      <c r="I12" s="344"/>
      <c r="J12" s="344"/>
      <c r="K12" s="344"/>
      <c r="L12" s="358"/>
      <c r="M12" s="8"/>
      <c r="O12" s="19" t="s">
        <v>179</v>
      </c>
      <c r="P12" s="8" t="s">
        <v>180</v>
      </c>
    </row>
    <row r="13" spans="1:16" x14ac:dyDescent="0.3">
      <c r="B13" s="348" t="str">
        <f>IF(Intro!$G$20="English",O13,P13)</f>
        <v>Commentaire 1</v>
      </c>
      <c r="C13" s="349"/>
      <c r="D13" s="401"/>
      <c r="E13" s="403"/>
      <c r="F13" s="403"/>
      <c r="G13" s="403"/>
      <c r="H13" s="403"/>
      <c r="I13" s="403"/>
      <c r="J13" s="403"/>
      <c r="K13" s="403"/>
      <c r="L13" s="404"/>
      <c r="M13" s="8"/>
      <c r="O13" s="19" t="s">
        <v>181</v>
      </c>
      <c r="P13" s="8" t="s">
        <v>182</v>
      </c>
    </row>
    <row r="14" spans="1:16" x14ac:dyDescent="0.3">
      <c r="B14" s="348"/>
      <c r="C14" s="349"/>
      <c r="D14" s="401"/>
      <c r="E14" s="403"/>
      <c r="F14" s="403"/>
      <c r="G14" s="403"/>
      <c r="H14" s="403"/>
      <c r="I14" s="403"/>
      <c r="J14" s="403"/>
      <c r="K14" s="403"/>
      <c r="L14" s="404"/>
      <c r="M14" s="8"/>
      <c r="O14" s="19"/>
    </row>
    <row r="15" spans="1:16" x14ac:dyDescent="0.3">
      <c r="B15" s="348"/>
      <c r="C15" s="349"/>
      <c r="D15" s="401"/>
      <c r="E15" s="403"/>
      <c r="F15" s="403"/>
      <c r="G15" s="403"/>
      <c r="H15" s="403"/>
      <c r="I15" s="403"/>
      <c r="J15" s="403"/>
      <c r="K15" s="403"/>
      <c r="L15" s="404"/>
      <c r="M15" s="8"/>
      <c r="O15" s="19"/>
    </row>
    <row r="16" spans="1:16" x14ac:dyDescent="0.3">
      <c r="B16" s="348"/>
      <c r="C16" s="349"/>
      <c r="D16" s="401"/>
      <c r="E16" s="403"/>
      <c r="F16" s="403"/>
      <c r="G16" s="403"/>
      <c r="H16" s="403"/>
      <c r="I16" s="403"/>
      <c r="J16" s="403"/>
      <c r="K16" s="403"/>
      <c r="L16" s="404"/>
      <c r="M16" s="8"/>
      <c r="O16" s="19"/>
    </row>
    <row r="17" spans="2:16" x14ac:dyDescent="0.3">
      <c r="B17" s="348"/>
      <c r="C17" s="349"/>
      <c r="D17" s="401"/>
      <c r="E17" s="403"/>
      <c r="F17" s="403"/>
      <c r="G17" s="403"/>
      <c r="H17" s="403"/>
      <c r="I17" s="403"/>
      <c r="J17" s="403"/>
      <c r="K17" s="403"/>
      <c r="L17" s="404"/>
      <c r="M17" s="8"/>
      <c r="O17" s="19"/>
    </row>
    <row r="18" spans="2:16" x14ac:dyDescent="0.3">
      <c r="B18" s="348"/>
      <c r="C18" s="349"/>
      <c r="D18" s="401"/>
      <c r="E18" s="403"/>
      <c r="F18" s="403"/>
      <c r="G18" s="403"/>
      <c r="H18" s="403"/>
      <c r="I18" s="403"/>
      <c r="J18" s="403"/>
      <c r="K18" s="403"/>
      <c r="L18" s="404"/>
      <c r="M18" s="8"/>
      <c r="O18" s="19"/>
    </row>
    <row r="19" spans="2:16" x14ac:dyDescent="0.3">
      <c r="B19" s="348"/>
      <c r="C19" s="349"/>
      <c r="D19" s="401"/>
      <c r="E19" s="403"/>
      <c r="F19" s="403"/>
      <c r="G19" s="403"/>
      <c r="H19" s="403"/>
      <c r="I19" s="403"/>
      <c r="J19" s="403"/>
      <c r="K19" s="403"/>
      <c r="L19" s="404"/>
      <c r="M19" s="8"/>
      <c r="O19" s="19"/>
    </row>
    <row r="20" spans="2:16" x14ac:dyDescent="0.3">
      <c r="B20" s="348"/>
      <c r="C20" s="349"/>
      <c r="D20" s="401"/>
      <c r="E20" s="403"/>
      <c r="F20" s="403"/>
      <c r="G20" s="403"/>
      <c r="H20" s="403"/>
      <c r="I20" s="403"/>
      <c r="J20" s="403"/>
      <c r="K20" s="403"/>
      <c r="L20" s="404"/>
      <c r="M20" s="8"/>
      <c r="O20" s="19"/>
    </row>
    <row r="21" spans="2:16" x14ac:dyDescent="0.3">
      <c r="B21" s="348"/>
      <c r="C21" s="349"/>
      <c r="D21" s="401"/>
      <c r="E21" s="403"/>
      <c r="F21" s="403"/>
      <c r="G21" s="403"/>
      <c r="H21" s="403"/>
      <c r="I21" s="403"/>
      <c r="J21" s="403"/>
      <c r="K21" s="403"/>
      <c r="L21" s="404"/>
      <c r="M21" s="8"/>
      <c r="O21" s="19"/>
    </row>
    <row r="22" spans="2:16" x14ac:dyDescent="0.3">
      <c r="B22" s="348"/>
      <c r="C22" s="349"/>
      <c r="D22" s="401"/>
      <c r="E22" s="403"/>
      <c r="F22" s="403"/>
      <c r="G22" s="403"/>
      <c r="H22" s="403"/>
      <c r="I22" s="403"/>
      <c r="J22" s="403"/>
      <c r="K22" s="403"/>
      <c r="L22" s="404"/>
      <c r="M22" s="8"/>
      <c r="O22" s="19"/>
    </row>
    <row r="23" spans="2:16" x14ac:dyDescent="0.3">
      <c r="B23" s="348" t="str">
        <f>IF(Intro!$G$20="English",O23,P23)</f>
        <v>Commentaire 2</v>
      </c>
      <c r="C23" s="349"/>
      <c r="D23" s="401"/>
      <c r="E23" s="403"/>
      <c r="F23" s="403"/>
      <c r="G23" s="403"/>
      <c r="H23" s="403"/>
      <c r="I23" s="403"/>
      <c r="J23" s="403"/>
      <c r="K23" s="403"/>
      <c r="L23" s="404"/>
      <c r="M23" s="8"/>
      <c r="O23" s="19" t="s">
        <v>183</v>
      </c>
      <c r="P23" s="8" t="s">
        <v>184</v>
      </c>
    </row>
    <row r="24" spans="2:16" x14ac:dyDescent="0.3">
      <c r="B24" s="348"/>
      <c r="C24" s="349"/>
      <c r="D24" s="401"/>
      <c r="E24" s="403"/>
      <c r="F24" s="403"/>
      <c r="G24" s="403"/>
      <c r="H24" s="403"/>
      <c r="I24" s="403"/>
      <c r="J24" s="403"/>
      <c r="K24" s="403"/>
      <c r="L24" s="404"/>
      <c r="M24" s="8"/>
    </row>
    <row r="25" spans="2:16" x14ac:dyDescent="0.3">
      <c r="B25" s="348"/>
      <c r="C25" s="349"/>
      <c r="D25" s="401"/>
      <c r="E25" s="403"/>
      <c r="F25" s="403"/>
      <c r="G25" s="403"/>
      <c r="H25" s="403"/>
      <c r="I25" s="403"/>
      <c r="J25" s="403"/>
      <c r="K25" s="403"/>
      <c r="L25" s="404"/>
      <c r="M25" s="8"/>
      <c r="O25" s="19"/>
    </row>
    <row r="26" spans="2:16" x14ac:dyDescent="0.3">
      <c r="B26" s="348"/>
      <c r="C26" s="349"/>
      <c r="D26" s="401"/>
      <c r="E26" s="403"/>
      <c r="F26" s="403"/>
      <c r="G26" s="403"/>
      <c r="H26" s="403"/>
      <c r="I26" s="403"/>
      <c r="J26" s="403"/>
      <c r="K26" s="403"/>
      <c r="L26" s="404"/>
      <c r="M26" s="8"/>
      <c r="O26" s="19"/>
    </row>
    <row r="27" spans="2:16" x14ac:dyDescent="0.3">
      <c r="B27" s="348"/>
      <c r="C27" s="349"/>
      <c r="D27" s="401"/>
      <c r="E27" s="403"/>
      <c r="F27" s="403"/>
      <c r="G27" s="403"/>
      <c r="H27" s="403"/>
      <c r="I27" s="403"/>
      <c r="J27" s="403"/>
      <c r="K27" s="403"/>
      <c r="L27" s="404"/>
      <c r="M27" s="8"/>
    </row>
    <row r="28" spans="2:16" x14ac:dyDescent="0.3">
      <c r="B28" s="348"/>
      <c r="C28" s="349"/>
      <c r="D28" s="401"/>
      <c r="E28" s="403"/>
      <c r="F28" s="403"/>
      <c r="G28" s="403"/>
      <c r="H28" s="403"/>
      <c r="I28" s="403"/>
      <c r="J28" s="403"/>
      <c r="K28" s="403"/>
      <c r="L28" s="404"/>
      <c r="M28" s="8"/>
    </row>
    <row r="29" spans="2:16" x14ac:dyDescent="0.3">
      <c r="B29" s="348"/>
      <c r="C29" s="349"/>
      <c r="D29" s="401"/>
      <c r="E29" s="403"/>
      <c r="F29" s="403"/>
      <c r="G29" s="403"/>
      <c r="H29" s="403"/>
      <c r="I29" s="403"/>
      <c r="J29" s="403"/>
      <c r="K29" s="403"/>
      <c r="L29" s="404"/>
      <c r="M29" s="8"/>
      <c r="O29" s="19"/>
    </row>
    <row r="30" spans="2:16" x14ac:dyDescent="0.3">
      <c r="B30" s="348"/>
      <c r="C30" s="349"/>
      <c r="D30" s="401"/>
      <c r="E30" s="403"/>
      <c r="F30" s="403"/>
      <c r="G30" s="403"/>
      <c r="H30" s="403"/>
      <c r="I30" s="403"/>
      <c r="J30" s="403"/>
      <c r="K30" s="403"/>
      <c r="L30" s="404"/>
      <c r="M30" s="8"/>
      <c r="O30" s="19"/>
    </row>
    <row r="31" spans="2:16" x14ac:dyDescent="0.3">
      <c r="B31" s="348"/>
      <c r="C31" s="349"/>
      <c r="D31" s="401"/>
      <c r="E31" s="403"/>
      <c r="F31" s="403"/>
      <c r="G31" s="403"/>
      <c r="H31" s="403"/>
      <c r="I31" s="403"/>
      <c r="J31" s="403"/>
      <c r="K31" s="403"/>
      <c r="L31" s="404"/>
      <c r="M31" s="8"/>
      <c r="O31" s="19"/>
    </row>
    <row r="32" spans="2:16" x14ac:dyDescent="0.3">
      <c r="B32" s="348"/>
      <c r="C32" s="349"/>
      <c r="D32" s="401"/>
      <c r="E32" s="403"/>
      <c r="F32" s="403"/>
      <c r="G32" s="403"/>
      <c r="H32" s="403"/>
      <c r="I32" s="403"/>
      <c r="J32" s="403"/>
      <c r="K32" s="403"/>
      <c r="L32" s="404"/>
      <c r="M32" s="8"/>
      <c r="O32" s="19"/>
    </row>
    <row r="33" spans="2:16" x14ac:dyDescent="0.3">
      <c r="B33" s="348" t="str">
        <f>IF(Intro!$G$20="English",O33,P33)</f>
        <v>Commentaire 3</v>
      </c>
      <c r="C33" s="349"/>
      <c r="D33" s="401"/>
      <c r="E33" s="403"/>
      <c r="F33" s="403"/>
      <c r="G33" s="403"/>
      <c r="H33" s="403"/>
      <c r="I33" s="403"/>
      <c r="J33" s="403"/>
      <c r="K33" s="403"/>
      <c r="L33" s="404"/>
      <c r="M33" s="8"/>
      <c r="O33" s="19" t="s">
        <v>185</v>
      </c>
      <c r="P33" s="8" t="s">
        <v>186</v>
      </c>
    </row>
    <row r="34" spans="2:16" x14ac:dyDescent="0.3">
      <c r="B34" s="348"/>
      <c r="C34" s="349"/>
      <c r="D34" s="401"/>
      <c r="E34" s="403"/>
      <c r="F34" s="403"/>
      <c r="G34" s="403"/>
      <c r="H34" s="403"/>
      <c r="I34" s="403"/>
      <c r="J34" s="403"/>
      <c r="K34" s="403"/>
      <c r="L34" s="404"/>
      <c r="M34" s="8"/>
      <c r="O34" s="19"/>
    </row>
    <row r="35" spans="2:16" x14ac:dyDescent="0.3">
      <c r="B35" s="348"/>
      <c r="C35" s="349"/>
      <c r="D35" s="401"/>
      <c r="E35" s="403"/>
      <c r="F35" s="403"/>
      <c r="G35" s="403"/>
      <c r="H35" s="403"/>
      <c r="I35" s="403"/>
      <c r="J35" s="403"/>
      <c r="K35" s="403"/>
      <c r="L35" s="404"/>
      <c r="M35" s="8"/>
      <c r="O35" s="19"/>
    </row>
    <row r="36" spans="2:16" x14ac:dyDescent="0.3">
      <c r="B36" s="348"/>
      <c r="C36" s="349"/>
      <c r="D36" s="401"/>
      <c r="E36" s="403"/>
      <c r="F36" s="403"/>
      <c r="G36" s="403"/>
      <c r="H36" s="403"/>
      <c r="I36" s="403"/>
      <c r="J36" s="403"/>
      <c r="K36" s="403"/>
      <c r="L36" s="404"/>
      <c r="M36" s="8"/>
      <c r="O36" s="19"/>
    </row>
    <row r="37" spans="2:16" x14ac:dyDescent="0.3">
      <c r="B37" s="348"/>
      <c r="C37" s="349"/>
      <c r="D37" s="401"/>
      <c r="E37" s="403"/>
      <c r="F37" s="403"/>
      <c r="G37" s="403"/>
      <c r="H37" s="403"/>
      <c r="I37" s="403"/>
      <c r="J37" s="403"/>
      <c r="K37" s="403"/>
      <c r="L37" s="404"/>
      <c r="M37" s="8"/>
      <c r="O37" s="19"/>
    </row>
    <row r="38" spans="2:16" x14ac:dyDescent="0.3">
      <c r="B38" s="348"/>
      <c r="C38" s="349"/>
      <c r="D38" s="401"/>
      <c r="E38" s="403"/>
      <c r="F38" s="403"/>
      <c r="G38" s="403"/>
      <c r="H38" s="403"/>
      <c r="I38" s="403"/>
      <c r="J38" s="403"/>
      <c r="K38" s="403"/>
      <c r="L38" s="404"/>
      <c r="M38" s="8"/>
      <c r="O38" s="19"/>
    </row>
    <row r="39" spans="2:16" x14ac:dyDescent="0.3">
      <c r="B39" s="348"/>
      <c r="C39" s="349"/>
      <c r="D39" s="401"/>
      <c r="E39" s="403"/>
      <c r="F39" s="403"/>
      <c r="G39" s="403"/>
      <c r="H39" s="403"/>
      <c r="I39" s="403"/>
      <c r="J39" s="403"/>
      <c r="K39" s="403"/>
      <c r="L39" s="404"/>
      <c r="M39" s="8"/>
      <c r="O39" s="19"/>
    </row>
    <row r="40" spans="2:16" x14ac:dyDescent="0.3">
      <c r="B40" s="348"/>
      <c r="C40" s="349"/>
      <c r="D40" s="401"/>
      <c r="E40" s="403"/>
      <c r="F40" s="403"/>
      <c r="G40" s="403"/>
      <c r="H40" s="403"/>
      <c r="I40" s="403"/>
      <c r="J40" s="403"/>
      <c r="K40" s="403"/>
      <c r="L40" s="404"/>
      <c r="M40" s="8"/>
      <c r="O40" s="19"/>
    </row>
    <row r="41" spans="2:16" x14ac:dyDescent="0.3">
      <c r="B41" s="348"/>
      <c r="C41" s="349"/>
      <c r="D41" s="401"/>
      <c r="E41" s="403"/>
      <c r="F41" s="403"/>
      <c r="G41" s="403"/>
      <c r="H41" s="403"/>
      <c r="I41" s="403"/>
      <c r="J41" s="403"/>
      <c r="K41" s="403"/>
      <c r="L41" s="404"/>
      <c r="M41" s="8"/>
      <c r="O41" s="19"/>
    </row>
    <row r="42" spans="2:16" x14ac:dyDescent="0.3">
      <c r="B42" s="348"/>
      <c r="C42" s="349"/>
      <c r="D42" s="401"/>
      <c r="E42" s="403"/>
      <c r="F42" s="403"/>
      <c r="G42" s="403"/>
      <c r="H42" s="403"/>
      <c r="I42" s="403"/>
      <c r="J42" s="403"/>
      <c r="K42" s="403"/>
      <c r="L42" s="404"/>
      <c r="M42" s="8"/>
      <c r="O42" s="19"/>
    </row>
    <row r="43" spans="2:16" x14ac:dyDescent="0.3">
      <c r="B43" s="348" t="str">
        <f>IF(Intro!$G$20="English",O43,P43)</f>
        <v>Commentaire 4</v>
      </c>
      <c r="C43" s="349"/>
      <c r="D43" s="401"/>
      <c r="E43" s="403"/>
      <c r="F43" s="403"/>
      <c r="G43" s="403"/>
      <c r="H43" s="403"/>
      <c r="I43" s="403"/>
      <c r="J43" s="403"/>
      <c r="K43" s="403"/>
      <c r="L43" s="404"/>
      <c r="M43" s="8"/>
      <c r="O43" s="19" t="s">
        <v>187</v>
      </c>
      <c r="P43" s="8" t="s">
        <v>188</v>
      </c>
    </row>
    <row r="44" spans="2:16" x14ac:dyDescent="0.3">
      <c r="B44" s="348"/>
      <c r="C44" s="349"/>
      <c r="D44" s="401"/>
      <c r="E44" s="403"/>
      <c r="F44" s="403"/>
      <c r="G44" s="403"/>
      <c r="H44" s="403"/>
      <c r="I44" s="403"/>
      <c r="J44" s="403"/>
      <c r="K44" s="403"/>
      <c r="L44" s="404"/>
      <c r="M44" s="8"/>
      <c r="O44" s="19"/>
    </row>
    <row r="45" spans="2:16" x14ac:dyDescent="0.3">
      <c r="B45" s="348"/>
      <c r="C45" s="349"/>
      <c r="D45" s="401"/>
      <c r="E45" s="403"/>
      <c r="F45" s="403"/>
      <c r="G45" s="403"/>
      <c r="H45" s="403"/>
      <c r="I45" s="403"/>
      <c r="J45" s="403"/>
      <c r="K45" s="403"/>
      <c r="L45" s="404"/>
      <c r="M45" s="8"/>
      <c r="O45" s="19"/>
    </row>
    <row r="46" spans="2:16" x14ac:dyDescent="0.3">
      <c r="B46" s="348"/>
      <c r="C46" s="349"/>
      <c r="D46" s="401"/>
      <c r="E46" s="403"/>
      <c r="F46" s="403"/>
      <c r="G46" s="403"/>
      <c r="H46" s="403"/>
      <c r="I46" s="403"/>
      <c r="J46" s="403"/>
      <c r="K46" s="403"/>
      <c r="L46" s="404"/>
      <c r="M46" s="8"/>
      <c r="O46" s="19"/>
    </row>
    <row r="47" spans="2:16" x14ac:dyDescent="0.3">
      <c r="B47" s="348"/>
      <c r="C47" s="349"/>
      <c r="D47" s="401"/>
      <c r="E47" s="403"/>
      <c r="F47" s="403"/>
      <c r="G47" s="403"/>
      <c r="H47" s="403"/>
      <c r="I47" s="403"/>
      <c r="J47" s="403"/>
      <c r="K47" s="403"/>
      <c r="L47" s="404"/>
      <c r="M47" s="8"/>
      <c r="O47" s="19"/>
    </row>
    <row r="48" spans="2:16" x14ac:dyDescent="0.3">
      <c r="B48" s="348"/>
      <c r="C48" s="349"/>
      <c r="D48" s="401"/>
      <c r="E48" s="403"/>
      <c r="F48" s="403"/>
      <c r="G48" s="403"/>
      <c r="H48" s="403"/>
      <c r="I48" s="403"/>
      <c r="J48" s="403"/>
      <c r="K48" s="403"/>
      <c r="L48" s="404"/>
      <c r="M48" s="8"/>
      <c r="O48" s="19"/>
    </row>
    <row r="49" spans="1:16" x14ac:dyDescent="0.3">
      <c r="B49" s="348"/>
      <c r="C49" s="349"/>
      <c r="D49" s="401"/>
      <c r="E49" s="403"/>
      <c r="F49" s="403"/>
      <c r="G49" s="403"/>
      <c r="H49" s="403"/>
      <c r="I49" s="403"/>
      <c r="J49" s="403"/>
      <c r="K49" s="403"/>
      <c r="L49" s="404"/>
      <c r="M49" s="8"/>
      <c r="O49" s="19"/>
    </row>
    <row r="50" spans="1:16" x14ac:dyDescent="0.3">
      <c r="B50" s="348"/>
      <c r="C50" s="349"/>
      <c r="D50" s="401"/>
      <c r="E50" s="403"/>
      <c r="F50" s="403"/>
      <c r="G50" s="403"/>
      <c r="H50" s="403"/>
      <c r="I50" s="403"/>
      <c r="J50" s="403"/>
      <c r="K50" s="403"/>
      <c r="L50" s="404"/>
      <c r="M50" s="8"/>
      <c r="O50" s="19"/>
    </row>
    <row r="51" spans="1:16" x14ac:dyDescent="0.3">
      <c r="B51" s="348"/>
      <c r="C51" s="349"/>
      <c r="D51" s="401"/>
      <c r="E51" s="403"/>
      <c r="F51" s="403"/>
      <c r="G51" s="403"/>
      <c r="H51" s="403"/>
      <c r="I51" s="403"/>
      <c r="J51" s="403"/>
      <c r="K51" s="403"/>
      <c r="L51" s="404"/>
      <c r="M51" s="8"/>
      <c r="O51" s="19"/>
    </row>
    <row r="52" spans="1:16" x14ac:dyDescent="0.3">
      <c r="B52" s="348"/>
      <c r="C52" s="349"/>
      <c r="D52" s="401"/>
      <c r="E52" s="403"/>
      <c r="F52" s="403"/>
      <c r="G52" s="403"/>
      <c r="H52" s="403"/>
      <c r="I52" s="403"/>
      <c r="J52" s="403"/>
      <c r="K52" s="403"/>
      <c r="L52" s="404"/>
      <c r="M52" s="8"/>
      <c r="O52" s="19"/>
    </row>
    <row r="53" spans="1:16" x14ac:dyDescent="0.3">
      <c r="B53" s="348" t="str">
        <f>IF(Intro!$G$20="English",O53,P53)</f>
        <v>Commentaire 5</v>
      </c>
      <c r="C53" s="349"/>
      <c r="D53" s="401"/>
      <c r="E53" s="403"/>
      <c r="F53" s="403"/>
      <c r="G53" s="403"/>
      <c r="H53" s="403"/>
      <c r="I53" s="403"/>
      <c r="J53" s="403"/>
      <c r="K53" s="403"/>
      <c r="L53" s="404"/>
      <c r="M53" s="8"/>
      <c r="O53" s="19" t="s">
        <v>189</v>
      </c>
      <c r="P53" s="8" t="s">
        <v>190</v>
      </c>
    </row>
    <row r="54" spans="1:16" x14ac:dyDescent="0.3">
      <c r="B54" s="348"/>
      <c r="C54" s="349"/>
      <c r="D54" s="401"/>
      <c r="E54" s="403"/>
      <c r="F54" s="403"/>
      <c r="G54" s="403"/>
      <c r="H54" s="403"/>
      <c r="I54" s="403"/>
      <c r="J54" s="403"/>
      <c r="K54" s="403"/>
      <c r="L54" s="404"/>
      <c r="M54" s="8"/>
      <c r="O54" s="19"/>
    </row>
    <row r="55" spans="1:16" x14ac:dyDescent="0.3">
      <c r="B55" s="348"/>
      <c r="C55" s="349"/>
      <c r="D55" s="401"/>
      <c r="E55" s="403"/>
      <c r="F55" s="403"/>
      <c r="G55" s="403"/>
      <c r="H55" s="403"/>
      <c r="I55" s="403"/>
      <c r="J55" s="403"/>
      <c r="K55" s="403"/>
      <c r="L55" s="404"/>
      <c r="M55" s="8"/>
      <c r="O55" s="19"/>
    </row>
    <row r="56" spans="1:16" x14ac:dyDescent="0.3">
      <c r="B56" s="348"/>
      <c r="C56" s="349"/>
      <c r="D56" s="401"/>
      <c r="E56" s="403"/>
      <c r="F56" s="403"/>
      <c r="G56" s="403"/>
      <c r="H56" s="403"/>
      <c r="I56" s="403"/>
      <c r="J56" s="403"/>
      <c r="K56" s="403"/>
      <c r="L56" s="404"/>
      <c r="M56" s="8"/>
      <c r="O56" s="19"/>
    </row>
    <row r="57" spans="1:16" x14ac:dyDescent="0.3">
      <c r="B57" s="348"/>
      <c r="C57" s="349"/>
      <c r="D57" s="401"/>
      <c r="E57" s="403"/>
      <c r="F57" s="403"/>
      <c r="G57" s="403"/>
      <c r="H57" s="403"/>
      <c r="I57" s="403"/>
      <c r="J57" s="403"/>
      <c r="K57" s="403"/>
      <c r="L57" s="404"/>
      <c r="M57" s="8"/>
      <c r="O57" s="19"/>
    </row>
    <row r="58" spans="1:16" x14ac:dyDescent="0.3">
      <c r="B58" s="348"/>
      <c r="C58" s="349"/>
      <c r="D58" s="401"/>
      <c r="E58" s="403"/>
      <c r="F58" s="403"/>
      <c r="G58" s="403"/>
      <c r="H58" s="403"/>
      <c r="I58" s="403"/>
      <c r="J58" s="403"/>
      <c r="K58" s="403"/>
      <c r="L58" s="404"/>
      <c r="M58" s="8"/>
      <c r="O58" s="19"/>
    </row>
    <row r="59" spans="1:16" x14ac:dyDescent="0.3">
      <c r="B59" s="348"/>
      <c r="C59" s="349"/>
      <c r="D59" s="401"/>
      <c r="E59" s="403"/>
      <c r="F59" s="403"/>
      <c r="G59" s="403"/>
      <c r="H59" s="403"/>
      <c r="I59" s="403"/>
      <c r="J59" s="403"/>
      <c r="K59" s="403"/>
      <c r="L59" s="404"/>
      <c r="M59" s="8"/>
      <c r="O59" s="19"/>
    </row>
    <row r="60" spans="1:16" x14ac:dyDescent="0.3">
      <c r="B60" s="348"/>
      <c r="C60" s="349"/>
      <c r="D60" s="401"/>
      <c r="E60" s="403"/>
      <c r="F60" s="403"/>
      <c r="G60" s="403"/>
      <c r="H60" s="403"/>
      <c r="I60" s="403"/>
      <c r="J60" s="403"/>
      <c r="K60" s="403"/>
      <c r="L60" s="404"/>
      <c r="M60" s="8"/>
      <c r="O60" s="19"/>
    </row>
    <row r="61" spans="1:16" x14ac:dyDescent="0.3">
      <c r="B61" s="348"/>
      <c r="C61" s="349"/>
      <c r="D61" s="401"/>
      <c r="E61" s="403"/>
      <c r="F61" s="403"/>
      <c r="G61" s="403"/>
      <c r="H61" s="403"/>
      <c r="I61" s="403"/>
      <c r="J61" s="403"/>
      <c r="K61" s="403"/>
      <c r="L61" s="404"/>
      <c r="M61" s="8"/>
      <c r="O61" s="19"/>
    </row>
    <row r="62" spans="1:16" x14ac:dyDescent="0.3">
      <c r="B62" s="399"/>
      <c r="C62" s="400"/>
      <c r="D62" s="402"/>
      <c r="E62" s="405"/>
      <c r="F62" s="405"/>
      <c r="G62" s="405"/>
      <c r="H62" s="405"/>
      <c r="I62" s="405"/>
      <c r="J62" s="405"/>
      <c r="K62" s="405"/>
      <c r="L62" s="406"/>
      <c r="M62" s="8"/>
      <c r="O62" s="19"/>
    </row>
    <row r="63" spans="1:16" s="70" customFormat="1" x14ac:dyDescent="0.3">
      <c r="A63" s="68"/>
      <c r="B63" s="1"/>
      <c r="C63" s="69"/>
      <c r="D63" s="69"/>
      <c r="E63" s="69"/>
      <c r="F63" s="69"/>
      <c r="G63" s="69"/>
      <c r="H63" s="69"/>
      <c r="I63" s="69"/>
      <c r="J63" s="69"/>
      <c r="K63" s="69"/>
      <c r="L63" s="69"/>
      <c r="N63" s="71"/>
    </row>
  </sheetData>
  <sheetProtection algorithmName="SHA-512" hashValue="gc6VYETz57zGUsOcZSH9Zmm3/ZuXZogOufA5ZFRvoQ37lGJ02EkIHjVP2qGv6yskC24D+nkTeLvnt+WO2otpBA==" saltValue="7AJRZjBEkNz1xaVrN1LEMg==" spinCount="100000" sheet="1" objects="1" scenarios="1" selectLockedCells="1"/>
  <mergeCells count="21">
    <mergeCell ref="B4:L4"/>
    <mergeCell ref="B5:L5"/>
    <mergeCell ref="B6:L6"/>
    <mergeCell ref="E12:L12"/>
    <mergeCell ref="B13:C22"/>
    <mergeCell ref="D13:D22"/>
    <mergeCell ref="E13:L22"/>
    <mergeCell ref="B8:L8"/>
    <mergeCell ref="B53:C62"/>
    <mergeCell ref="D53:D62"/>
    <mergeCell ref="E53:L62"/>
    <mergeCell ref="B10:L10"/>
    <mergeCell ref="D33:D42"/>
    <mergeCell ref="E33:L42"/>
    <mergeCell ref="B43:C52"/>
    <mergeCell ref="D43:D52"/>
    <mergeCell ref="E43:L52"/>
    <mergeCell ref="B23:C32"/>
    <mergeCell ref="D23:D32"/>
    <mergeCell ref="E23:L32"/>
    <mergeCell ref="B33:C4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E70A926F-CDBC-460C-95DD-D83220A4240F}">
      <formula1>1000</formula1>
    </dataValidation>
    <dataValidation allowBlank="1" showInputMessage="1" showErrorMessage="1" sqref="D13:D62" xr:uid="{B09764AD-4D24-4D28-9AEC-DB3AA6EACD8B}"/>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B572-A416-4F34-BE30-9CF14953FC8C}">
  <sheetPr>
    <tabColor rgb="FF92D050"/>
    <pageSetUpPr fitToPage="1"/>
  </sheetPr>
  <dimension ref="A1:S351"/>
  <sheetViews>
    <sheetView showGridLines="0" zoomScaleNormal="100" zoomScaleSheetLayoutView="70" workbookViewId="0"/>
  </sheetViews>
  <sheetFormatPr defaultColWidth="9.44140625" defaultRowHeight="14.4" x14ac:dyDescent="0.3"/>
  <cols>
    <col min="1" max="1" width="1.5546875" style="6" customWidth="1"/>
    <col min="2" max="12" width="14.5546875" style="5" customWidth="1"/>
    <col min="13" max="13" width="6.44140625" style="7" customWidth="1"/>
    <col min="14" max="14" width="9.44140625" style="8" customWidth="1"/>
    <col min="15" max="15" width="15.5546875" style="8" hidden="1" customWidth="1"/>
    <col min="16" max="16" width="37.6640625" style="8" hidden="1" customWidth="1"/>
    <col min="17" max="19" width="15.5546875" style="8" customWidth="1"/>
    <col min="20" max="16384" width="9.44140625" style="8"/>
  </cols>
  <sheetData>
    <row r="1" spans="1:16" x14ac:dyDescent="0.3">
      <c r="O1" s="8" t="s">
        <v>433</v>
      </c>
      <c r="P1" s="8" t="s">
        <v>433</v>
      </c>
    </row>
    <row r="2" spans="1:16" x14ac:dyDescent="0.3">
      <c r="B2" s="10" t="str">
        <f>IF(Intro!$G$20="English",O3,P3)</f>
        <v>PROTÉGÉ</v>
      </c>
      <c r="C2" s="10"/>
      <c r="D2" s="10"/>
      <c r="O2" s="9" t="s">
        <v>149</v>
      </c>
      <c r="P2" s="9" t="s">
        <v>159</v>
      </c>
    </row>
    <row r="3" spans="1:16" x14ac:dyDescent="0.3">
      <c r="B3" s="12"/>
      <c r="C3" s="12"/>
      <c r="D3" s="12"/>
      <c r="O3" s="88" t="s">
        <v>366</v>
      </c>
      <c r="P3" s="88" t="s">
        <v>367</v>
      </c>
    </row>
    <row r="4" spans="1:16" s="2" customFormat="1" x14ac:dyDescent="0.3">
      <c r="A4" s="1"/>
      <c r="B4" s="299" t="str">
        <f>Info!B4</f>
        <v>QUESTIONNAIRE À L’INTENTION DES ACHETEURS</v>
      </c>
      <c r="C4" s="173"/>
      <c r="D4" s="173"/>
      <c r="E4" s="173"/>
      <c r="F4" s="173"/>
      <c r="G4" s="173"/>
      <c r="H4" s="173"/>
      <c r="I4" s="173"/>
      <c r="J4" s="173"/>
      <c r="K4" s="173"/>
      <c r="L4" s="174"/>
      <c r="M4" s="13"/>
      <c r="N4" s="13"/>
      <c r="O4" s="20"/>
      <c r="P4" s="20"/>
    </row>
    <row r="5" spans="1:16" s="2" customFormat="1" x14ac:dyDescent="0.3">
      <c r="A5" s="1"/>
      <c r="B5" s="378" t="str">
        <f>Info!B5</f>
        <v>NQ-2026-002</v>
      </c>
      <c r="C5" s="176"/>
      <c r="D5" s="176"/>
      <c r="E5" s="176"/>
      <c r="F5" s="176"/>
      <c r="G5" s="176"/>
      <c r="H5" s="176"/>
      <c r="I5" s="176"/>
      <c r="J5" s="176"/>
      <c r="K5" s="176"/>
      <c r="L5" s="177"/>
      <c r="M5" s="13"/>
      <c r="N5" s="13"/>
      <c r="O5" s="20"/>
      <c r="P5" s="20"/>
    </row>
    <row r="6" spans="1:16" s="4" customFormat="1" x14ac:dyDescent="0.3">
      <c r="A6" s="1"/>
      <c r="B6" s="378" t="str">
        <f>Info!B6</f>
        <v>CORPS DE BROYAGE FORGÉS</v>
      </c>
      <c r="C6" s="176"/>
      <c r="D6" s="176"/>
      <c r="E6" s="176"/>
      <c r="F6" s="176"/>
      <c r="G6" s="176"/>
      <c r="H6" s="176"/>
      <c r="I6" s="176"/>
      <c r="J6" s="176"/>
      <c r="K6" s="176"/>
      <c r="L6" s="177"/>
      <c r="M6" s="20"/>
      <c r="N6" s="20"/>
      <c r="O6" s="16"/>
      <c r="P6" s="16"/>
    </row>
    <row r="7" spans="1:16" s="4" customFormat="1" x14ac:dyDescent="0.3">
      <c r="A7" s="1"/>
      <c r="B7" s="119"/>
      <c r="C7" s="120"/>
      <c r="D7" s="120"/>
      <c r="E7" s="120"/>
      <c r="F7" s="120"/>
      <c r="G7" s="120"/>
      <c r="H7" s="120"/>
      <c r="I7" s="120"/>
      <c r="J7" s="120"/>
      <c r="K7" s="120"/>
      <c r="L7" s="121"/>
      <c r="M7" s="20"/>
      <c r="N7" s="20"/>
      <c r="O7" s="21"/>
    </row>
    <row r="8" spans="1:16" s="4" customFormat="1" x14ac:dyDescent="0.3">
      <c r="A8" s="1"/>
      <c r="B8" s="382" t="str">
        <f>Public!B8</f>
        <v>Les questions suivantes font référence aux marchandises comme définies dans la description du produit de l'onglet Intro.</v>
      </c>
      <c r="C8" s="383"/>
      <c r="D8" s="383"/>
      <c r="E8" s="383"/>
      <c r="F8" s="383"/>
      <c r="G8" s="383"/>
      <c r="H8" s="383"/>
      <c r="I8" s="383"/>
      <c r="J8" s="383"/>
      <c r="K8" s="383"/>
      <c r="L8" s="384"/>
      <c r="M8" s="20"/>
      <c r="N8" s="20"/>
      <c r="O8" s="16"/>
      <c r="P8" s="16"/>
    </row>
    <row r="9" spans="1:16" s="4" customFormat="1" x14ac:dyDescent="0.3">
      <c r="A9" s="1"/>
      <c r="B9" s="382" t="str">
        <f>Public!B9</f>
        <v>Des informations sur le produit et un glossaire de termes sont disponibles dans l'onglet Info.</v>
      </c>
      <c r="C9" s="383"/>
      <c r="D9" s="383"/>
      <c r="E9" s="383"/>
      <c r="F9" s="383"/>
      <c r="G9" s="383"/>
      <c r="H9" s="383"/>
      <c r="I9" s="383"/>
      <c r="J9" s="383"/>
      <c r="K9" s="383"/>
      <c r="L9" s="384"/>
      <c r="M9" s="20"/>
      <c r="N9" s="20"/>
      <c r="O9" s="16"/>
    </row>
    <row r="10" spans="1:16" s="4" customFormat="1" x14ac:dyDescent="0.3">
      <c r="A10" s="1"/>
      <c r="B10" s="382" t="str">
        <f>IF(Intro!$G$20="English",O10,P10)</f>
        <v xml:space="preserve">Utilisez l'onglet AddPro si vous avez besoin de plus d'espace.
</v>
      </c>
      <c r="C10" s="383"/>
      <c r="D10" s="383"/>
      <c r="E10" s="383"/>
      <c r="F10" s="383"/>
      <c r="G10" s="383"/>
      <c r="H10" s="383"/>
      <c r="I10" s="383"/>
      <c r="J10" s="383"/>
      <c r="K10" s="383"/>
      <c r="L10" s="384"/>
      <c r="M10" s="20"/>
      <c r="N10" s="20"/>
      <c r="O10" s="16" t="s">
        <v>191</v>
      </c>
      <c r="P10" s="16" t="str">
        <f>"Utilisez l'onglet AddPro si vous avez besoin de plus d'espace."&amp;CHAR(10)</f>
        <v xml:space="preserve">Utilisez l'onglet AddPro si vous avez besoin de plus d'espace.
</v>
      </c>
    </row>
    <row r="11" spans="1:16" s="4" customFormat="1" x14ac:dyDescent="0.3">
      <c r="A11" s="1"/>
      <c r="B11" s="119"/>
      <c r="C11" s="120"/>
      <c r="D11" s="120"/>
      <c r="E11" s="120"/>
      <c r="F11" s="120"/>
      <c r="G11" s="120"/>
      <c r="H11" s="120"/>
      <c r="I11" s="120"/>
      <c r="J11" s="120"/>
      <c r="K11" s="120"/>
      <c r="L11" s="121"/>
      <c r="M11" s="20"/>
      <c r="N11" s="20"/>
      <c r="O11" s="21"/>
    </row>
    <row r="12" spans="1:16" s="4" customFormat="1" x14ac:dyDescent="0.3">
      <c r="A12" s="1"/>
      <c r="B12" s="382" t="str">
        <f>IF(Intro!$G$20="English",O12,P12)</f>
        <v>Pour les questions de cet onglet, notez ce qui suit :</v>
      </c>
      <c r="C12" s="383"/>
      <c r="D12" s="383"/>
      <c r="E12" s="383"/>
      <c r="F12" s="383"/>
      <c r="G12" s="383"/>
      <c r="H12" s="383"/>
      <c r="I12" s="383"/>
      <c r="J12" s="383"/>
      <c r="K12" s="383"/>
      <c r="L12" s="384"/>
      <c r="M12" s="20"/>
      <c r="N12" s="20"/>
      <c r="O12" s="16" t="s">
        <v>301</v>
      </c>
      <c r="P12" s="16" t="s">
        <v>302</v>
      </c>
    </row>
    <row r="13" spans="1:16" s="4" customFormat="1" x14ac:dyDescent="0.3">
      <c r="A13" s="1"/>
      <c r="B13" s="385" t="str">
        <f>IF(Intro!$G$20="English",O13,P13)</f>
        <v>• Déclarez toutes les valeurs en dollars canadiens.</v>
      </c>
      <c r="C13" s="386"/>
      <c r="D13" s="386"/>
      <c r="E13" s="386"/>
      <c r="F13" s="386"/>
      <c r="G13" s="386"/>
      <c r="H13" s="386"/>
      <c r="I13" s="386"/>
      <c r="J13" s="386"/>
      <c r="K13" s="386"/>
      <c r="L13" s="387"/>
      <c r="M13" s="20"/>
      <c r="N13" s="20"/>
      <c r="O13" s="16" t="s">
        <v>322</v>
      </c>
      <c r="P13" s="16" t="s">
        <v>323</v>
      </c>
    </row>
    <row r="14" spans="1:16" s="4" customFormat="1" x14ac:dyDescent="0.3">
      <c r="A14" s="1"/>
      <c r="B14" s="15"/>
      <c r="C14" s="15"/>
      <c r="D14" s="15"/>
      <c r="E14" s="3"/>
      <c r="F14" s="3"/>
      <c r="G14" s="3"/>
      <c r="H14" s="3"/>
      <c r="I14" s="3"/>
      <c r="J14" s="3"/>
      <c r="K14" s="3"/>
      <c r="L14" s="3"/>
      <c r="O14" s="16"/>
      <c r="P14" s="16"/>
    </row>
    <row r="15" spans="1:16" x14ac:dyDescent="0.3">
      <c r="B15" s="178" t="str">
        <f>IF(Intro!$G$20="English",O15,P15)</f>
        <v>ACHATS</v>
      </c>
      <c r="C15" s="179"/>
      <c r="D15" s="179"/>
      <c r="E15" s="179"/>
      <c r="F15" s="179"/>
      <c r="G15" s="179"/>
      <c r="H15" s="179"/>
      <c r="I15" s="179"/>
      <c r="J15" s="179"/>
      <c r="K15" s="179"/>
      <c r="L15" s="180"/>
      <c r="M15" s="8"/>
      <c r="O15" s="8" t="s">
        <v>368</v>
      </c>
      <c r="P15" s="8" t="s">
        <v>369</v>
      </c>
    </row>
    <row r="16" spans="1:16" x14ac:dyDescent="0.3">
      <c r="B16" s="332" t="s">
        <v>9</v>
      </c>
      <c r="C16" s="333"/>
      <c r="D16" s="333"/>
      <c r="E16" s="333"/>
      <c r="F16" s="333"/>
      <c r="G16" s="333"/>
      <c r="H16" s="333"/>
      <c r="I16" s="333"/>
      <c r="J16" s="333"/>
      <c r="K16" s="333"/>
      <c r="L16" s="334"/>
      <c r="M16" s="8"/>
    </row>
    <row r="17" spans="2:16" x14ac:dyDescent="0.3">
      <c r="B17" s="17"/>
      <c r="C17" s="24"/>
      <c r="D17" s="24"/>
      <c r="E17" s="25"/>
      <c r="F17" s="25"/>
      <c r="G17" s="25"/>
      <c r="H17" s="25"/>
      <c r="I17" s="25"/>
      <c r="J17" s="25"/>
      <c r="K17" s="25"/>
      <c r="L17" s="18"/>
      <c r="M17" s="8"/>
    </row>
    <row r="18" spans="2:16" x14ac:dyDescent="0.3">
      <c r="B18" s="211" t="str">
        <f>IF(Intro!$G$20="English",O18,P18)</f>
        <v>Indiquez le volume et la valeur approximatifs des achats par votre entreprise de marchandises produites dans les pays suivants. Dans le cas où les pays d'origine sont inconnus, indiquez le volume et la valeur approximatifs des achats de marchandises effectués par votre entreprise auprès de producteurs nationaux ou d'une autre source.</v>
      </c>
      <c r="C18" s="212"/>
      <c r="D18" s="212"/>
      <c r="E18" s="212"/>
      <c r="F18" s="212"/>
      <c r="G18" s="212"/>
      <c r="H18" s="212"/>
      <c r="I18" s="212"/>
      <c r="J18" s="212"/>
      <c r="K18" s="212"/>
      <c r="L18" s="213"/>
      <c r="M18" s="8"/>
      <c r="O18" s="19" t="s">
        <v>281</v>
      </c>
      <c r="P18" s="8" t="s">
        <v>400</v>
      </c>
    </row>
    <row r="19" spans="2:16" x14ac:dyDescent="0.3">
      <c r="B19" s="211"/>
      <c r="C19" s="212"/>
      <c r="D19" s="212"/>
      <c r="E19" s="212"/>
      <c r="F19" s="212"/>
      <c r="G19" s="212"/>
      <c r="H19" s="212"/>
      <c r="I19" s="212"/>
      <c r="J19" s="212"/>
      <c r="K19" s="212"/>
      <c r="L19" s="213"/>
      <c r="M19" s="8"/>
      <c r="O19" s="19"/>
    </row>
    <row r="20" spans="2:16" x14ac:dyDescent="0.3">
      <c r="B20" s="46"/>
      <c r="C20" s="24"/>
      <c r="D20" s="24"/>
      <c r="E20" s="25"/>
      <c r="F20" s="25"/>
      <c r="G20" s="25"/>
      <c r="H20" s="25"/>
      <c r="I20" s="25"/>
      <c r="J20" s="25"/>
      <c r="K20" s="25"/>
      <c r="L20" s="18"/>
      <c r="M20" s="8"/>
      <c r="O20" s="19"/>
    </row>
    <row r="21" spans="2:16" x14ac:dyDescent="0.3">
      <c r="B21" s="424" t="str">
        <f>Variables!$D$83</f>
        <v>Forgeage</v>
      </c>
      <c r="C21" s="425"/>
      <c r="D21" s="425"/>
      <c r="E21" s="425"/>
      <c r="F21" s="425"/>
      <c r="G21" s="426"/>
      <c r="H21" s="436">
        <f>Variables!B6</f>
        <v>2023</v>
      </c>
      <c r="I21" s="436">
        <f>H21+1</f>
        <v>2024</v>
      </c>
      <c r="J21" s="436">
        <f>I21+1</f>
        <v>2025</v>
      </c>
      <c r="K21" s="436" t="str">
        <f>IF(Intro!$G$20="English",Variables!B9,Variables!C9)</f>
        <v>janv.-mars 2025</v>
      </c>
      <c r="L21" s="434" t="str">
        <f>IF(Intro!$G$20="English",Variables!B10,Variables!C10)</f>
        <v>janv.-mars 2026</v>
      </c>
      <c r="M21" s="8"/>
      <c r="O21" s="19"/>
    </row>
    <row r="22" spans="2:16" x14ac:dyDescent="0.3">
      <c r="B22" s="427"/>
      <c r="C22" s="428"/>
      <c r="D22" s="428"/>
      <c r="E22" s="428"/>
      <c r="F22" s="428"/>
      <c r="G22" s="429"/>
      <c r="H22" s="437"/>
      <c r="I22" s="437"/>
      <c r="J22" s="437"/>
      <c r="K22" s="437"/>
      <c r="L22" s="435"/>
      <c r="M22" s="8"/>
      <c r="O22" s="19"/>
    </row>
    <row r="23" spans="2:16" x14ac:dyDescent="0.3">
      <c r="B23" s="219" t="s">
        <v>14</v>
      </c>
      <c r="C23" s="220"/>
      <c r="D23" s="220"/>
      <c r="E23" s="408" t="str">
        <f>IF(Intro!$G$20="English",Variables!$B$23,Variables!$C$23)</f>
        <v>tonnes</v>
      </c>
      <c r="F23" s="408"/>
      <c r="G23" s="408"/>
      <c r="H23" s="101"/>
      <c r="I23" s="101"/>
      <c r="J23" s="101"/>
      <c r="K23" s="101"/>
      <c r="L23" s="102"/>
      <c r="M23" s="8"/>
    </row>
    <row r="24" spans="2:16" x14ac:dyDescent="0.3">
      <c r="B24" s="219"/>
      <c r="C24" s="220"/>
      <c r="D24" s="220"/>
      <c r="E24" s="408" t="str">
        <f>IF(Intro!G$20="English","net delivered purchase value (CAD)","valeur d'achat nette rendue (CAD)")</f>
        <v>valeur d'achat nette rendue (CAD)</v>
      </c>
      <c r="F24" s="408"/>
      <c r="G24" s="408"/>
      <c r="H24" s="101"/>
      <c r="I24" s="101"/>
      <c r="J24" s="101"/>
      <c r="K24" s="101"/>
      <c r="L24" s="102"/>
      <c r="M24" s="8"/>
    </row>
    <row r="25" spans="2:16" ht="15" thickBot="1" x14ac:dyDescent="0.35">
      <c r="B25" s="412"/>
      <c r="C25" s="413"/>
      <c r="D25" s="413"/>
      <c r="E25" s="409" t="str">
        <f>"$ / "&amp;IF(Intro!$G$20="English",Variables!$B$24,Variables!$C$24)</f>
        <v>$ / tonne</v>
      </c>
      <c r="F25" s="409"/>
      <c r="G25" s="409"/>
      <c r="H25" s="160" t="str">
        <f>IF(H23=0,"-",H24/H23)</f>
        <v>-</v>
      </c>
      <c r="I25" s="160" t="str">
        <f>IF(I23=0,"-",I24/I23)</f>
        <v>-</v>
      </c>
      <c r="J25" s="160" t="str">
        <f>IF(J23=0,"-",J24/J23)</f>
        <v>-</v>
      </c>
      <c r="K25" s="160" t="str">
        <f t="shared" ref="K25:L25" si="0">IF(K23=0,"-",K24/K23)</f>
        <v>-</v>
      </c>
      <c r="L25" s="161" t="str">
        <f t="shared" si="0"/>
        <v>-</v>
      </c>
      <c r="M25" s="8"/>
    </row>
    <row r="26" spans="2:16" x14ac:dyDescent="0.3">
      <c r="B26" s="410" t="str">
        <f>IF(Intro!$G$20="English",Variables!B30,Variables!C30)</f>
        <v>Chine</v>
      </c>
      <c r="C26" s="411"/>
      <c r="D26" s="411"/>
      <c r="E26" s="407" t="str">
        <f>IF(Intro!$G$20="English",Variables!$B$23,Variables!$C$23)</f>
        <v>tonnes</v>
      </c>
      <c r="F26" s="407"/>
      <c r="G26" s="407"/>
      <c r="H26" s="103"/>
      <c r="I26" s="103"/>
      <c r="J26" s="103"/>
      <c r="K26" s="103"/>
      <c r="L26" s="104"/>
      <c r="M26" s="8"/>
    </row>
    <row r="27" spans="2:16" x14ac:dyDescent="0.3">
      <c r="B27" s="219"/>
      <c r="C27" s="220"/>
      <c r="D27" s="220"/>
      <c r="E27" s="408" t="str">
        <f>IF(Intro!G$20="English","net delivered purchase value (CAD)","valeur d'achat nette rendue (CAD)")</f>
        <v>valeur d'achat nette rendue (CAD)</v>
      </c>
      <c r="F27" s="408"/>
      <c r="G27" s="408"/>
      <c r="H27" s="101"/>
      <c r="I27" s="101"/>
      <c r="J27" s="101"/>
      <c r="K27" s="101"/>
      <c r="L27" s="102"/>
      <c r="M27" s="8"/>
    </row>
    <row r="28" spans="2:16" ht="15" thickBot="1" x14ac:dyDescent="0.35">
      <c r="B28" s="412"/>
      <c r="C28" s="413"/>
      <c r="D28" s="413"/>
      <c r="E28" s="409" t="str">
        <f>"$ / "&amp;IF(Intro!$G$20="English",Variables!$B$24,Variables!$C$24)</f>
        <v>$ / tonne</v>
      </c>
      <c r="F28" s="409"/>
      <c r="G28" s="409"/>
      <c r="H28" s="160" t="str">
        <f>IF(H26=0,"-",H27/H26)</f>
        <v>-</v>
      </c>
      <c r="I28" s="160" t="str">
        <f>IF(I26=0,"-",I27/I26)</f>
        <v>-</v>
      </c>
      <c r="J28" s="160" t="str">
        <f>IF(J26=0,"-",J27/J26)</f>
        <v>-</v>
      </c>
      <c r="K28" s="160" t="str">
        <f t="shared" ref="K28:L28" si="1">IF(K26=0,"-",K27/K26)</f>
        <v>-</v>
      </c>
      <c r="L28" s="161" t="str">
        <f t="shared" si="1"/>
        <v>-</v>
      </c>
      <c r="M28" s="8"/>
    </row>
    <row r="29" spans="2:16" hidden="1" x14ac:dyDescent="0.3">
      <c r="B29" s="410" t="str">
        <f>IF(Intro!$G$20="English",Variables!B31,Variables!C31)</f>
        <v>pays sujet 2</v>
      </c>
      <c r="C29" s="411"/>
      <c r="D29" s="411"/>
      <c r="E29" s="407" t="str">
        <f>IF(Intro!$G$20="English",Variables!$B$23,Variables!$C$23)</f>
        <v>tonnes</v>
      </c>
      <c r="F29" s="407"/>
      <c r="G29" s="407"/>
      <c r="H29" s="103"/>
      <c r="I29" s="103"/>
      <c r="J29" s="103"/>
      <c r="K29" s="103"/>
      <c r="L29" s="104"/>
      <c r="M29" s="8"/>
    </row>
    <row r="30" spans="2:16" hidden="1" x14ac:dyDescent="0.3">
      <c r="B30" s="219"/>
      <c r="C30" s="220"/>
      <c r="D30" s="220"/>
      <c r="E30" s="408" t="str">
        <f>IF(Intro!G$20="English","net delivered purchase value (CAD)","valeur d'achat nette rendue (CAD)")</f>
        <v>valeur d'achat nette rendue (CAD)</v>
      </c>
      <c r="F30" s="408"/>
      <c r="G30" s="408"/>
      <c r="H30" s="101"/>
      <c r="I30" s="101"/>
      <c r="J30" s="101"/>
      <c r="K30" s="101"/>
      <c r="L30" s="102"/>
      <c r="M30" s="8"/>
    </row>
    <row r="31" spans="2:16" ht="15" hidden="1" thickBot="1" x14ac:dyDescent="0.35">
      <c r="B31" s="412"/>
      <c r="C31" s="413"/>
      <c r="D31" s="413"/>
      <c r="E31" s="409" t="str">
        <f>"$ / "&amp;IF(Intro!$G$20="English",Variables!$B$24,Variables!$C$24)</f>
        <v>$ / tonne</v>
      </c>
      <c r="F31" s="409"/>
      <c r="G31" s="409"/>
      <c r="H31" s="115" t="str">
        <f>IF(H29=0,"-",H30/H29)</f>
        <v>-</v>
      </c>
      <c r="I31" s="115" t="str">
        <f>IF(I29=0,"-",I30/I29)</f>
        <v>-</v>
      </c>
      <c r="J31" s="115" t="str">
        <f>IF(J29=0,"-",J30/J29)</f>
        <v>-</v>
      </c>
      <c r="K31" s="115" t="str">
        <f t="shared" ref="K31:L31" si="2">IF(K29=0,"-",K30/K29)</f>
        <v>-</v>
      </c>
      <c r="L31" s="116" t="str">
        <f t="shared" si="2"/>
        <v>-</v>
      </c>
      <c r="M31" s="8"/>
    </row>
    <row r="32" spans="2:16" hidden="1" x14ac:dyDescent="0.3">
      <c r="B32" s="410" t="str">
        <f>IF(Intro!$G$20="English",Variables!B32,Variables!C32)</f>
        <v>pays sujet 3</v>
      </c>
      <c r="C32" s="411"/>
      <c r="D32" s="411"/>
      <c r="E32" s="407" t="str">
        <f>IF(Intro!$G$20="English",Variables!$B$23,Variables!$C$23)</f>
        <v>tonnes</v>
      </c>
      <c r="F32" s="407"/>
      <c r="G32" s="407"/>
      <c r="H32" s="103"/>
      <c r="I32" s="103"/>
      <c r="J32" s="103"/>
      <c r="K32" s="103"/>
      <c r="L32" s="104"/>
      <c r="M32" s="8"/>
    </row>
    <row r="33" spans="1:19" hidden="1" x14ac:dyDescent="0.3">
      <c r="B33" s="219"/>
      <c r="C33" s="220"/>
      <c r="D33" s="220"/>
      <c r="E33" s="408" t="str">
        <f>IF(Intro!G$20="English","net delivered purchase value (CAD)","valeur d'achat nette rendue (CAD)")</f>
        <v>valeur d'achat nette rendue (CAD)</v>
      </c>
      <c r="F33" s="408"/>
      <c r="G33" s="408"/>
      <c r="H33" s="101"/>
      <c r="I33" s="101"/>
      <c r="J33" s="101"/>
      <c r="K33" s="101"/>
      <c r="L33" s="102"/>
      <c r="M33" s="8"/>
    </row>
    <row r="34" spans="1:19" ht="15" hidden="1" thickBot="1" x14ac:dyDescent="0.35">
      <c r="B34" s="412"/>
      <c r="C34" s="413"/>
      <c r="D34" s="413"/>
      <c r="E34" s="409" t="str">
        <f>"$ / "&amp;IF(Intro!$G$20="English",Variables!$B$24,Variables!$C$24)</f>
        <v>$ / tonne</v>
      </c>
      <c r="F34" s="409"/>
      <c r="G34" s="409"/>
      <c r="H34" s="115" t="str">
        <f>IF(H32=0,"-",H33/H32)</f>
        <v>-</v>
      </c>
      <c r="I34" s="115" t="str">
        <f>IF(I32=0,"-",I33/I32)</f>
        <v>-</v>
      </c>
      <c r="J34" s="115" t="str">
        <f>IF(J32=0,"-",J33/J32)</f>
        <v>-</v>
      </c>
      <c r="K34" s="115" t="str">
        <f t="shared" ref="K34:L34" si="3">IF(K32=0,"-",K33/K32)</f>
        <v>-</v>
      </c>
      <c r="L34" s="116" t="str">
        <f t="shared" si="3"/>
        <v>-</v>
      </c>
      <c r="M34" s="8"/>
    </row>
    <row r="35" spans="1:19" x14ac:dyDescent="0.3">
      <c r="B35" s="410" t="str">
        <f>IF(Intro!$G$20="English",Variables!B33,Variables!C33)</f>
        <v>États-Unis</v>
      </c>
      <c r="C35" s="411"/>
      <c r="D35" s="411"/>
      <c r="E35" s="407" t="str">
        <f>IF(Intro!$G$20="English",Variables!$B$23,Variables!$C$23)</f>
        <v>tonnes</v>
      </c>
      <c r="F35" s="407"/>
      <c r="G35" s="407"/>
      <c r="H35" s="103"/>
      <c r="I35" s="103"/>
      <c r="J35" s="103"/>
      <c r="K35" s="103"/>
      <c r="L35" s="104"/>
      <c r="M35" s="8"/>
    </row>
    <row r="36" spans="1:19" x14ac:dyDescent="0.3">
      <c r="B36" s="219"/>
      <c r="C36" s="220"/>
      <c r="D36" s="220"/>
      <c r="E36" s="408" t="str">
        <f>IF(Intro!G$20="English","net delivered purchase value (CAD)","valeur d'achat nette rendue (CAD)")</f>
        <v>valeur d'achat nette rendue (CAD)</v>
      </c>
      <c r="F36" s="408"/>
      <c r="G36" s="408"/>
      <c r="H36" s="101"/>
      <c r="I36" s="101"/>
      <c r="J36" s="101"/>
      <c r="K36" s="101"/>
      <c r="L36" s="102"/>
      <c r="M36" s="8"/>
    </row>
    <row r="37" spans="1:19" ht="15" thickBot="1" x14ac:dyDescent="0.35">
      <c r="B37" s="412"/>
      <c r="C37" s="413"/>
      <c r="D37" s="413"/>
      <c r="E37" s="409" t="str">
        <f>"$ / "&amp;IF(Intro!$G$20="English",Variables!$B$24,Variables!$C$24)</f>
        <v>$ / tonne</v>
      </c>
      <c r="F37" s="409"/>
      <c r="G37" s="409"/>
      <c r="H37" s="160" t="str">
        <f>IF(H35=0,"-",H36/H35)</f>
        <v>-</v>
      </c>
      <c r="I37" s="160" t="str">
        <f>IF(I35=0,"-",I36/I35)</f>
        <v>-</v>
      </c>
      <c r="J37" s="160" t="str">
        <f>IF(J35=0,"-",J36/J35)</f>
        <v>-</v>
      </c>
      <c r="K37" s="160" t="str">
        <f t="shared" ref="K37:L37" si="4">IF(K35=0,"-",K36/K35)</f>
        <v>-</v>
      </c>
      <c r="L37" s="161" t="str">
        <f t="shared" si="4"/>
        <v>-</v>
      </c>
      <c r="M37" s="8"/>
    </row>
    <row r="38" spans="1:19" x14ac:dyDescent="0.3">
      <c r="B38" s="410" t="str">
        <f>IF(Intro!$G$20="English",Variables!B34&amp;" (list below)",Variables!C34&amp;" (énumérer ci-dessous)")</f>
        <v>Autres pays (énumérer ci-dessous)</v>
      </c>
      <c r="C38" s="411"/>
      <c r="D38" s="411"/>
      <c r="E38" s="407" t="str">
        <f>IF(Intro!$G$20="English",Variables!$B$23,Variables!$C$23)</f>
        <v>tonnes</v>
      </c>
      <c r="F38" s="407"/>
      <c r="G38" s="407"/>
      <c r="H38" s="103"/>
      <c r="I38" s="103"/>
      <c r="J38" s="103"/>
      <c r="K38" s="103"/>
      <c r="L38" s="103"/>
      <c r="M38" s="8"/>
    </row>
    <row r="39" spans="1:19" x14ac:dyDescent="0.3">
      <c r="B39" s="476"/>
      <c r="C39" s="477"/>
      <c r="D39" s="477"/>
      <c r="E39" s="408" t="str">
        <f>IF(Intro!G$20="English","net delivered purchase value (CAD)","valeur d'achat nette rendue (CAD)")</f>
        <v>valeur d'achat nette rendue (CAD)</v>
      </c>
      <c r="F39" s="408"/>
      <c r="G39" s="408"/>
      <c r="H39" s="101"/>
      <c r="I39" s="101"/>
      <c r="J39" s="101"/>
      <c r="K39" s="101"/>
      <c r="L39" s="102"/>
      <c r="M39" s="8"/>
    </row>
    <row r="40" spans="1:19" ht="15" thickBot="1" x14ac:dyDescent="0.35">
      <c r="B40" s="478"/>
      <c r="C40" s="479"/>
      <c r="D40" s="479"/>
      <c r="E40" s="409" t="str">
        <f>"$ / "&amp;IF(Intro!$G$20="English",Variables!$B$24,Variables!$C$24)</f>
        <v>$ / tonne</v>
      </c>
      <c r="F40" s="409"/>
      <c r="G40" s="409"/>
      <c r="H40" s="160" t="str">
        <f>IF(H38=0,"-",H39/H38)</f>
        <v>-</v>
      </c>
      <c r="I40" s="160" t="str">
        <f>IF(I38=0,"-",I39/I38)</f>
        <v>-</v>
      </c>
      <c r="J40" s="160" t="str">
        <f>IF(J38=0,"-",J39/J38)</f>
        <v>-</v>
      </c>
      <c r="K40" s="160" t="str">
        <f t="shared" ref="K40:L40" si="5">IF(K38=0,"-",K39/K38)</f>
        <v>-</v>
      </c>
      <c r="L40" s="161" t="str">
        <f t="shared" si="5"/>
        <v>-</v>
      </c>
      <c r="M40" s="8"/>
    </row>
    <row r="41" spans="1:19" x14ac:dyDescent="0.3">
      <c r="B41" s="410" t="str">
        <f>IF(Intro!$G$20="English",O41,P41)</f>
        <v>Pays d’origine inconnue - Achats auprès d'un producteur national</v>
      </c>
      <c r="C41" s="411"/>
      <c r="D41" s="411"/>
      <c r="E41" s="407" t="str">
        <f>IF(Intro!$G$20="English",Variables!$B$23,Variables!$C$23)</f>
        <v>tonnes</v>
      </c>
      <c r="F41" s="407"/>
      <c r="G41" s="407"/>
      <c r="H41" s="103"/>
      <c r="I41" s="103"/>
      <c r="J41" s="103"/>
      <c r="K41" s="103"/>
      <c r="L41" s="104"/>
      <c r="M41" s="8"/>
      <c r="O41" s="8" t="s">
        <v>205</v>
      </c>
      <c r="P41" s="8" t="s">
        <v>283</v>
      </c>
    </row>
    <row r="42" spans="1:19" x14ac:dyDescent="0.3">
      <c r="B42" s="219"/>
      <c r="C42" s="220"/>
      <c r="D42" s="220"/>
      <c r="E42" s="408" t="str">
        <f>IF(Intro!G$20="English","net delivered purchase value (CAD)","valeur d'achat nette rendue (CAD)")</f>
        <v>valeur d'achat nette rendue (CAD)</v>
      </c>
      <c r="F42" s="408"/>
      <c r="G42" s="408"/>
      <c r="H42" s="101"/>
      <c r="I42" s="101"/>
      <c r="J42" s="101"/>
      <c r="K42" s="101"/>
      <c r="L42" s="102"/>
      <c r="M42" s="8"/>
    </row>
    <row r="43" spans="1:19" ht="15" thickBot="1" x14ac:dyDescent="0.35">
      <c r="B43" s="412"/>
      <c r="C43" s="413"/>
      <c r="D43" s="413"/>
      <c r="E43" s="409" t="str">
        <f>"$ / "&amp;IF(Intro!$G$20="English",Variables!$B$24,Variables!$C$24)</f>
        <v>$ / tonne</v>
      </c>
      <c r="F43" s="409"/>
      <c r="G43" s="409"/>
      <c r="H43" s="160" t="str">
        <f>IF(H41=0,"-",H42/H41)</f>
        <v>-</v>
      </c>
      <c r="I43" s="160" t="str">
        <f>IF(I41=0,"-",I42/I41)</f>
        <v>-</v>
      </c>
      <c r="J43" s="160" t="str">
        <f>IF(J41=0,"-",J42/J41)</f>
        <v>-</v>
      </c>
      <c r="K43" s="160" t="str">
        <f t="shared" ref="K43:L43" si="6">IF(K41=0,"-",K42/K41)</f>
        <v>-</v>
      </c>
      <c r="L43" s="161" t="str">
        <f t="shared" si="6"/>
        <v>-</v>
      </c>
      <c r="M43" s="8"/>
    </row>
    <row r="44" spans="1:19" x14ac:dyDescent="0.3">
      <c r="B44" s="203" t="str">
        <f>IF(Intro!$G$20="English",O44,P44)</f>
        <v>Pays d’origine inconnue - Achats auprès d'un autre fournisseur (énumérer ci-dessous)</v>
      </c>
      <c r="C44" s="204"/>
      <c r="D44" s="204"/>
      <c r="E44" s="414" t="str">
        <f>IF(Intro!$G$20="English",Variables!$B$23,Variables!$C$23)</f>
        <v>tonnes</v>
      </c>
      <c r="F44" s="414"/>
      <c r="G44" s="414"/>
      <c r="H44" s="103"/>
      <c r="I44" s="103"/>
      <c r="J44" s="103"/>
      <c r="K44" s="103"/>
      <c r="L44" s="104"/>
      <c r="M44" s="8"/>
      <c r="O44" s="8" t="s">
        <v>306</v>
      </c>
      <c r="P44" s="8" t="s">
        <v>307</v>
      </c>
    </row>
    <row r="45" spans="1:19" x14ac:dyDescent="0.3">
      <c r="B45" s="219"/>
      <c r="C45" s="220"/>
      <c r="D45" s="220"/>
      <c r="E45" s="408" t="str">
        <f>IF(Intro!G$20="English","net delivered purchase value (CAD)","valeur d'achat nette rendue (CAD)")</f>
        <v>valeur d'achat nette rendue (CAD)</v>
      </c>
      <c r="F45" s="408"/>
      <c r="G45" s="408"/>
      <c r="H45" s="101"/>
      <c r="I45" s="101"/>
      <c r="J45" s="101"/>
      <c r="K45" s="101"/>
      <c r="L45" s="102"/>
      <c r="M45" s="8"/>
    </row>
    <row r="46" spans="1:19" ht="15" thickBot="1" x14ac:dyDescent="0.35">
      <c r="B46" s="219"/>
      <c r="C46" s="220"/>
      <c r="D46" s="220"/>
      <c r="E46" s="408" t="str">
        <f>"$ / "&amp;IF(Intro!$G$20="English",Variables!$B$24,Variables!$C$24)</f>
        <v>$ / tonne</v>
      </c>
      <c r="F46" s="408"/>
      <c r="G46" s="408"/>
      <c r="H46" s="160" t="str">
        <f>IF(H44=0,"-",H45/H44)</f>
        <v>-</v>
      </c>
      <c r="I46" s="160" t="str">
        <f>IF(I44=0,"-",I45/I44)</f>
        <v>-</v>
      </c>
      <c r="J46" s="160" t="str">
        <f>IF(J44=0,"-",J45/J44)</f>
        <v>-</v>
      </c>
      <c r="K46" s="160" t="str">
        <f t="shared" ref="K46:L46" si="7">IF(K44=0,"-",K45/K44)</f>
        <v>-</v>
      </c>
      <c r="L46" s="161" t="str">
        <f t="shared" si="7"/>
        <v>-</v>
      </c>
      <c r="M46" s="8"/>
    </row>
    <row r="47" spans="1:19" s="27" customFormat="1" x14ac:dyDescent="0.3">
      <c r="A47" s="60"/>
      <c r="B47" s="415"/>
      <c r="C47" s="416"/>
      <c r="D47" s="416"/>
      <c r="E47" s="416"/>
      <c r="F47" s="416"/>
      <c r="G47" s="417"/>
      <c r="H47" s="31"/>
      <c r="I47" s="31"/>
      <c r="J47" s="31"/>
      <c r="K47" s="31"/>
      <c r="L47" s="32"/>
      <c r="O47" s="8" t="s">
        <v>146</v>
      </c>
      <c r="P47" s="8" t="s">
        <v>232</v>
      </c>
      <c r="Q47" s="8"/>
      <c r="R47" s="8"/>
      <c r="S47" s="8"/>
    </row>
    <row r="48" spans="1:19" s="27" customFormat="1" x14ac:dyDescent="0.3">
      <c r="A48" s="60"/>
      <c r="B48" s="418"/>
      <c r="C48" s="419"/>
      <c r="D48" s="419"/>
      <c r="E48" s="419"/>
      <c r="F48" s="419"/>
      <c r="G48" s="420"/>
      <c r="H48" s="31"/>
      <c r="I48" s="31"/>
      <c r="J48" s="31"/>
      <c r="K48" s="31"/>
      <c r="L48" s="32"/>
      <c r="O48" s="8"/>
      <c r="P48" s="8"/>
      <c r="Q48" s="8"/>
      <c r="R48" s="8"/>
      <c r="S48" s="8"/>
    </row>
    <row r="49" spans="1:19" s="27" customFormat="1" x14ac:dyDescent="0.3">
      <c r="A49" s="60"/>
      <c r="B49" s="421"/>
      <c r="C49" s="422"/>
      <c r="D49" s="422"/>
      <c r="E49" s="422"/>
      <c r="F49" s="422"/>
      <c r="G49" s="423"/>
      <c r="H49" s="31"/>
      <c r="I49" s="31"/>
      <c r="J49" s="31"/>
      <c r="K49" s="31"/>
      <c r="L49" s="32"/>
      <c r="O49" s="8"/>
      <c r="P49" s="8"/>
      <c r="Q49" s="8"/>
      <c r="R49" s="8"/>
      <c r="S49" s="8"/>
    </row>
    <row r="50" spans="1:19" x14ac:dyDescent="0.3">
      <c r="B50" s="156"/>
      <c r="C50" s="24"/>
      <c r="D50" s="24"/>
      <c r="E50" s="25"/>
      <c r="F50" s="25"/>
      <c r="G50" s="25"/>
      <c r="H50" s="25"/>
      <c r="I50" s="25"/>
      <c r="J50" s="25"/>
      <c r="K50" s="25"/>
      <c r="L50" s="18"/>
      <c r="M50" s="8"/>
      <c r="O50" s="19"/>
    </row>
    <row r="51" spans="1:19" x14ac:dyDescent="0.3">
      <c r="B51" s="430" t="str">
        <f>Variables!$D$84</f>
        <v>Estampage</v>
      </c>
      <c r="C51" s="430"/>
      <c r="D51" s="430"/>
      <c r="E51" s="430"/>
      <c r="F51" s="430"/>
      <c r="G51" s="431"/>
      <c r="H51" s="436">
        <f t="shared" ref="H51:L51" si="8">H21</f>
        <v>2023</v>
      </c>
      <c r="I51" s="436">
        <f t="shared" si="8"/>
        <v>2024</v>
      </c>
      <c r="J51" s="436">
        <f t="shared" si="8"/>
        <v>2025</v>
      </c>
      <c r="K51" s="436" t="str">
        <f t="shared" si="8"/>
        <v>janv.-mars 2025</v>
      </c>
      <c r="L51" s="434" t="str">
        <f t="shared" si="8"/>
        <v>janv.-mars 2026</v>
      </c>
      <c r="M51" s="8"/>
      <c r="O51" s="19"/>
    </row>
    <row r="52" spans="1:19" x14ac:dyDescent="0.3">
      <c r="B52" s="432"/>
      <c r="C52" s="432"/>
      <c r="D52" s="432"/>
      <c r="E52" s="432"/>
      <c r="F52" s="432"/>
      <c r="G52" s="433"/>
      <c r="H52" s="437"/>
      <c r="I52" s="437"/>
      <c r="J52" s="437"/>
      <c r="K52" s="437"/>
      <c r="L52" s="435"/>
      <c r="M52" s="8"/>
      <c r="O52" s="19"/>
    </row>
    <row r="53" spans="1:19" x14ac:dyDescent="0.3">
      <c r="B53" s="219" t="str">
        <f>B23</f>
        <v>Canada</v>
      </c>
      <c r="C53" s="220"/>
      <c r="D53" s="220"/>
      <c r="E53" s="408" t="str">
        <f>IF(Intro!$G$20="English",Variables!$B$23,Variables!$C$23)</f>
        <v>tonnes</v>
      </c>
      <c r="F53" s="408"/>
      <c r="G53" s="408"/>
      <c r="H53" s="101"/>
      <c r="I53" s="101"/>
      <c r="J53" s="101"/>
      <c r="K53" s="101"/>
      <c r="L53" s="102"/>
      <c r="M53" s="8"/>
    </row>
    <row r="54" spans="1:19" x14ac:dyDescent="0.3">
      <c r="B54" s="219"/>
      <c r="C54" s="220"/>
      <c r="D54" s="220"/>
      <c r="E54" s="408" t="str">
        <f>IF(Intro!G$20="English","net delivered purchase value (CAD)","valeur d'achat nette rendue (CAD)")</f>
        <v>valeur d'achat nette rendue (CAD)</v>
      </c>
      <c r="F54" s="408"/>
      <c r="G54" s="408"/>
      <c r="H54" s="101"/>
      <c r="I54" s="101"/>
      <c r="J54" s="101"/>
      <c r="K54" s="101"/>
      <c r="L54" s="102"/>
      <c r="M54" s="8"/>
    </row>
    <row r="55" spans="1:19" ht="15" thickBot="1" x14ac:dyDescent="0.35">
      <c r="B55" s="412"/>
      <c r="C55" s="413"/>
      <c r="D55" s="413"/>
      <c r="E55" s="409" t="str">
        <f>"$ / "&amp;IF(Intro!$G$20="English",Variables!$B$24,Variables!$C$24)</f>
        <v>$ / tonne</v>
      </c>
      <c r="F55" s="409"/>
      <c r="G55" s="409"/>
      <c r="H55" s="160" t="str">
        <f>IF(H53=0,"-",H54/H53)</f>
        <v>-</v>
      </c>
      <c r="I55" s="160" t="str">
        <f>IF(I53=0,"-",I54/I53)</f>
        <v>-</v>
      </c>
      <c r="J55" s="160" t="str">
        <f>IF(J53=0,"-",J54/J53)</f>
        <v>-</v>
      </c>
      <c r="K55" s="160" t="str">
        <f t="shared" ref="K55:L55" si="9">IF(K53=0,"-",K54/K53)</f>
        <v>-</v>
      </c>
      <c r="L55" s="161" t="str">
        <f t="shared" si="9"/>
        <v>-</v>
      </c>
      <c r="M55" s="8"/>
    </row>
    <row r="56" spans="1:19" x14ac:dyDescent="0.3">
      <c r="B56" s="219" t="str">
        <f t="shared" ref="B56" si="10">B26</f>
        <v>Chine</v>
      </c>
      <c r="C56" s="220"/>
      <c r="D56" s="220"/>
      <c r="E56" s="407" t="str">
        <f>IF(Intro!$G$20="English",Variables!$B$23,Variables!$C$23)</f>
        <v>tonnes</v>
      </c>
      <c r="F56" s="407"/>
      <c r="G56" s="407"/>
      <c r="H56" s="103"/>
      <c r="I56" s="103"/>
      <c r="J56" s="103"/>
      <c r="K56" s="103"/>
      <c r="L56" s="104"/>
      <c r="M56" s="8"/>
    </row>
    <row r="57" spans="1:19" x14ac:dyDescent="0.3">
      <c r="B57" s="219"/>
      <c r="C57" s="220"/>
      <c r="D57" s="220"/>
      <c r="E57" s="408" t="str">
        <f>IF(Intro!G$20="English","net delivered purchase value (CAD)","valeur d'achat nette rendue (CAD)")</f>
        <v>valeur d'achat nette rendue (CAD)</v>
      </c>
      <c r="F57" s="408"/>
      <c r="G57" s="408"/>
      <c r="H57" s="101"/>
      <c r="I57" s="101"/>
      <c r="J57" s="101"/>
      <c r="K57" s="101"/>
      <c r="L57" s="102"/>
      <c r="M57" s="8"/>
    </row>
    <row r="58" spans="1:19" ht="15" thickBot="1" x14ac:dyDescent="0.35">
      <c r="B58" s="412"/>
      <c r="C58" s="413"/>
      <c r="D58" s="413"/>
      <c r="E58" s="409" t="str">
        <f>"$ / "&amp;IF(Intro!$G$20="English",Variables!$B$24,Variables!$C$24)</f>
        <v>$ / tonne</v>
      </c>
      <c r="F58" s="409"/>
      <c r="G58" s="409"/>
      <c r="H58" s="160" t="str">
        <f>IF(H56=0,"-",H57/H56)</f>
        <v>-</v>
      </c>
      <c r="I58" s="160" t="str">
        <f>IF(I56=0,"-",I57/I56)</f>
        <v>-</v>
      </c>
      <c r="J58" s="160" t="str">
        <f>IF(J56=0,"-",J57/J56)</f>
        <v>-</v>
      </c>
      <c r="K58" s="160" t="str">
        <f t="shared" ref="K58:L58" si="11">IF(K56=0,"-",K57/K56)</f>
        <v>-</v>
      </c>
      <c r="L58" s="161" t="str">
        <f t="shared" si="11"/>
        <v>-</v>
      </c>
      <c r="M58" s="8"/>
    </row>
    <row r="59" spans="1:19" ht="15" hidden="1" customHeight="1" thickBot="1" x14ac:dyDescent="0.35">
      <c r="B59" s="219" t="str">
        <f t="shared" ref="B59" si="12">B29</f>
        <v>pays sujet 2</v>
      </c>
      <c r="C59" s="220"/>
      <c r="D59" s="220"/>
      <c r="E59" s="407" t="str">
        <f>IF(Intro!$G$20="English",Variables!$B$23,Variables!$C$23)</f>
        <v>tonnes</v>
      </c>
      <c r="F59" s="407"/>
      <c r="G59" s="407"/>
      <c r="H59" s="103"/>
      <c r="I59" s="103"/>
      <c r="J59" s="103"/>
      <c r="K59" s="103"/>
      <c r="L59" s="104"/>
      <c r="M59" s="8"/>
    </row>
    <row r="60" spans="1:19" ht="15" hidden="1" customHeight="1" thickBot="1" x14ac:dyDescent="0.35">
      <c r="B60" s="219"/>
      <c r="C60" s="220"/>
      <c r="D60" s="220"/>
      <c r="E60" s="408" t="str">
        <f>IF(Intro!G$20="English","net delivered purchase value (CAD)","valeur d'achat nette rendue (CAD)")</f>
        <v>valeur d'achat nette rendue (CAD)</v>
      </c>
      <c r="F60" s="408"/>
      <c r="G60" s="408"/>
      <c r="H60" s="101"/>
      <c r="I60" s="101"/>
      <c r="J60" s="101"/>
      <c r="K60" s="101"/>
      <c r="L60" s="102"/>
      <c r="M60" s="8"/>
    </row>
    <row r="61" spans="1:19" ht="15" hidden="1" customHeight="1" thickBot="1" x14ac:dyDescent="0.35">
      <c r="B61" s="412"/>
      <c r="C61" s="413"/>
      <c r="D61" s="413"/>
      <c r="E61" s="409" t="str">
        <f>"$ / "&amp;IF(Intro!$G$20="English",Variables!$B$24,Variables!$C$24)</f>
        <v>$ / tonne</v>
      </c>
      <c r="F61" s="409"/>
      <c r="G61" s="409"/>
      <c r="H61" s="115" t="str">
        <f>IF(H59=0,"-",H60/H59)</f>
        <v>-</v>
      </c>
      <c r="I61" s="115" t="str">
        <f>IF(I59=0,"-",I60/I59)</f>
        <v>-</v>
      </c>
      <c r="J61" s="115" t="str">
        <f>IF(J59=0,"-",J60/J59)</f>
        <v>-</v>
      </c>
      <c r="K61" s="115" t="str">
        <f t="shared" ref="K61:L61" si="13">IF(K59=0,"-",K60/K59)</f>
        <v>-</v>
      </c>
      <c r="L61" s="116" t="str">
        <f t="shared" si="13"/>
        <v>-</v>
      </c>
      <c r="M61" s="8"/>
    </row>
    <row r="62" spans="1:19" ht="15" hidden="1" customHeight="1" thickBot="1" x14ac:dyDescent="0.35">
      <c r="B62" s="219" t="str">
        <f t="shared" ref="B62" si="14">B32</f>
        <v>pays sujet 3</v>
      </c>
      <c r="C62" s="220"/>
      <c r="D62" s="220"/>
      <c r="E62" s="407" t="str">
        <f>IF(Intro!$G$20="English",Variables!$B$23,Variables!$C$23)</f>
        <v>tonnes</v>
      </c>
      <c r="F62" s="407"/>
      <c r="G62" s="407"/>
      <c r="H62" s="103"/>
      <c r="I62" s="103"/>
      <c r="J62" s="103"/>
      <c r="K62" s="103"/>
      <c r="L62" s="104"/>
      <c r="M62" s="8"/>
    </row>
    <row r="63" spans="1:19" ht="15" hidden="1" customHeight="1" thickBot="1" x14ac:dyDescent="0.35">
      <c r="B63" s="219"/>
      <c r="C63" s="220"/>
      <c r="D63" s="220"/>
      <c r="E63" s="408" t="str">
        <f>IF(Intro!G$20="English","net delivered purchase value (CAD)","valeur d'achat nette rendue (CAD)")</f>
        <v>valeur d'achat nette rendue (CAD)</v>
      </c>
      <c r="F63" s="408"/>
      <c r="G63" s="408"/>
      <c r="H63" s="101"/>
      <c r="I63" s="101"/>
      <c r="J63" s="101"/>
      <c r="K63" s="101"/>
      <c r="L63" s="102"/>
      <c r="M63" s="8"/>
    </row>
    <row r="64" spans="1:19" ht="15" hidden="1" customHeight="1" thickBot="1" x14ac:dyDescent="0.35">
      <c r="B64" s="412"/>
      <c r="C64" s="413"/>
      <c r="D64" s="413"/>
      <c r="E64" s="409" t="str">
        <f>"$ / "&amp;IF(Intro!$G$20="English",Variables!$B$24,Variables!$C$24)</f>
        <v>$ / tonne</v>
      </c>
      <c r="F64" s="409"/>
      <c r="G64" s="409"/>
      <c r="H64" s="115" t="str">
        <f>IF(H62=0,"-",H63/H62)</f>
        <v>-</v>
      </c>
      <c r="I64" s="115" t="str">
        <f>IF(I62=0,"-",I63/I62)</f>
        <v>-</v>
      </c>
      <c r="J64" s="115" t="str">
        <f>IF(J62=0,"-",J63/J62)</f>
        <v>-</v>
      </c>
      <c r="K64" s="115" t="str">
        <f t="shared" ref="K64:L64" si="15">IF(K62=0,"-",K63/K62)</f>
        <v>-</v>
      </c>
      <c r="L64" s="116" t="str">
        <f t="shared" si="15"/>
        <v>-</v>
      </c>
      <c r="M64" s="8"/>
    </row>
    <row r="65" spans="1:19" x14ac:dyDescent="0.3">
      <c r="B65" s="219" t="str">
        <f t="shared" ref="B65" si="16">B35</f>
        <v>États-Unis</v>
      </c>
      <c r="C65" s="220"/>
      <c r="D65" s="220"/>
      <c r="E65" s="407" t="str">
        <f>IF(Intro!$G$20="English",Variables!$B$23,Variables!$C$23)</f>
        <v>tonnes</v>
      </c>
      <c r="F65" s="407"/>
      <c r="G65" s="407"/>
      <c r="H65" s="103"/>
      <c r="I65" s="103"/>
      <c r="J65" s="103"/>
      <c r="K65" s="103"/>
      <c r="L65" s="104"/>
      <c r="M65" s="8"/>
    </row>
    <row r="66" spans="1:19" x14ac:dyDescent="0.3">
      <c r="B66" s="219"/>
      <c r="C66" s="220"/>
      <c r="D66" s="220"/>
      <c r="E66" s="408" t="str">
        <f>IF(Intro!G$20="English","net delivered purchase value (CAD)","valeur d'achat nette rendue (CAD)")</f>
        <v>valeur d'achat nette rendue (CAD)</v>
      </c>
      <c r="F66" s="408"/>
      <c r="G66" s="408"/>
      <c r="H66" s="101"/>
      <c r="I66" s="101"/>
      <c r="J66" s="101"/>
      <c r="K66" s="101"/>
      <c r="L66" s="102"/>
      <c r="M66" s="8"/>
    </row>
    <row r="67" spans="1:19" ht="15" thickBot="1" x14ac:dyDescent="0.35">
      <c r="B67" s="412"/>
      <c r="C67" s="413"/>
      <c r="D67" s="413"/>
      <c r="E67" s="409" t="str">
        <f>"$ / "&amp;IF(Intro!$G$20="English",Variables!$B$24,Variables!$C$24)</f>
        <v>$ / tonne</v>
      </c>
      <c r="F67" s="409"/>
      <c r="G67" s="409"/>
      <c r="H67" s="160" t="str">
        <f>IF(H65=0,"-",H66/H65)</f>
        <v>-</v>
      </c>
      <c r="I67" s="160" t="str">
        <f>IF(I65=0,"-",I66/I65)</f>
        <v>-</v>
      </c>
      <c r="J67" s="160" t="str">
        <f>IF(J65=0,"-",J66/J65)</f>
        <v>-</v>
      </c>
      <c r="K67" s="160" t="str">
        <f t="shared" ref="K67:L67" si="17">IF(K65=0,"-",K66/K65)</f>
        <v>-</v>
      </c>
      <c r="L67" s="161" t="str">
        <f t="shared" si="17"/>
        <v>-</v>
      </c>
      <c r="M67" s="8"/>
    </row>
    <row r="68" spans="1:19" x14ac:dyDescent="0.3">
      <c r="B68" s="410" t="str">
        <f>B38</f>
        <v>Autres pays (énumérer ci-dessous)</v>
      </c>
      <c r="C68" s="411"/>
      <c r="D68" s="411"/>
      <c r="E68" s="407" t="str">
        <f>IF(Intro!$G$20="English",Variables!$B$23,Variables!$C$23)</f>
        <v>tonnes</v>
      </c>
      <c r="F68" s="407"/>
      <c r="G68" s="407"/>
      <c r="H68" s="103"/>
      <c r="I68" s="103"/>
      <c r="J68" s="103"/>
      <c r="K68" s="103"/>
      <c r="L68" s="103"/>
      <c r="M68" s="8"/>
    </row>
    <row r="69" spans="1:19" x14ac:dyDescent="0.3">
      <c r="B69" s="476"/>
      <c r="C69" s="477"/>
      <c r="D69" s="477"/>
      <c r="E69" s="408" t="str">
        <f>IF(Intro!G$20="English","net delivered purchase value (CAD)","valeur d'achat nette rendue (CAD)")</f>
        <v>valeur d'achat nette rendue (CAD)</v>
      </c>
      <c r="F69" s="408"/>
      <c r="G69" s="408"/>
      <c r="H69" s="101"/>
      <c r="I69" s="101"/>
      <c r="J69" s="101"/>
      <c r="K69" s="101"/>
      <c r="L69" s="102"/>
      <c r="M69" s="8"/>
    </row>
    <row r="70" spans="1:19" ht="15" thickBot="1" x14ac:dyDescent="0.35">
      <c r="B70" s="478"/>
      <c r="C70" s="479"/>
      <c r="D70" s="479"/>
      <c r="E70" s="409" t="str">
        <f>"$ / "&amp;IF(Intro!$G$20="English",Variables!$B$24,Variables!$C$24)</f>
        <v>$ / tonne</v>
      </c>
      <c r="F70" s="409"/>
      <c r="G70" s="409"/>
      <c r="H70" s="160" t="str">
        <f>IF(H68=0,"-",H69/H68)</f>
        <v>-</v>
      </c>
      <c r="I70" s="160" t="str">
        <f>IF(I68=0,"-",I69/I68)</f>
        <v>-</v>
      </c>
      <c r="J70" s="160" t="str">
        <f>IF(J68=0,"-",J69/J68)</f>
        <v>-</v>
      </c>
      <c r="K70" s="160" t="str">
        <f t="shared" ref="K70:L70" si="18">IF(K68=0,"-",K69/K68)</f>
        <v>-</v>
      </c>
      <c r="L70" s="161" t="str">
        <f t="shared" si="18"/>
        <v>-</v>
      </c>
      <c r="M70" s="8"/>
    </row>
    <row r="71" spans="1:19" x14ac:dyDescent="0.3">
      <c r="B71" s="410" t="str">
        <f>IF(Intro!$G$20="English",O71,P71)</f>
        <v>Pays d’origine inconnue - Achats auprès d'un producteur national</v>
      </c>
      <c r="C71" s="411"/>
      <c r="D71" s="411"/>
      <c r="E71" s="407" t="str">
        <f>IF(Intro!$G$20="English",Variables!$B$23,Variables!$C$23)</f>
        <v>tonnes</v>
      </c>
      <c r="F71" s="407"/>
      <c r="G71" s="407"/>
      <c r="H71" s="103"/>
      <c r="I71" s="103"/>
      <c r="J71" s="103"/>
      <c r="K71" s="103"/>
      <c r="L71" s="104"/>
      <c r="M71" s="8"/>
      <c r="O71" s="8" t="s">
        <v>205</v>
      </c>
      <c r="P71" s="8" t="s">
        <v>283</v>
      </c>
    </row>
    <row r="72" spans="1:19" x14ac:dyDescent="0.3">
      <c r="B72" s="219"/>
      <c r="C72" s="220"/>
      <c r="D72" s="220"/>
      <c r="E72" s="408" t="str">
        <f>IF(Intro!G$20="English","net delivered purchase value (CAD)","valeur d'achat nette rendue (CAD)")</f>
        <v>valeur d'achat nette rendue (CAD)</v>
      </c>
      <c r="F72" s="408"/>
      <c r="G72" s="408"/>
      <c r="H72" s="101"/>
      <c r="I72" s="101"/>
      <c r="J72" s="101"/>
      <c r="K72" s="101"/>
      <c r="L72" s="102"/>
      <c r="M72" s="8"/>
    </row>
    <row r="73" spans="1:19" ht="15" thickBot="1" x14ac:dyDescent="0.35">
      <c r="B73" s="412"/>
      <c r="C73" s="413"/>
      <c r="D73" s="413"/>
      <c r="E73" s="409" t="str">
        <f>"$ / "&amp;IF(Intro!$G$20="English",Variables!$B$24,Variables!$C$24)</f>
        <v>$ / tonne</v>
      </c>
      <c r="F73" s="409"/>
      <c r="G73" s="409"/>
      <c r="H73" s="160" t="str">
        <f>IF(H71=0,"-",H72/H71)</f>
        <v>-</v>
      </c>
      <c r="I73" s="160" t="str">
        <f>IF(I71=0,"-",I72/I71)</f>
        <v>-</v>
      </c>
      <c r="J73" s="160" t="str">
        <f>IF(J71=0,"-",J72/J71)</f>
        <v>-</v>
      </c>
      <c r="K73" s="160" t="str">
        <f t="shared" ref="K73:L73" si="19">IF(K71=0,"-",K72/K71)</f>
        <v>-</v>
      </c>
      <c r="L73" s="161" t="str">
        <f t="shared" si="19"/>
        <v>-</v>
      </c>
      <c r="M73" s="8"/>
    </row>
    <row r="74" spans="1:19" x14ac:dyDescent="0.3">
      <c r="B74" s="203" t="str">
        <f>IF(Intro!$G$20="English",O74,P74)</f>
        <v>Pays d’origine inconnue - Achats auprès d'un autre fournisseur (énumérer ci-dessous)</v>
      </c>
      <c r="C74" s="204"/>
      <c r="D74" s="204"/>
      <c r="E74" s="414" t="str">
        <f>IF(Intro!$G$20="English",Variables!$B$23,Variables!$C$23)</f>
        <v>tonnes</v>
      </c>
      <c r="F74" s="414"/>
      <c r="G74" s="414"/>
      <c r="H74" s="103"/>
      <c r="I74" s="103"/>
      <c r="J74" s="103"/>
      <c r="K74" s="103"/>
      <c r="L74" s="104"/>
      <c r="M74" s="8"/>
      <c r="O74" s="8" t="s">
        <v>306</v>
      </c>
      <c r="P74" s="8" t="s">
        <v>307</v>
      </c>
    </row>
    <row r="75" spans="1:19" x14ac:dyDescent="0.3">
      <c r="B75" s="219"/>
      <c r="C75" s="220"/>
      <c r="D75" s="220"/>
      <c r="E75" s="408" t="str">
        <f>IF(Intro!G$20="English","net delivered purchase value (CAD)","valeur d'achat nette rendue (CAD)")</f>
        <v>valeur d'achat nette rendue (CAD)</v>
      </c>
      <c r="F75" s="408"/>
      <c r="G75" s="408"/>
      <c r="H75" s="101"/>
      <c r="I75" s="101"/>
      <c r="J75" s="101"/>
      <c r="K75" s="101"/>
      <c r="L75" s="102"/>
      <c r="M75" s="8"/>
    </row>
    <row r="76" spans="1:19" ht="15" thickBot="1" x14ac:dyDescent="0.35">
      <c r="B76" s="219"/>
      <c r="C76" s="220"/>
      <c r="D76" s="220"/>
      <c r="E76" s="408" t="str">
        <f>"$ / "&amp;IF(Intro!$G$20="English",Variables!$B$24,Variables!$C$24)</f>
        <v>$ / tonne</v>
      </c>
      <c r="F76" s="408"/>
      <c r="G76" s="408"/>
      <c r="H76" s="160" t="str">
        <f>IF(H74=0,"-",H75/H74)</f>
        <v>-</v>
      </c>
      <c r="I76" s="160" t="str">
        <f>IF(I74=0,"-",I75/I74)</f>
        <v>-</v>
      </c>
      <c r="J76" s="160" t="str">
        <f>IF(J74=0,"-",J75/J74)</f>
        <v>-</v>
      </c>
      <c r="K76" s="160" t="str">
        <f t="shared" ref="K76:L76" si="20">IF(K74=0,"-",K75/K74)</f>
        <v>-</v>
      </c>
      <c r="L76" s="161" t="str">
        <f t="shared" si="20"/>
        <v>-</v>
      </c>
      <c r="M76" s="8"/>
    </row>
    <row r="77" spans="1:19" s="27" customFormat="1" x14ac:dyDescent="0.3">
      <c r="A77" s="60"/>
      <c r="B77" s="415"/>
      <c r="C77" s="416"/>
      <c r="D77" s="416"/>
      <c r="E77" s="416"/>
      <c r="F77" s="416"/>
      <c r="G77" s="417"/>
      <c r="H77" s="31"/>
      <c r="I77" s="31"/>
      <c r="J77" s="31"/>
      <c r="K77" s="31"/>
      <c r="L77" s="32"/>
      <c r="O77" s="8" t="s">
        <v>146</v>
      </c>
      <c r="P77" s="8" t="s">
        <v>232</v>
      </c>
      <c r="Q77" s="8"/>
      <c r="R77" s="8"/>
      <c r="S77" s="8"/>
    </row>
    <row r="78" spans="1:19" s="27" customFormat="1" x14ac:dyDescent="0.3">
      <c r="A78" s="60"/>
      <c r="B78" s="418"/>
      <c r="C78" s="419"/>
      <c r="D78" s="419"/>
      <c r="E78" s="419"/>
      <c r="F78" s="419"/>
      <c r="G78" s="420"/>
      <c r="H78" s="31"/>
      <c r="I78" s="31"/>
      <c r="J78" s="31"/>
      <c r="K78" s="31"/>
      <c r="L78" s="32"/>
      <c r="O78" s="8"/>
      <c r="P78" s="8"/>
      <c r="Q78" s="8"/>
      <c r="R78" s="8"/>
      <c r="S78" s="8"/>
    </row>
    <row r="79" spans="1:19" s="27" customFormat="1" x14ac:dyDescent="0.3">
      <c r="A79" s="60"/>
      <c r="B79" s="421"/>
      <c r="C79" s="422"/>
      <c r="D79" s="422"/>
      <c r="E79" s="422"/>
      <c r="F79" s="422"/>
      <c r="G79" s="423"/>
      <c r="H79" s="31"/>
      <c r="I79" s="31"/>
      <c r="J79" s="31"/>
      <c r="K79" s="31"/>
      <c r="L79" s="32"/>
      <c r="O79" s="8"/>
      <c r="P79" s="8"/>
      <c r="Q79" s="8"/>
      <c r="R79" s="8"/>
      <c r="S79" s="8"/>
    </row>
    <row r="80" spans="1:19" x14ac:dyDescent="0.3">
      <c r="B80" s="156"/>
      <c r="C80" s="24"/>
      <c r="D80" s="24"/>
      <c r="E80" s="25"/>
      <c r="F80" s="25"/>
      <c r="G80" s="25"/>
      <c r="H80" s="25"/>
      <c r="I80" s="25"/>
      <c r="J80" s="25"/>
      <c r="K80" s="25"/>
      <c r="L80" s="18"/>
      <c r="M80" s="8"/>
      <c r="O80" s="19"/>
    </row>
    <row r="81" spans="2:15" ht="28.95" customHeight="1" x14ac:dyDescent="0.3">
      <c r="B81" s="424" t="str">
        <f>Variables!$D$85</f>
        <v>Non finis (les boulets verts)</v>
      </c>
      <c r="C81" s="425"/>
      <c r="D81" s="425"/>
      <c r="E81" s="425"/>
      <c r="F81" s="425"/>
      <c r="G81" s="426"/>
      <c r="H81" s="436">
        <f t="shared" ref="H81:L81" si="21">H21</f>
        <v>2023</v>
      </c>
      <c r="I81" s="436">
        <f t="shared" si="21"/>
        <v>2024</v>
      </c>
      <c r="J81" s="436">
        <f t="shared" si="21"/>
        <v>2025</v>
      </c>
      <c r="K81" s="436" t="str">
        <f t="shared" si="21"/>
        <v>janv.-mars 2025</v>
      </c>
      <c r="L81" s="434" t="str">
        <f t="shared" si="21"/>
        <v>janv.-mars 2026</v>
      </c>
      <c r="M81" s="8"/>
      <c r="O81" s="19"/>
    </row>
    <row r="82" spans="2:15" x14ac:dyDescent="0.3">
      <c r="B82" s="427"/>
      <c r="C82" s="428"/>
      <c r="D82" s="428"/>
      <c r="E82" s="428"/>
      <c r="F82" s="428"/>
      <c r="G82" s="429"/>
      <c r="H82" s="437"/>
      <c r="I82" s="437"/>
      <c r="J82" s="437"/>
      <c r="K82" s="437"/>
      <c r="L82" s="435"/>
      <c r="M82" s="8"/>
      <c r="O82" s="19"/>
    </row>
    <row r="83" spans="2:15" x14ac:dyDescent="0.3">
      <c r="B83" s="219" t="str">
        <f>B53</f>
        <v>Canada</v>
      </c>
      <c r="C83" s="220"/>
      <c r="D83" s="220"/>
      <c r="E83" s="408" t="str">
        <f>IF(Intro!$G$20="English",Variables!$B$23,Variables!$C$23)</f>
        <v>tonnes</v>
      </c>
      <c r="F83" s="408"/>
      <c r="G83" s="408"/>
      <c r="H83" s="101"/>
      <c r="I83" s="101"/>
      <c r="J83" s="101"/>
      <c r="K83" s="101"/>
      <c r="L83" s="102"/>
      <c r="M83" s="8"/>
    </row>
    <row r="84" spans="2:15" x14ac:dyDescent="0.3">
      <c r="B84" s="219"/>
      <c r="C84" s="220"/>
      <c r="D84" s="220"/>
      <c r="E84" s="408" t="str">
        <f>IF(Intro!G$20="English","net delivered purchase value (CAD)","valeur d'achat nette rendue (CAD)")</f>
        <v>valeur d'achat nette rendue (CAD)</v>
      </c>
      <c r="F84" s="408"/>
      <c r="G84" s="408"/>
      <c r="H84" s="101"/>
      <c r="I84" s="101"/>
      <c r="J84" s="101"/>
      <c r="K84" s="101"/>
      <c r="L84" s="102"/>
      <c r="M84" s="8"/>
    </row>
    <row r="85" spans="2:15" ht="15" thickBot="1" x14ac:dyDescent="0.35">
      <c r="B85" s="412"/>
      <c r="C85" s="413"/>
      <c r="D85" s="413"/>
      <c r="E85" s="409" t="str">
        <f>"$ / "&amp;IF(Intro!$G$20="English",Variables!$B$24,Variables!$C$24)</f>
        <v>$ / tonne</v>
      </c>
      <c r="F85" s="409"/>
      <c r="G85" s="409"/>
      <c r="H85" s="160" t="str">
        <f>IF(H83=0,"-",H84/H83)</f>
        <v>-</v>
      </c>
      <c r="I85" s="160" t="str">
        <f>IF(I83=0,"-",I84/I83)</f>
        <v>-</v>
      </c>
      <c r="J85" s="160" t="str">
        <f>IF(J83=0,"-",J84/J83)</f>
        <v>-</v>
      </c>
      <c r="K85" s="160" t="str">
        <f t="shared" ref="K85:L85" si="22">IF(K83=0,"-",K84/K83)</f>
        <v>-</v>
      </c>
      <c r="L85" s="161" t="str">
        <f t="shared" si="22"/>
        <v>-</v>
      </c>
      <c r="M85" s="8"/>
    </row>
    <row r="86" spans="2:15" x14ac:dyDescent="0.3">
      <c r="B86" s="219" t="str">
        <f t="shared" ref="B86" si="23">B56</f>
        <v>Chine</v>
      </c>
      <c r="C86" s="220"/>
      <c r="D86" s="220"/>
      <c r="E86" s="407" t="str">
        <f>IF(Intro!$G$20="English",Variables!$B$23,Variables!$C$23)</f>
        <v>tonnes</v>
      </c>
      <c r="F86" s="407"/>
      <c r="G86" s="407"/>
      <c r="H86" s="103"/>
      <c r="I86" s="103"/>
      <c r="J86" s="103"/>
      <c r="K86" s="103"/>
      <c r="L86" s="104"/>
      <c r="M86" s="8"/>
    </row>
    <row r="87" spans="2:15" x14ac:dyDescent="0.3">
      <c r="B87" s="219"/>
      <c r="C87" s="220"/>
      <c r="D87" s="220"/>
      <c r="E87" s="408" t="str">
        <f>IF(Intro!G$20="English","net delivered purchase value (CAD)","valeur d'achat nette rendue (CAD)")</f>
        <v>valeur d'achat nette rendue (CAD)</v>
      </c>
      <c r="F87" s="408"/>
      <c r="G87" s="408"/>
      <c r="H87" s="101"/>
      <c r="I87" s="101"/>
      <c r="J87" s="101"/>
      <c r="K87" s="101"/>
      <c r="L87" s="102"/>
      <c r="M87" s="8"/>
    </row>
    <row r="88" spans="2:15" ht="15" thickBot="1" x14ac:dyDescent="0.35">
      <c r="B88" s="412"/>
      <c r="C88" s="413"/>
      <c r="D88" s="413"/>
      <c r="E88" s="409" t="str">
        <f>"$ / "&amp;IF(Intro!$G$20="English",Variables!$B$24,Variables!$C$24)</f>
        <v>$ / tonne</v>
      </c>
      <c r="F88" s="409"/>
      <c r="G88" s="409"/>
      <c r="H88" s="160" t="str">
        <f>IF(H86=0,"-",H87/H86)</f>
        <v>-</v>
      </c>
      <c r="I88" s="160" t="str">
        <f>IF(I86=0,"-",I87/I86)</f>
        <v>-</v>
      </c>
      <c r="J88" s="160" t="str">
        <f>IF(J86=0,"-",J87/J86)</f>
        <v>-</v>
      </c>
      <c r="K88" s="160" t="str">
        <f t="shared" ref="K88:L88" si="24">IF(K86=0,"-",K87/K86)</f>
        <v>-</v>
      </c>
      <c r="L88" s="161" t="str">
        <f t="shared" si="24"/>
        <v>-</v>
      </c>
      <c r="M88" s="8"/>
    </row>
    <row r="89" spans="2:15" ht="15" hidden="1" customHeight="1" thickBot="1" x14ac:dyDescent="0.35">
      <c r="B89" s="219" t="str">
        <f t="shared" ref="B89" si="25">B59</f>
        <v>pays sujet 2</v>
      </c>
      <c r="C89" s="220"/>
      <c r="D89" s="220"/>
      <c r="E89" s="407" t="str">
        <f>IF(Intro!$G$20="English",Variables!$B$23,Variables!$C$23)</f>
        <v>tonnes</v>
      </c>
      <c r="F89" s="407"/>
      <c r="G89" s="407"/>
      <c r="H89" s="103"/>
      <c r="I89" s="103"/>
      <c r="J89" s="103"/>
      <c r="K89" s="103"/>
      <c r="L89" s="104"/>
      <c r="M89" s="8"/>
    </row>
    <row r="90" spans="2:15" ht="15" hidden="1" customHeight="1" thickBot="1" x14ac:dyDescent="0.35">
      <c r="B90" s="219"/>
      <c r="C90" s="220"/>
      <c r="D90" s="220"/>
      <c r="E90" s="408" t="str">
        <f>IF(Intro!G$20="English","net delivered purchase value (CAD)","valeur d'achat nette rendue (CAD)")</f>
        <v>valeur d'achat nette rendue (CAD)</v>
      </c>
      <c r="F90" s="408"/>
      <c r="G90" s="408"/>
      <c r="H90" s="101"/>
      <c r="I90" s="101"/>
      <c r="J90" s="101"/>
      <c r="K90" s="101"/>
      <c r="L90" s="102"/>
      <c r="M90" s="8"/>
    </row>
    <row r="91" spans="2:15" ht="15" hidden="1" customHeight="1" thickBot="1" x14ac:dyDescent="0.35">
      <c r="B91" s="412"/>
      <c r="C91" s="413"/>
      <c r="D91" s="413"/>
      <c r="E91" s="409" t="str">
        <f>"$ / "&amp;IF(Intro!$G$20="English",Variables!$B$24,Variables!$C$24)</f>
        <v>$ / tonne</v>
      </c>
      <c r="F91" s="409"/>
      <c r="G91" s="409"/>
      <c r="H91" s="115" t="str">
        <f>IF(H89=0,"-",H90/H89)</f>
        <v>-</v>
      </c>
      <c r="I91" s="115" t="str">
        <f>IF(I89=0,"-",I90/I89)</f>
        <v>-</v>
      </c>
      <c r="J91" s="115" t="str">
        <f>IF(J89=0,"-",J90/J89)</f>
        <v>-</v>
      </c>
      <c r="K91" s="115" t="str">
        <f t="shared" ref="K91:L91" si="26">IF(K89=0,"-",K90/K89)</f>
        <v>-</v>
      </c>
      <c r="L91" s="116" t="str">
        <f t="shared" si="26"/>
        <v>-</v>
      </c>
      <c r="M91" s="8"/>
    </row>
    <row r="92" spans="2:15" ht="15" hidden="1" customHeight="1" thickBot="1" x14ac:dyDescent="0.35">
      <c r="B92" s="219" t="str">
        <f t="shared" ref="B92" si="27">B62</f>
        <v>pays sujet 3</v>
      </c>
      <c r="C92" s="220"/>
      <c r="D92" s="220"/>
      <c r="E92" s="407" t="str">
        <f>IF(Intro!$G$20="English",Variables!$B$23,Variables!$C$23)</f>
        <v>tonnes</v>
      </c>
      <c r="F92" s="407"/>
      <c r="G92" s="407"/>
      <c r="H92" s="103"/>
      <c r="I92" s="103"/>
      <c r="J92" s="103"/>
      <c r="K92" s="103"/>
      <c r="L92" s="104"/>
      <c r="M92" s="8"/>
    </row>
    <row r="93" spans="2:15" ht="15" hidden="1" customHeight="1" thickBot="1" x14ac:dyDescent="0.35">
      <c r="B93" s="219"/>
      <c r="C93" s="220"/>
      <c r="D93" s="220"/>
      <c r="E93" s="408" t="str">
        <f>IF(Intro!G$20="English","net delivered purchase value (CAD)","valeur d'achat nette rendue (CAD)")</f>
        <v>valeur d'achat nette rendue (CAD)</v>
      </c>
      <c r="F93" s="408"/>
      <c r="G93" s="408"/>
      <c r="H93" s="101"/>
      <c r="I93" s="101"/>
      <c r="J93" s="101"/>
      <c r="K93" s="101"/>
      <c r="L93" s="102"/>
      <c r="M93" s="8"/>
    </row>
    <row r="94" spans="2:15" ht="15" hidden="1" customHeight="1" thickBot="1" x14ac:dyDescent="0.35">
      <c r="B94" s="412"/>
      <c r="C94" s="413"/>
      <c r="D94" s="413"/>
      <c r="E94" s="409" t="str">
        <f>"$ / "&amp;IF(Intro!$G$20="English",Variables!$B$24,Variables!$C$24)</f>
        <v>$ / tonne</v>
      </c>
      <c r="F94" s="409"/>
      <c r="G94" s="409"/>
      <c r="H94" s="115" t="str">
        <f>IF(H92=0,"-",H93/H92)</f>
        <v>-</v>
      </c>
      <c r="I94" s="115" t="str">
        <f>IF(I92=0,"-",I93/I92)</f>
        <v>-</v>
      </c>
      <c r="J94" s="115" t="str">
        <f>IF(J92=0,"-",J93/J92)</f>
        <v>-</v>
      </c>
      <c r="K94" s="115" t="str">
        <f t="shared" ref="K94:L94" si="28">IF(K92=0,"-",K93/K92)</f>
        <v>-</v>
      </c>
      <c r="L94" s="116" t="str">
        <f t="shared" si="28"/>
        <v>-</v>
      </c>
      <c r="M94" s="8"/>
    </row>
    <row r="95" spans="2:15" x14ac:dyDescent="0.3">
      <c r="B95" s="219" t="str">
        <f t="shared" ref="B95" si="29">B65</f>
        <v>États-Unis</v>
      </c>
      <c r="C95" s="220"/>
      <c r="D95" s="220"/>
      <c r="E95" s="407" t="str">
        <f>IF(Intro!$G$20="English",Variables!$B$23,Variables!$C$23)</f>
        <v>tonnes</v>
      </c>
      <c r="F95" s="407"/>
      <c r="G95" s="407"/>
      <c r="H95" s="103"/>
      <c r="I95" s="103"/>
      <c r="J95" s="103"/>
      <c r="K95" s="103"/>
      <c r="L95" s="104"/>
      <c r="M95" s="8"/>
    </row>
    <row r="96" spans="2:15" x14ac:dyDescent="0.3">
      <c r="B96" s="219"/>
      <c r="C96" s="220"/>
      <c r="D96" s="220"/>
      <c r="E96" s="408" t="str">
        <f>IF(Intro!G$20="English","net delivered purchase value (CAD)","valeur d'achat nette rendue (CAD)")</f>
        <v>valeur d'achat nette rendue (CAD)</v>
      </c>
      <c r="F96" s="408"/>
      <c r="G96" s="408"/>
      <c r="H96" s="101"/>
      <c r="I96" s="101"/>
      <c r="J96" s="101"/>
      <c r="K96" s="101"/>
      <c r="L96" s="102"/>
      <c r="M96" s="8"/>
    </row>
    <row r="97" spans="1:19" ht="15" thickBot="1" x14ac:dyDescent="0.35">
      <c r="B97" s="412"/>
      <c r="C97" s="413"/>
      <c r="D97" s="413"/>
      <c r="E97" s="409" t="str">
        <f>"$ / "&amp;IF(Intro!$G$20="English",Variables!$B$24,Variables!$C$24)</f>
        <v>$ / tonne</v>
      </c>
      <c r="F97" s="409"/>
      <c r="G97" s="409"/>
      <c r="H97" s="160" t="str">
        <f>IF(H95=0,"-",H96/H95)</f>
        <v>-</v>
      </c>
      <c r="I97" s="160" t="str">
        <f>IF(I95=0,"-",I96/I95)</f>
        <v>-</v>
      </c>
      <c r="J97" s="160" t="str">
        <f>IF(J95=0,"-",J96/J95)</f>
        <v>-</v>
      </c>
      <c r="K97" s="160" t="str">
        <f t="shared" ref="K97:L97" si="30">IF(K95=0,"-",K96/K95)</f>
        <v>-</v>
      </c>
      <c r="L97" s="161" t="str">
        <f t="shared" si="30"/>
        <v>-</v>
      </c>
      <c r="M97" s="8"/>
    </row>
    <row r="98" spans="1:19" x14ac:dyDescent="0.3">
      <c r="B98" s="410" t="str">
        <f>B68</f>
        <v>Autres pays (énumérer ci-dessous)</v>
      </c>
      <c r="C98" s="411"/>
      <c r="D98" s="411"/>
      <c r="E98" s="407" t="str">
        <f>IF(Intro!$G$20="English",Variables!$B$23,Variables!$C$23)</f>
        <v>tonnes</v>
      </c>
      <c r="F98" s="407"/>
      <c r="G98" s="407"/>
      <c r="H98" s="103"/>
      <c r="I98" s="103"/>
      <c r="J98" s="103"/>
      <c r="K98" s="103"/>
      <c r="L98" s="103"/>
      <c r="M98" s="8"/>
    </row>
    <row r="99" spans="1:19" x14ac:dyDescent="0.3">
      <c r="B99" s="476"/>
      <c r="C99" s="477"/>
      <c r="D99" s="477"/>
      <c r="E99" s="408" t="str">
        <f>IF(Intro!G$20="English","net delivered purchase value (CAD)","valeur d'achat nette rendue (CAD)")</f>
        <v>valeur d'achat nette rendue (CAD)</v>
      </c>
      <c r="F99" s="408"/>
      <c r="G99" s="408"/>
      <c r="H99" s="101"/>
      <c r="I99" s="101"/>
      <c r="J99" s="101"/>
      <c r="K99" s="101"/>
      <c r="L99" s="102"/>
      <c r="M99" s="8"/>
    </row>
    <row r="100" spans="1:19" ht="15" thickBot="1" x14ac:dyDescent="0.35">
      <c r="B100" s="478"/>
      <c r="C100" s="479"/>
      <c r="D100" s="479"/>
      <c r="E100" s="409" t="str">
        <f>"$ / "&amp;IF(Intro!$G$20="English",Variables!$B$24,Variables!$C$24)</f>
        <v>$ / tonne</v>
      </c>
      <c r="F100" s="409"/>
      <c r="G100" s="409"/>
      <c r="H100" s="160" t="str">
        <f>IF(H98=0,"-",H99/H98)</f>
        <v>-</v>
      </c>
      <c r="I100" s="160" t="str">
        <f>IF(I98=0,"-",I99/I98)</f>
        <v>-</v>
      </c>
      <c r="J100" s="160" t="str">
        <f>IF(J98=0,"-",J99/J98)</f>
        <v>-</v>
      </c>
      <c r="K100" s="160" t="str">
        <f t="shared" ref="K100:L100" si="31">IF(K98=0,"-",K99/K98)</f>
        <v>-</v>
      </c>
      <c r="L100" s="161" t="str">
        <f t="shared" si="31"/>
        <v>-</v>
      </c>
      <c r="M100" s="8"/>
    </row>
    <row r="101" spans="1:19" x14ac:dyDescent="0.3">
      <c r="B101" s="410" t="str">
        <f>IF(Intro!$G$20="English",O101,P101)</f>
        <v>Pays d’origine inconnue - Achats auprès d'un producteur national</v>
      </c>
      <c r="C101" s="411"/>
      <c r="D101" s="411"/>
      <c r="E101" s="407" t="str">
        <f>IF(Intro!$G$20="English",Variables!$B$23,Variables!$C$23)</f>
        <v>tonnes</v>
      </c>
      <c r="F101" s="407"/>
      <c r="G101" s="407"/>
      <c r="H101" s="103"/>
      <c r="I101" s="103"/>
      <c r="J101" s="103"/>
      <c r="K101" s="103"/>
      <c r="L101" s="104"/>
      <c r="M101" s="8"/>
      <c r="O101" s="8" t="s">
        <v>205</v>
      </c>
      <c r="P101" s="8" t="s">
        <v>283</v>
      </c>
    </row>
    <row r="102" spans="1:19" x14ac:dyDescent="0.3">
      <c r="B102" s="219"/>
      <c r="C102" s="220"/>
      <c r="D102" s="220"/>
      <c r="E102" s="408" t="str">
        <f>IF(Intro!G$20="English","net delivered purchase value (CAD)","valeur d'achat nette rendue (CAD)")</f>
        <v>valeur d'achat nette rendue (CAD)</v>
      </c>
      <c r="F102" s="408"/>
      <c r="G102" s="408"/>
      <c r="H102" s="101"/>
      <c r="I102" s="101"/>
      <c r="J102" s="101"/>
      <c r="K102" s="101"/>
      <c r="L102" s="102"/>
      <c r="M102" s="8"/>
    </row>
    <row r="103" spans="1:19" ht="15" thickBot="1" x14ac:dyDescent="0.35">
      <c r="B103" s="412"/>
      <c r="C103" s="413"/>
      <c r="D103" s="413"/>
      <c r="E103" s="409" t="str">
        <f>"$ / "&amp;IF(Intro!$G$20="English",Variables!$B$24,Variables!$C$24)</f>
        <v>$ / tonne</v>
      </c>
      <c r="F103" s="409"/>
      <c r="G103" s="409"/>
      <c r="H103" s="160" t="str">
        <f>IF(H101=0,"-",H102/H101)</f>
        <v>-</v>
      </c>
      <c r="I103" s="160" t="str">
        <f>IF(I101=0,"-",I102/I101)</f>
        <v>-</v>
      </c>
      <c r="J103" s="160" t="str">
        <f>IF(J101=0,"-",J102/J101)</f>
        <v>-</v>
      </c>
      <c r="K103" s="160" t="str">
        <f t="shared" ref="K103:L103" si="32">IF(K101=0,"-",K102/K101)</f>
        <v>-</v>
      </c>
      <c r="L103" s="161" t="str">
        <f t="shared" si="32"/>
        <v>-</v>
      </c>
      <c r="M103" s="8"/>
    </row>
    <row r="104" spans="1:19" x14ac:dyDescent="0.3">
      <c r="B104" s="203" t="str">
        <f>IF(Intro!$G$20="English",O104,P104)</f>
        <v>Pays d’origine inconnue - Achats auprès d'un autre fournisseur (énumérer ci-dessous)</v>
      </c>
      <c r="C104" s="204"/>
      <c r="D104" s="204"/>
      <c r="E104" s="414" t="str">
        <f>IF(Intro!$G$20="English",Variables!$B$23,Variables!$C$23)</f>
        <v>tonnes</v>
      </c>
      <c r="F104" s="414"/>
      <c r="G104" s="414"/>
      <c r="H104" s="103"/>
      <c r="I104" s="103"/>
      <c r="J104" s="103"/>
      <c r="K104" s="103"/>
      <c r="L104" s="104"/>
      <c r="M104" s="8"/>
      <c r="O104" s="8" t="s">
        <v>306</v>
      </c>
      <c r="P104" s="8" t="s">
        <v>307</v>
      </c>
    </row>
    <row r="105" spans="1:19" x14ac:dyDescent="0.3">
      <c r="B105" s="219"/>
      <c r="C105" s="220"/>
      <c r="D105" s="220"/>
      <c r="E105" s="408" t="str">
        <f>IF(Intro!G$20="English","net delivered purchase value (CAD)","valeur d'achat nette rendue (CAD)")</f>
        <v>valeur d'achat nette rendue (CAD)</v>
      </c>
      <c r="F105" s="408"/>
      <c r="G105" s="408"/>
      <c r="H105" s="101"/>
      <c r="I105" s="101"/>
      <c r="J105" s="101"/>
      <c r="K105" s="101"/>
      <c r="L105" s="102"/>
      <c r="M105" s="8"/>
    </row>
    <row r="106" spans="1:19" ht="15" thickBot="1" x14ac:dyDescent="0.35">
      <c r="B106" s="219"/>
      <c r="C106" s="220"/>
      <c r="D106" s="220"/>
      <c r="E106" s="408" t="str">
        <f>"$ / "&amp;IF(Intro!$G$20="English",Variables!$B$24,Variables!$C$24)</f>
        <v>$ / tonne</v>
      </c>
      <c r="F106" s="408"/>
      <c r="G106" s="408"/>
      <c r="H106" s="160" t="str">
        <f>IF(H104=0,"-",H105/H104)</f>
        <v>-</v>
      </c>
      <c r="I106" s="160" t="str">
        <f>IF(I104=0,"-",I105/I104)</f>
        <v>-</v>
      </c>
      <c r="J106" s="160" t="str">
        <f>IF(J104=0,"-",J105/J104)</f>
        <v>-</v>
      </c>
      <c r="K106" s="160" t="str">
        <f t="shared" ref="K106:L106" si="33">IF(K104=0,"-",K105/K104)</f>
        <v>-</v>
      </c>
      <c r="L106" s="161" t="str">
        <f t="shared" si="33"/>
        <v>-</v>
      </c>
      <c r="M106" s="8"/>
    </row>
    <row r="107" spans="1:19" s="27" customFormat="1" x14ac:dyDescent="0.3">
      <c r="A107" s="60"/>
      <c r="B107" s="415"/>
      <c r="C107" s="416"/>
      <c r="D107" s="416"/>
      <c r="E107" s="416"/>
      <c r="F107" s="416"/>
      <c r="G107" s="417"/>
      <c r="H107" s="31"/>
      <c r="I107" s="31"/>
      <c r="J107" s="31"/>
      <c r="K107" s="31"/>
      <c r="L107" s="32"/>
      <c r="O107" s="8" t="s">
        <v>146</v>
      </c>
      <c r="P107" s="8" t="s">
        <v>232</v>
      </c>
      <c r="Q107" s="8"/>
      <c r="R107" s="8"/>
      <c r="S107" s="8"/>
    </row>
    <row r="108" spans="1:19" s="27" customFormat="1" x14ac:dyDescent="0.3">
      <c r="A108" s="60"/>
      <c r="B108" s="418"/>
      <c r="C108" s="419"/>
      <c r="D108" s="419"/>
      <c r="E108" s="419"/>
      <c r="F108" s="419"/>
      <c r="G108" s="420"/>
      <c r="H108" s="31"/>
      <c r="I108" s="31"/>
      <c r="J108" s="31"/>
      <c r="K108" s="31"/>
      <c r="L108" s="32"/>
      <c r="O108" s="8"/>
      <c r="P108" s="8"/>
      <c r="Q108" s="8"/>
      <c r="R108" s="8"/>
      <c r="S108" s="8"/>
    </row>
    <row r="109" spans="1:19" s="27" customFormat="1" x14ac:dyDescent="0.3">
      <c r="A109" s="60"/>
      <c r="B109" s="421"/>
      <c r="C109" s="422"/>
      <c r="D109" s="422"/>
      <c r="E109" s="422"/>
      <c r="F109" s="422"/>
      <c r="G109" s="423"/>
      <c r="H109" s="31"/>
      <c r="I109" s="31"/>
      <c r="J109" s="31"/>
      <c r="K109" s="31"/>
      <c r="L109" s="32"/>
      <c r="O109" s="8"/>
      <c r="P109" s="8"/>
      <c r="Q109" s="8"/>
      <c r="R109" s="8"/>
      <c r="S109" s="8"/>
    </row>
    <row r="110" spans="1:19" x14ac:dyDescent="0.3">
      <c r="B110" s="163"/>
      <c r="C110" s="78"/>
      <c r="D110" s="78"/>
      <c r="E110" s="66"/>
      <c r="F110" s="66"/>
      <c r="G110" s="66"/>
      <c r="H110" s="78"/>
      <c r="I110" s="78"/>
      <c r="J110" s="78"/>
      <c r="K110" s="78"/>
      <c r="L110" s="59"/>
      <c r="M110" s="8"/>
    </row>
    <row r="111" spans="1:19" s="9" customFormat="1" x14ac:dyDescent="0.3">
      <c r="A111" s="6"/>
      <c r="B111" s="335" t="s">
        <v>11</v>
      </c>
      <c r="C111" s="336"/>
      <c r="D111" s="336"/>
      <c r="E111" s="336"/>
      <c r="F111" s="336"/>
      <c r="G111" s="336"/>
      <c r="H111" s="336"/>
      <c r="I111" s="336"/>
      <c r="J111" s="336"/>
      <c r="K111" s="336"/>
      <c r="L111" s="337"/>
      <c r="M111" s="45"/>
    </row>
    <row r="112" spans="1:19" s="27" customFormat="1" x14ac:dyDescent="0.3">
      <c r="A112" s="60"/>
      <c r="B112" s="72"/>
      <c r="C112" s="55"/>
      <c r="D112" s="55"/>
      <c r="E112" s="55"/>
      <c r="F112" s="55"/>
      <c r="G112" s="55"/>
      <c r="H112" s="55"/>
      <c r="I112" s="55"/>
      <c r="J112" s="55"/>
      <c r="K112" s="55"/>
      <c r="L112" s="62"/>
      <c r="O112" s="8"/>
      <c r="P112" s="8"/>
      <c r="Q112" s="8"/>
      <c r="R112" s="8"/>
      <c r="S112" s="8"/>
    </row>
    <row r="113" spans="1:19" s="27" customFormat="1" x14ac:dyDescent="0.3">
      <c r="A113" s="60"/>
      <c r="B113" s="166" t="str">
        <f>IF(Intro!$G$20="English",O113,P113)</f>
        <v>Nommez les fournisseurs les plus importants des marchandises de votre entreprise depuis le 1er janvier 2023.</v>
      </c>
      <c r="C113" s="499"/>
      <c r="D113" s="499"/>
      <c r="E113" s="499"/>
      <c r="F113" s="499"/>
      <c r="G113" s="499"/>
      <c r="H113" s="499"/>
      <c r="I113" s="499"/>
      <c r="J113" s="499"/>
      <c r="K113" s="499"/>
      <c r="L113" s="168"/>
      <c r="O113" s="8" t="str">
        <f>"Indicate your firm's top suppliers of the goods since January 1, "&amp;Variables!B6&amp;"."</f>
        <v>Indicate your firm's top suppliers of the goods since January 1, 2023.</v>
      </c>
      <c r="P113" s="8" t="str">
        <f>"Nommez les fournisseurs les plus importants des marchandises de votre entreprise depuis le 1er janvier "&amp;Variables!B6&amp;"."</f>
        <v>Nommez les fournisseurs les plus importants des marchandises de votre entreprise depuis le 1er janvier 2023.</v>
      </c>
      <c r="Q113" s="8"/>
      <c r="R113" s="8"/>
      <c r="S113" s="8"/>
    </row>
    <row r="114" spans="1:19" s="27" customFormat="1" x14ac:dyDescent="0.3">
      <c r="A114" s="60"/>
      <c r="B114" s="72"/>
      <c r="C114" s="55"/>
      <c r="D114" s="55"/>
      <c r="E114" s="55"/>
      <c r="F114" s="55"/>
      <c r="G114" s="55"/>
      <c r="H114" s="55"/>
      <c r="I114" s="55"/>
      <c r="J114" s="55"/>
      <c r="K114" s="55"/>
      <c r="L114" s="62"/>
      <c r="O114" s="8" t="s">
        <v>73</v>
      </c>
      <c r="P114" s="8" t="s">
        <v>128</v>
      </c>
      <c r="Q114" s="8"/>
      <c r="R114" s="8"/>
      <c r="S114" s="8"/>
    </row>
    <row r="115" spans="1:19" x14ac:dyDescent="0.3">
      <c r="B115" s="164"/>
      <c r="C115" s="389" t="str">
        <f>IF(Intro!$G$20="English",O114,P114)</f>
        <v xml:space="preserve">Dénomination sociale de l'entreprise </v>
      </c>
      <c r="D115" s="389"/>
      <c r="E115" s="389"/>
      <c r="F115" s="389"/>
      <c r="G115" s="389" t="str">
        <f>IF(Intro!$G$20="English",O115,P115)</f>
        <v>Rôle dans le marché canadien</v>
      </c>
      <c r="H115" s="389"/>
      <c r="I115" s="389"/>
      <c r="J115" s="389"/>
      <c r="K115" s="389"/>
      <c r="L115" s="390"/>
      <c r="M115" s="8"/>
      <c r="O115" s="8" t="s">
        <v>506</v>
      </c>
      <c r="P115" s="8" t="s">
        <v>507</v>
      </c>
    </row>
    <row r="116" spans="1:19" x14ac:dyDescent="0.3">
      <c r="B116" s="500">
        <v>1</v>
      </c>
      <c r="C116" s="223"/>
      <c r="D116" s="223"/>
      <c r="E116" s="223"/>
      <c r="F116" s="223"/>
      <c r="G116" s="223"/>
      <c r="H116" s="223"/>
      <c r="I116" s="223"/>
      <c r="J116" s="223"/>
      <c r="K116" s="223"/>
      <c r="L116" s="224"/>
      <c r="M116" s="8"/>
    </row>
    <row r="117" spans="1:19" x14ac:dyDescent="0.3">
      <c r="B117" s="500"/>
      <c r="C117" s="223"/>
      <c r="D117" s="223"/>
      <c r="E117" s="223"/>
      <c r="F117" s="223"/>
      <c r="G117" s="223"/>
      <c r="H117" s="223"/>
      <c r="I117" s="223"/>
      <c r="J117" s="223"/>
      <c r="K117" s="223"/>
      <c r="L117" s="224"/>
      <c r="M117" s="8"/>
    </row>
    <row r="118" spans="1:19" x14ac:dyDescent="0.3">
      <c r="B118" s="475">
        <v>2</v>
      </c>
      <c r="C118" s="223"/>
      <c r="D118" s="223"/>
      <c r="E118" s="223"/>
      <c r="F118" s="223"/>
      <c r="G118" s="223"/>
      <c r="H118" s="223"/>
      <c r="I118" s="223"/>
      <c r="J118" s="223"/>
      <c r="K118" s="223"/>
      <c r="L118" s="224"/>
      <c r="M118" s="8"/>
    </row>
    <row r="119" spans="1:19" x14ac:dyDescent="0.3">
      <c r="B119" s="475"/>
      <c r="C119" s="223"/>
      <c r="D119" s="223"/>
      <c r="E119" s="223"/>
      <c r="F119" s="223"/>
      <c r="G119" s="223"/>
      <c r="H119" s="223"/>
      <c r="I119" s="223"/>
      <c r="J119" s="223"/>
      <c r="K119" s="223"/>
      <c r="L119" s="224"/>
      <c r="M119" s="8"/>
    </row>
    <row r="120" spans="1:19" x14ac:dyDescent="0.3">
      <c r="B120" s="475">
        <v>3</v>
      </c>
      <c r="C120" s="223"/>
      <c r="D120" s="223"/>
      <c r="E120" s="223"/>
      <c r="F120" s="223"/>
      <c r="G120" s="223"/>
      <c r="H120" s="223"/>
      <c r="I120" s="223"/>
      <c r="J120" s="223"/>
      <c r="K120" s="223"/>
      <c r="L120" s="224"/>
      <c r="M120" s="8"/>
    </row>
    <row r="121" spans="1:19" x14ac:dyDescent="0.3">
      <c r="B121" s="475"/>
      <c r="C121" s="223"/>
      <c r="D121" s="223"/>
      <c r="E121" s="223"/>
      <c r="F121" s="223"/>
      <c r="G121" s="223"/>
      <c r="H121" s="223"/>
      <c r="I121" s="223"/>
      <c r="J121" s="223"/>
      <c r="K121" s="223"/>
      <c r="L121" s="224"/>
      <c r="M121" s="8"/>
    </row>
    <row r="122" spans="1:19" x14ac:dyDescent="0.3">
      <c r="B122" s="475">
        <v>4</v>
      </c>
      <c r="C122" s="223"/>
      <c r="D122" s="223"/>
      <c r="E122" s="223"/>
      <c r="F122" s="223"/>
      <c r="G122" s="223"/>
      <c r="H122" s="223"/>
      <c r="I122" s="223"/>
      <c r="J122" s="223"/>
      <c r="K122" s="223"/>
      <c r="L122" s="224"/>
      <c r="M122" s="8"/>
    </row>
    <row r="123" spans="1:19" x14ac:dyDescent="0.3">
      <c r="B123" s="475"/>
      <c r="C123" s="223"/>
      <c r="D123" s="223"/>
      <c r="E123" s="223"/>
      <c r="F123" s="223"/>
      <c r="G123" s="223"/>
      <c r="H123" s="223"/>
      <c r="I123" s="223"/>
      <c r="J123" s="223"/>
      <c r="K123" s="223"/>
      <c r="L123" s="224"/>
      <c r="M123" s="8"/>
    </row>
    <row r="124" spans="1:19" x14ac:dyDescent="0.3">
      <c r="B124" s="475">
        <v>5</v>
      </c>
      <c r="C124" s="223"/>
      <c r="D124" s="223"/>
      <c r="E124" s="223"/>
      <c r="F124" s="223"/>
      <c r="G124" s="223"/>
      <c r="H124" s="223"/>
      <c r="I124" s="223"/>
      <c r="J124" s="223"/>
      <c r="K124" s="223"/>
      <c r="L124" s="224"/>
      <c r="M124" s="8"/>
    </row>
    <row r="125" spans="1:19" x14ac:dyDescent="0.3">
      <c r="B125" s="475"/>
      <c r="C125" s="223"/>
      <c r="D125" s="223"/>
      <c r="E125" s="223"/>
      <c r="F125" s="223"/>
      <c r="G125" s="223"/>
      <c r="H125" s="223"/>
      <c r="I125" s="223"/>
      <c r="J125" s="223"/>
      <c r="K125" s="223"/>
      <c r="L125" s="224"/>
      <c r="M125" s="8"/>
    </row>
    <row r="126" spans="1:19" x14ac:dyDescent="0.3">
      <c r="B126" s="475">
        <v>6</v>
      </c>
      <c r="C126" s="223"/>
      <c r="D126" s="223"/>
      <c r="E126" s="223"/>
      <c r="F126" s="223"/>
      <c r="G126" s="223"/>
      <c r="H126" s="223"/>
      <c r="I126" s="223"/>
      <c r="J126" s="223"/>
      <c r="K126" s="223"/>
      <c r="L126" s="224"/>
      <c r="M126" s="8"/>
    </row>
    <row r="127" spans="1:19" x14ac:dyDescent="0.3">
      <c r="B127" s="475"/>
      <c r="C127" s="223"/>
      <c r="D127" s="223"/>
      <c r="E127" s="223"/>
      <c r="F127" s="223"/>
      <c r="G127" s="223"/>
      <c r="H127" s="223"/>
      <c r="I127" s="223"/>
      <c r="J127" s="223"/>
      <c r="K127" s="223"/>
      <c r="L127" s="224"/>
      <c r="M127" s="8"/>
    </row>
    <row r="128" spans="1:19" x14ac:dyDescent="0.3">
      <c r="B128" s="475">
        <v>7</v>
      </c>
      <c r="C128" s="223"/>
      <c r="D128" s="223"/>
      <c r="E128" s="223"/>
      <c r="F128" s="223"/>
      <c r="G128" s="223"/>
      <c r="H128" s="223"/>
      <c r="I128" s="223"/>
      <c r="J128" s="223"/>
      <c r="K128" s="223"/>
      <c r="L128" s="224"/>
      <c r="M128" s="8"/>
    </row>
    <row r="129" spans="1:19" x14ac:dyDescent="0.3">
      <c r="B129" s="475"/>
      <c r="C129" s="223"/>
      <c r="D129" s="223"/>
      <c r="E129" s="223"/>
      <c r="F129" s="223"/>
      <c r="G129" s="223"/>
      <c r="H129" s="223"/>
      <c r="I129" s="223"/>
      <c r="J129" s="223"/>
      <c r="K129" s="223"/>
      <c r="L129" s="224"/>
      <c r="M129" s="8"/>
    </row>
    <row r="130" spans="1:19" x14ac:dyDescent="0.3">
      <c r="B130" s="475">
        <v>8</v>
      </c>
      <c r="C130" s="223"/>
      <c r="D130" s="223"/>
      <c r="E130" s="223"/>
      <c r="F130" s="223"/>
      <c r="G130" s="223"/>
      <c r="H130" s="223"/>
      <c r="I130" s="223"/>
      <c r="J130" s="223"/>
      <c r="K130" s="223"/>
      <c r="L130" s="224"/>
      <c r="M130" s="8"/>
    </row>
    <row r="131" spans="1:19" x14ac:dyDescent="0.3">
      <c r="B131" s="475"/>
      <c r="C131" s="223"/>
      <c r="D131" s="223"/>
      <c r="E131" s="223"/>
      <c r="F131" s="223"/>
      <c r="G131" s="223"/>
      <c r="H131" s="223"/>
      <c r="I131" s="223"/>
      <c r="J131" s="223"/>
      <c r="K131" s="223"/>
      <c r="L131" s="224"/>
      <c r="M131" s="8"/>
    </row>
    <row r="132" spans="1:19" x14ac:dyDescent="0.3">
      <c r="B132" s="475">
        <v>9</v>
      </c>
      <c r="C132" s="223"/>
      <c r="D132" s="223"/>
      <c r="E132" s="223"/>
      <c r="F132" s="223"/>
      <c r="G132" s="223"/>
      <c r="H132" s="223"/>
      <c r="I132" s="223"/>
      <c r="J132" s="223"/>
      <c r="K132" s="223"/>
      <c r="L132" s="224"/>
      <c r="M132" s="8"/>
    </row>
    <row r="133" spans="1:19" x14ac:dyDescent="0.3">
      <c r="B133" s="475"/>
      <c r="C133" s="223"/>
      <c r="D133" s="223"/>
      <c r="E133" s="223"/>
      <c r="F133" s="223"/>
      <c r="G133" s="223"/>
      <c r="H133" s="223"/>
      <c r="I133" s="223"/>
      <c r="J133" s="223"/>
      <c r="K133" s="223"/>
      <c r="L133" s="224"/>
      <c r="M133" s="8"/>
    </row>
    <row r="134" spans="1:19" x14ac:dyDescent="0.3">
      <c r="B134" s="475">
        <v>10</v>
      </c>
      <c r="C134" s="223"/>
      <c r="D134" s="223"/>
      <c r="E134" s="223"/>
      <c r="F134" s="223"/>
      <c r="G134" s="223"/>
      <c r="H134" s="223"/>
      <c r="I134" s="223"/>
      <c r="J134" s="223"/>
      <c r="K134" s="223"/>
      <c r="L134" s="224"/>
      <c r="M134" s="8"/>
    </row>
    <row r="135" spans="1:19" x14ac:dyDescent="0.3">
      <c r="B135" s="475"/>
      <c r="C135" s="223"/>
      <c r="D135" s="223"/>
      <c r="E135" s="223"/>
      <c r="F135" s="223"/>
      <c r="G135" s="223"/>
      <c r="H135" s="223"/>
      <c r="I135" s="223"/>
      <c r="J135" s="223"/>
      <c r="K135" s="223"/>
      <c r="L135" s="224"/>
      <c r="M135" s="8"/>
    </row>
    <row r="136" spans="1:19" s="27" customFormat="1" x14ac:dyDescent="0.3">
      <c r="A136" s="60"/>
      <c r="B136" s="73"/>
      <c r="C136" s="74"/>
      <c r="D136" s="74"/>
      <c r="E136" s="74"/>
      <c r="F136" s="74"/>
      <c r="G136" s="74"/>
      <c r="H136" s="74"/>
      <c r="I136" s="74"/>
      <c r="J136" s="74"/>
      <c r="K136" s="74"/>
      <c r="L136" s="75"/>
      <c r="O136" s="8"/>
      <c r="P136" s="8"/>
      <c r="Q136" s="8"/>
      <c r="R136" s="8"/>
      <c r="S136" s="8"/>
    </row>
    <row r="137" spans="1:19" s="9" customFormat="1" x14ac:dyDescent="0.3">
      <c r="A137" s="6"/>
      <c r="B137" s="335" t="s">
        <v>10</v>
      </c>
      <c r="C137" s="336"/>
      <c r="D137" s="336"/>
      <c r="E137" s="336"/>
      <c r="F137" s="336"/>
      <c r="G137" s="336"/>
      <c r="H137" s="336"/>
      <c r="I137" s="336"/>
      <c r="J137" s="336"/>
      <c r="K137" s="336"/>
      <c r="L137" s="337"/>
      <c r="M137" s="45"/>
    </row>
    <row r="138" spans="1:19" s="27" customFormat="1" x14ac:dyDescent="0.3">
      <c r="A138" s="60"/>
      <c r="B138" s="72"/>
      <c r="C138" s="55"/>
      <c r="D138" s="55"/>
      <c r="E138" s="55"/>
      <c r="F138" s="55"/>
      <c r="G138" s="55"/>
      <c r="H138" s="55"/>
      <c r="I138" s="55"/>
      <c r="J138" s="55"/>
      <c r="K138" s="55"/>
      <c r="L138" s="62"/>
      <c r="O138" s="8"/>
      <c r="P138" s="8"/>
      <c r="Q138" s="8"/>
      <c r="R138" s="8"/>
      <c r="S138" s="8"/>
    </row>
    <row r="139" spans="1:19" s="27" customFormat="1" x14ac:dyDescent="0.3">
      <c r="A139" s="60"/>
      <c r="B139" s="166" t="str">
        <f>IF(Intro!$G$20="English",O139,P139)</f>
        <v>Au cours des 12 derniers mois, indiquez si votre entreprise a été contactée par des producteurs ou des distributeurs pour proposer la vente des marchandises. Si tel est le cas, indiquez le pays d'origine des marchandises proposées.</v>
      </c>
      <c r="C139" s="167"/>
      <c r="D139" s="167"/>
      <c r="E139" s="167"/>
      <c r="F139" s="167"/>
      <c r="G139" s="167"/>
      <c r="H139" s="167"/>
      <c r="I139" s="167"/>
      <c r="J139" s="167"/>
      <c r="K139" s="167"/>
      <c r="L139" s="168"/>
      <c r="O139" s="8" t="s">
        <v>314</v>
      </c>
      <c r="P139" s="8" t="s">
        <v>289</v>
      </c>
      <c r="Q139" s="8"/>
      <c r="R139" s="8"/>
      <c r="S139" s="8"/>
    </row>
    <row r="140" spans="1:19" s="27" customFormat="1" x14ac:dyDescent="0.3">
      <c r="A140" s="60"/>
      <c r="B140" s="166"/>
      <c r="C140" s="167"/>
      <c r="D140" s="167"/>
      <c r="E140" s="167"/>
      <c r="F140" s="167"/>
      <c r="G140" s="167"/>
      <c r="H140" s="167"/>
      <c r="I140" s="167"/>
      <c r="J140" s="167"/>
      <c r="K140" s="167"/>
      <c r="L140" s="168"/>
      <c r="O140" s="8"/>
      <c r="P140" s="8"/>
      <c r="Q140" s="8"/>
      <c r="R140" s="8"/>
      <c r="S140" s="8"/>
    </row>
    <row r="141" spans="1:19" s="27" customFormat="1" x14ac:dyDescent="0.3">
      <c r="A141" s="60"/>
      <c r="B141" s="72"/>
      <c r="C141" s="61"/>
      <c r="D141" s="61"/>
      <c r="E141" s="61"/>
      <c r="F141" s="61"/>
      <c r="G141" s="61"/>
      <c r="H141" s="61"/>
      <c r="I141" s="61"/>
      <c r="J141" s="61"/>
      <c r="K141" s="61"/>
      <c r="L141" s="62"/>
      <c r="O141" s="8" t="s">
        <v>240</v>
      </c>
      <c r="P141" s="8" t="s">
        <v>241</v>
      </c>
      <c r="Q141" s="8"/>
      <c r="R141" s="8"/>
      <c r="S141" s="8"/>
    </row>
    <row r="142" spans="1:19" x14ac:dyDescent="0.3">
      <c r="B142" s="480"/>
      <c r="C142" s="481"/>
      <c r="D142" s="481"/>
      <c r="E142" s="344" t="str">
        <f>IF(Intro!$G$20="English",O141,P141)</f>
        <v>Producteur</v>
      </c>
      <c r="F142" s="344"/>
      <c r="G142" s="344" t="str">
        <f>IF(Intro!$G$20="English",O142,P142)</f>
        <v>Distributeur</v>
      </c>
      <c r="H142" s="344"/>
      <c r="I142" s="63"/>
      <c r="J142" s="63"/>
      <c r="K142" s="63"/>
      <c r="L142" s="64"/>
      <c r="M142" s="8"/>
      <c r="O142" s="19" t="s">
        <v>100</v>
      </c>
      <c r="P142" s="8" t="s">
        <v>127</v>
      </c>
    </row>
    <row r="143" spans="1:19" x14ac:dyDescent="0.3">
      <c r="B143" s="314" t="str">
        <f>IF(Intro!$G$20="English",O143,P143)</f>
        <v>Pays d'origine inconnue</v>
      </c>
      <c r="C143" s="315"/>
      <c r="D143" s="391"/>
      <c r="E143" s="482"/>
      <c r="F143" s="482"/>
      <c r="G143" s="482"/>
      <c r="H143" s="482"/>
      <c r="I143" s="63"/>
      <c r="J143" s="63"/>
      <c r="K143" s="63"/>
      <c r="L143" s="64"/>
      <c r="M143" s="8"/>
      <c r="O143" s="19" t="s">
        <v>239</v>
      </c>
      <c r="P143" s="8" t="s">
        <v>285</v>
      </c>
    </row>
    <row r="144" spans="1:19" x14ac:dyDescent="0.3">
      <c r="B144" s="314" t="s">
        <v>14</v>
      </c>
      <c r="C144" s="315"/>
      <c r="D144" s="391"/>
      <c r="E144" s="482"/>
      <c r="F144" s="482"/>
      <c r="G144" s="482"/>
      <c r="H144" s="482"/>
      <c r="I144" s="63"/>
      <c r="J144" s="63"/>
      <c r="K144" s="63"/>
      <c r="L144" s="64"/>
      <c r="M144" s="8"/>
    </row>
    <row r="145" spans="1:19" x14ac:dyDescent="0.3">
      <c r="B145" s="314" t="str">
        <f>IF(Intro!$G$20="English",Variables!B30,Variables!C30)</f>
        <v>Chine</v>
      </c>
      <c r="C145" s="315"/>
      <c r="D145" s="391"/>
      <c r="E145" s="482"/>
      <c r="F145" s="482"/>
      <c r="G145" s="482"/>
      <c r="H145" s="482"/>
      <c r="I145" s="63"/>
      <c r="J145" s="63"/>
      <c r="K145" s="63"/>
      <c r="L145" s="64"/>
      <c r="M145" s="8"/>
    </row>
    <row r="146" spans="1:19" hidden="1" x14ac:dyDescent="0.3">
      <c r="B146" s="314" t="str">
        <f>IF(Intro!$G$20="English",Variables!B31,Variables!C31)</f>
        <v>pays sujet 2</v>
      </c>
      <c r="C146" s="315"/>
      <c r="D146" s="391"/>
      <c r="E146" s="232"/>
      <c r="F146" s="232"/>
      <c r="G146" s="232"/>
      <c r="H146" s="232"/>
      <c r="I146" s="63"/>
      <c r="J146" s="63"/>
      <c r="K146" s="63"/>
      <c r="L146" s="64"/>
      <c r="M146" s="8"/>
    </row>
    <row r="147" spans="1:19" hidden="1" x14ac:dyDescent="0.3">
      <c r="B147" s="314" t="str">
        <f>IF(Intro!$G$20="English",Variables!B32,Variables!C32)</f>
        <v>pays sujet 3</v>
      </c>
      <c r="C147" s="315"/>
      <c r="D147" s="391"/>
      <c r="E147" s="232"/>
      <c r="F147" s="232"/>
      <c r="G147" s="232"/>
      <c r="H147" s="232"/>
      <c r="I147" s="63"/>
      <c r="J147" s="63"/>
      <c r="K147" s="63"/>
      <c r="L147" s="64"/>
      <c r="M147" s="8"/>
    </row>
    <row r="148" spans="1:19" x14ac:dyDescent="0.3">
      <c r="B148" s="314" t="str">
        <f>IF(Intro!$G$20="English",Variables!B33,Variables!C33)</f>
        <v>États-Unis</v>
      </c>
      <c r="C148" s="315"/>
      <c r="D148" s="391"/>
      <c r="E148" s="232"/>
      <c r="F148" s="232"/>
      <c r="G148" s="232"/>
      <c r="H148" s="232"/>
      <c r="I148" s="63"/>
      <c r="J148" s="63"/>
      <c r="K148" s="63"/>
      <c r="L148" s="64"/>
      <c r="M148" s="8"/>
    </row>
    <row r="149" spans="1:19" x14ac:dyDescent="0.3">
      <c r="B149" s="314" t="str">
        <f>IF(Intro!$G$20="English",Variables!B34,Variables!C34)</f>
        <v>Autres pays</v>
      </c>
      <c r="C149" s="315"/>
      <c r="D149" s="391"/>
      <c r="E149" s="232"/>
      <c r="F149" s="232"/>
      <c r="G149" s="232"/>
      <c r="H149" s="232"/>
      <c r="I149" s="63"/>
      <c r="J149" s="63"/>
      <c r="K149" s="63"/>
      <c r="L149" s="64"/>
      <c r="M149" s="8"/>
    </row>
    <row r="150" spans="1:19" s="27" customFormat="1" x14ac:dyDescent="0.3">
      <c r="A150" s="60"/>
      <c r="B150" s="453" t="str">
        <f>IF(Intro!$G$20="English",Variables!B34&amp;" include: ",Variables!C34&amp;" incluent :")</f>
        <v>Autres pays incluent :</v>
      </c>
      <c r="C150" s="454"/>
      <c r="D150" s="454"/>
      <c r="E150" s="459"/>
      <c r="F150" s="459"/>
      <c r="G150" s="459"/>
      <c r="H150" s="459"/>
      <c r="I150" s="459"/>
      <c r="J150" s="459"/>
      <c r="K150" s="459"/>
      <c r="L150" s="460"/>
      <c r="O150" s="8"/>
      <c r="P150" s="8"/>
      <c r="Q150" s="8"/>
      <c r="R150" s="8"/>
      <c r="S150" s="8"/>
    </row>
    <row r="151" spans="1:19" s="27" customFormat="1" x14ac:dyDescent="0.3">
      <c r="A151" s="60"/>
      <c r="B151" s="455"/>
      <c r="C151" s="456"/>
      <c r="D151" s="456"/>
      <c r="E151" s="461"/>
      <c r="F151" s="461"/>
      <c r="G151" s="461"/>
      <c r="H151" s="461"/>
      <c r="I151" s="461"/>
      <c r="J151" s="461"/>
      <c r="K151" s="461"/>
      <c r="L151" s="462"/>
      <c r="O151" s="8"/>
      <c r="P151" s="8"/>
      <c r="Q151" s="8"/>
      <c r="R151" s="8"/>
      <c r="S151" s="8"/>
    </row>
    <row r="152" spans="1:19" s="27" customFormat="1" x14ac:dyDescent="0.3">
      <c r="A152" s="60"/>
      <c r="B152" s="455"/>
      <c r="C152" s="456"/>
      <c r="D152" s="456"/>
      <c r="E152" s="461"/>
      <c r="F152" s="461"/>
      <c r="G152" s="461"/>
      <c r="H152" s="461"/>
      <c r="I152" s="461"/>
      <c r="J152" s="461"/>
      <c r="K152" s="461"/>
      <c r="L152" s="462"/>
      <c r="O152" s="8"/>
      <c r="P152" s="8"/>
      <c r="Q152" s="8"/>
      <c r="R152" s="8"/>
      <c r="S152" s="8"/>
    </row>
    <row r="153" spans="1:19" s="27" customFormat="1" x14ac:dyDescent="0.3">
      <c r="A153" s="60"/>
      <c r="B153" s="457"/>
      <c r="C153" s="458"/>
      <c r="D153" s="458"/>
      <c r="E153" s="463"/>
      <c r="F153" s="463"/>
      <c r="G153" s="463"/>
      <c r="H153" s="463"/>
      <c r="I153" s="463"/>
      <c r="J153" s="463"/>
      <c r="K153" s="463"/>
      <c r="L153" s="464"/>
      <c r="O153" s="8"/>
      <c r="P153" s="8"/>
      <c r="Q153" s="8"/>
      <c r="R153" s="8"/>
      <c r="S153" s="8"/>
    </row>
    <row r="154" spans="1:19" s="27" customFormat="1" x14ac:dyDescent="0.3">
      <c r="A154" s="60"/>
      <c r="B154" s="73"/>
      <c r="C154" s="74"/>
      <c r="D154" s="74"/>
      <c r="E154" s="74"/>
      <c r="F154" s="74"/>
      <c r="G154" s="74"/>
      <c r="H154" s="74"/>
      <c r="I154" s="74"/>
      <c r="J154" s="74"/>
      <c r="K154" s="74"/>
      <c r="L154" s="75"/>
      <c r="O154" s="8"/>
      <c r="P154" s="8"/>
      <c r="Q154" s="8"/>
      <c r="R154" s="8"/>
      <c r="S154" s="8"/>
    </row>
    <row r="155" spans="1:19" s="4" customFormat="1" x14ac:dyDescent="0.3">
      <c r="A155" s="1"/>
      <c r="B155" s="15"/>
      <c r="C155" s="15"/>
      <c r="D155" s="15"/>
      <c r="E155" s="3"/>
      <c r="F155" s="3"/>
      <c r="G155" s="3"/>
      <c r="H155" s="3"/>
      <c r="I155" s="3"/>
      <c r="J155" s="3"/>
      <c r="K155" s="3"/>
      <c r="L155" s="3"/>
      <c r="O155" s="16"/>
      <c r="P155" s="16"/>
    </row>
    <row r="156" spans="1:19" x14ac:dyDescent="0.3">
      <c r="B156" s="178" t="str">
        <f>UPPER(IF(Intro!$G$20="English",O156,P156))</f>
        <v>DÉCISIONS D'ACHAT</v>
      </c>
      <c r="C156" s="179"/>
      <c r="D156" s="179"/>
      <c r="E156" s="179"/>
      <c r="F156" s="179"/>
      <c r="G156" s="179"/>
      <c r="H156" s="179"/>
      <c r="I156" s="179"/>
      <c r="J156" s="179"/>
      <c r="K156" s="179"/>
      <c r="L156" s="180"/>
      <c r="M156" s="8"/>
      <c r="O156" s="8" t="s">
        <v>226</v>
      </c>
      <c r="P156" s="8" t="s">
        <v>227</v>
      </c>
    </row>
    <row r="157" spans="1:19" s="9" customFormat="1" x14ac:dyDescent="0.3">
      <c r="A157" s="23"/>
      <c r="B157" s="335" t="s">
        <v>250</v>
      </c>
      <c r="C157" s="336"/>
      <c r="D157" s="336"/>
      <c r="E157" s="336"/>
      <c r="F157" s="336"/>
      <c r="G157" s="336"/>
      <c r="H157" s="336"/>
      <c r="I157" s="336"/>
      <c r="J157" s="336"/>
      <c r="K157" s="336"/>
      <c r="L157" s="337"/>
      <c r="M157" s="45"/>
    </row>
    <row r="158" spans="1:19" s="27" customFormat="1" x14ac:dyDescent="0.3">
      <c r="A158" s="76"/>
      <c r="B158" s="72"/>
      <c r="C158" s="61"/>
      <c r="D158" s="61"/>
      <c r="E158" s="61"/>
      <c r="F158" s="61"/>
      <c r="G158" s="61"/>
      <c r="H158" s="61"/>
      <c r="I158" s="61"/>
      <c r="J158" s="61"/>
      <c r="K158" s="61"/>
      <c r="L158" s="62"/>
      <c r="O158" s="8"/>
      <c r="P158" s="8"/>
      <c r="Q158" s="8"/>
      <c r="R158" s="8"/>
      <c r="S158" s="8"/>
    </row>
    <row r="159" spans="1:19" s="27" customFormat="1" x14ac:dyDescent="0.3">
      <c r="A159" s="76"/>
      <c r="B159" s="166" t="str">
        <f>IF(Intro!$G$20="English",O159,P159)</f>
        <v>Identifiez toutes les exigences qui doivent être remplies ou prises en compte avant que votre entreprise décide qu'elle doit acheter les marchandises.</v>
      </c>
      <c r="C159" s="167"/>
      <c r="D159" s="167"/>
      <c r="E159" s="167"/>
      <c r="F159" s="167"/>
      <c r="G159" s="167"/>
      <c r="H159" s="167"/>
      <c r="I159" s="167"/>
      <c r="J159" s="167"/>
      <c r="K159" s="167"/>
      <c r="L159" s="168"/>
      <c r="O159" s="8" t="s">
        <v>228</v>
      </c>
      <c r="P159" s="8" t="s">
        <v>229</v>
      </c>
      <c r="Q159" s="8"/>
      <c r="R159" s="8"/>
      <c r="S159" s="8"/>
    </row>
    <row r="160" spans="1:19" s="27" customFormat="1" x14ac:dyDescent="0.3">
      <c r="A160" s="76"/>
      <c r="B160" s="72"/>
      <c r="C160" s="61"/>
      <c r="D160" s="61"/>
      <c r="E160" s="61"/>
      <c r="F160" s="61"/>
      <c r="G160" s="61"/>
      <c r="H160" s="61"/>
      <c r="I160" s="61"/>
      <c r="J160" s="61"/>
      <c r="K160" s="61"/>
      <c r="L160" s="62"/>
      <c r="O160" s="8"/>
      <c r="P160" s="8"/>
      <c r="Q160" s="8"/>
      <c r="R160" s="8"/>
      <c r="S160" s="8"/>
    </row>
    <row r="161" spans="1:19" s="9" customFormat="1" x14ac:dyDescent="0.3">
      <c r="A161" s="23"/>
      <c r="B161" s="329"/>
      <c r="C161" s="330"/>
      <c r="D161" s="330"/>
      <c r="E161" s="330"/>
      <c r="F161" s="330"/>
      <c r="G161" s="330"/>
      <c r="H161" s="330"/>
      <c r="I161" s="330"/>
      <c r="J161" s="330"/>
      <c r="K161" s="330"/>
      <c r="L161" s="331"/>
      <c r="M161" s="27"/>
    </row>
    <row r="162" spans="1:19" s="9" customFormat="1" x14ac:dyDescent="0.3">
      <c r="A162" s="23"/>
      <c r="B162" s="329"/>
      <c r="C162" s="330"/>
      <c r="D162" s="330"/>
      <c r="E162" s="330"/>
      <c r="F162" s="330"/>
      <c r="G162" s="330"/>
      <c r="H162" s="330"/>
      <c r="I162" s="330"/>
      <c r="J162" s="330"/>
      <c r="K162" s="330"/>
      <c r="L162" s="331"/>
      <c r="M162" s="27"/>
    </row>
    <row r="163" spans="1:19" s="9" customFormat="1" x14ac:dyDescent="0.3">
      <c r="A163" s="23"/>
      <c r="B163" s="329"/>
      <c r="C163" s="330"/>
      <c r="D163" s="330"/>
      <c r="E163" s="330"/>
      <c r="F163" s="330"/>
      <c r="G163" s="330"/>
      <c r="H163" s="330"/>
      <c r="I163" s="330"/>
      <c r="J163" s="330"/>
      <c r="K163" s="330"/>
      <c r="L163" s="331"/>
      <c r="M163" s="27"/>
    </row>
    <row r="164" spans="1:19" s="9" customFormat="1" x14ac:dyDescent="0.3">
      <c r="A164" s="23"/>
      <c r="B164" s="329"/>
      <c r="C164" s="330"/>
      <c r="D164" s="330"/>
      <c r="E164" s="330"/>
      <c r="F164" s="330"/>
      <c r="G164" s="330"/>
      <c r="H164" s="330"/>
      <c r="I164" s="330"/>
      <c r="J164" s="330"/>
      <c r="K164" s="330"/>
      <c r="L164" s="331"/>
      <c r="M164" s="27"/>
    </row>
    <row r="165" spans="1:19" s="9" customFormat="1" x14ac:dyDescent="0.3">
      <c r="A165" s="23"/>
      <c r="B165" s="329"/>
      <c r="C165" s="330"/>
      <c r="D165" s="330"/>
      <c r="E165" s="330"/>
      <c r="F165" s="330"/>
      <c r="G165" s="330"/>
      <c r="H165" s="330"/>
      <c r="I165" s="330"/>
      <c r="J165" s="330"/>
      <c r="K165" s="330"/>
      <c r="L165" s="331"/>
      <c r="M165" s="27"/>
    </row>
    <row r="166" spans="1:19" s="9" customFormat="1" x14ac:dyDescent="0.3">
      <c r="A166" s="23"/>
      <c r="B166" s="329"/>
      <c r="C166" s="330"/>
      <c r="D166" s="330"/>
      <c r="E166" s="330"/>
      <c r="F166" s="330"/>
      <c r="G166" s="330"/>
      <c r="H166" s="330"/>
      <c r="I166" s="330"/>
      <c r="J166" s="330"/>
      <c r="K166" s="330"/>
      <c r="L166" s="331"/>
      <c r="M166" s="27"/>
    </row>
    <row r="167" spans="1:19" s="9" customFormat="1" x14ac:dyDescent="0.3">
      <c r="A167" s="23"/>
      <c r="B167" s="329"/>
      <c r="C167" s="330"/>
      <c r="D167" s="330"/>
      <c r="E167" s="330"/>
      <c r="F167" s="330"/>
      <c r="G167" s="330"/>
      <c r="H167" s="330"/>
      <c r="I167" s="330"/>
      <c r="J167" s="330"/>
      <c r="K167" s="330"/>
      <c r="L167" s="331"/>
      <c r="M167" s="27"/>
    </row>
    <row r="168" spans="1:19" s="9" customFormat="1" x14ac:dyDescent="0.3">
      <c r="A168" s="23"/>
      <c r="B168" s="329"/>
      <c r="C168" s="330"/>
      <c r="D168" s="330"/>
      <c r="E168" s="330"/>
      <c r="F168" s="330"/>
      <c r="G168" s="330"/>
      <c r="H168" s="330"/>
      <c r="I168" s="330"/>
      <c r="J168" s="330"/>
      <c r="K168" s="330"/>
      <c r="L168" s="331"/>
      <c r="M168" s="27"/>
    </row>
    <row r="169" spans="1:19" s="27" customFormat="1" x14ac:dyDescent="0.3">
      <c r="A169" s="76"/>
      <c r="B169" s="73"/>
      <c r="C169" s="74"/>
      <c r="D169" s="74"/>
      <c r="E169" s="74"/>
      <c r="F169" s="74"/>
      <c r="G169" s="74"/>
      <c r="H169" s="74"/>
      <c r="I169" s="74"/>
      <c r="J169" s="74"/>
      <c r="K169" s="74"/>
      <c r="L169" s="75"/>
      <c r="O169" s="8"/>
      <c r="P169" s="8"/>
      <c r="Q169" s="8"/>
      <c r="R169" s="8"/>
      <c r="S169" s="8"/>
    </row>
    <row r="170" spans="1:19" s="9" customFormat="1" x14ac:dyDescent="0.3">
      <c r="A170" s="23"/>
      <c r="B170" s="335" t="s">
        <v>251</v>
      </c>
      <c r="C170" s="336"/>
      <c r="D170" s="336"/>
      <c r="E170" s="336"/>
      <c r="F170" s="336"/>
      <c r="G170" s="336"/>
      <c r="H170" s="336"/>
      <c r="I170" s="336"/>
      <c r="J170" s="336"/>
      <c r="K170" s="336"/>
      <c r="L170" s="337"/>
      <c r="M170" s="45"/>
    </row>
    <row r="171" spans="1:19" s="27" customFormat="1" x14ac:dyDescent="0.3">
      <c r="A171" s="76"/>
      <c r="B171" s="72"/>
      <c r="C171" s="61"/>
      <c r="D171" s="61"/>
      <c r="E171" s="61"/>
      <c r="F171" s="61"/>
      <c r="G171" s="61"/>
      <c r="H171" s="61"/>
      <c r="I171" s="61"/>
      <c r="J171" s="61"/>
      <c r="K171" s="61"/>
      <c r="L171" s="62"/>
      <c r="O171" s="8"/>
      <c r="P171" s="8"/>
    </row>
    <row r="172" spans="1:19" s="27" customFormat="1" x14ac:dyDescent="0.3">
      <c r="A172" s="76"/>
      <c r="B172" s="345" t="str">
        <f>IF(Intro!$G$20="English",O172,P172)</f>
        <v>Avec combien de fournisseurs votre entreprise communique-t-elle, généralement, avant de décider d’acheter des marchandises?</v>
      </c>
      <c r="C172" s="346"/>
      <c r="D172" s="346"/>
      <c r="E172" s="346"/>
      <c r="F172" s="346"/>
      <c r="G172" s="346"/>
      <c r="H172" s="346"/>
      <c r="I172" s="346"/>
      <c r="J172" s="346"/>
      <c r="K172" s="346"/>
      <c r="L172" s="347"/>
      <c r="O172" s="8" t="s">
        <v>282</v>
      </c>
      <c r="P172" s="8" t="s">
        <v>114</v>
      </c>
    </row>
    <row r="173" spans="1:19" s="27" customFormat="1" x14ac:dyDescent="0.3">
      <c r="A173" s="76"/>
      <c r="B173" s="72"/>
      <c r="C173" s="61"/>
      <c r="D173" s="61"/>
      <c r="E173" s="61"/>
      <c r="F173" s="61"/>
      <c r="G173" s="61"/>
      <c r="H173" s="61"/>
      <c r="I173" s="61"/>
      <c r="J173" s="61"/>
      <c r="K173" s="61"/>
      <c r="L173" s="62"/>
      <c r="O173" s="8"/>
      <c r="P173" s="8"/>
    </row>
    <row r="174" spans="1:19" x14ac:dyDescent="0.3">
      <c r="A174" s="23"/>
      <c r="B174" s="348" t="str">
        <f>IF(Intro!$G$20="English",O174,P174)</f>
        <v>Nombre de fournisseurs</v>
      </c>
      <c r="C174" s="349"/>
      <c r="D174" s="349"/>
      <c r="E174" s="438"/>
      <c r="F174" s="438"/>
      <c r="G174" s="61"/>
      <c r="H174" s="61"/>
      <c r="I174" s="61"/>
      <c r="J174" s="61"/>
      <c r="K174" s="61"/>
      <c r="L174" s="62"/>
      <c r="M174" s="8"/>
      <c r="O174" s="8" t="s">
        <v>230</v>
      </c>
      <c r="P174" s="8" t="s">
        <v>231</v>
      </c>
    </row>
    <row r="175" spans="1:19" s="27" customFormat="1" x14ac:dyDescent="0.3">
      <c r="A175" s="76"/>
      <c r="B175" s="73"/>
      <c r="C175" s="74"/>
      <c r="D175" s="74"/>
      <c r="E175" s="74"/>
      <c r="F175" s="74"/>
      <c r="G175" s="74"/>
      <c r="H175" s="74"/>
      <c r="I175" s="74"/>
      <c r="J175" s="74"/>
      <c r="K175" s="74"/>
      <c r="L175" s="75"/>
      <c r="O175" s="8"/>
      <c r="P175" s="8"/>
      <c r="Q175" s="8"/>
      <c r="R175" s="8"/>
      <c r="S175" s="8"/>
    </row>
    <row r="176" spans="1:19" s="9" customFormat="1" x14ac:dyDescent="0.3">
      <c r="A176" s="23"/>
      <c r="B176" s="335" t="s">
        <v>12</v>
      </c>
      <c r="C176" s="336"/>
      <c r="D176" s="336"/>
      <c r="E176" s="336"/>
      <c r="F176" s="336"/>
      <c r="G176" s="336"/>
      <c r="H176" s="336"/>
      <c r="I176" s="336"/>
      <c r="J176" s="336"/>
      <c r="K176" s="336"/>
      <c r="L176" s="337"/>
      <c r="M176" s="45"/>
    </row>
    <row r="177" spans="1:19" s="27" customFormat="1" x14ac:dyDescent="0.3">
      <c r="A177" s="76"/>
      <c r="B177" s="72"/>
      <c r="C177" s="61"/>
      <c r="D177" s="61"/>
      <c r="E177" s="61"/>
      <c r="F177" s="61"/>
      <c r="G177" s="61"/>
      <c r="H177" s="61"/>
      <c r="I177" s="61"/>
      <c r="J177" s="61"/>
      <c r="K177" s="61"/>
      <c r="L177" s="62"/>
      <c r="O177" s="8"/>
      <c r="P177" s="8"/>
      <c r="Q177" s="8"/>
      <c r="R177" s="8"/>
      <c r="S177" s="8"/>
    </row>
    <row r="178" spans="1:19" s="27" customFormat="1" x14ac:dyDescent="0.3">
      <c r="A178" s="76"/>
      <c r="B178" s="345" t="str">
        <f>IF(Intro!$G$20="English",O178,P178)</f>
        <v>Outre le prix, quels facteurs votre entreprise prend-elle en compte lors de sa décision d’achat ?</v>
      </c>
      <c r="C178" s="346"/>
      <c r="D178" s="346"/>
      <c r="E178" s="346"/>
      <c r="F178" s="346"/>
      <c r="G178" s="346"/>
      <c r="H178" s="346"/>
      <c r="I178" s="346"/>
      <c r="J178" s="346"/>
      <c r="K178" s="346"/>
      <c r="L178" s="347"/>
      <c r="O178" s="8" t="s">
        <v>234</v>
      </c>
      <c r="P178" s="8" t="s">
        <v>235</v>
      </c>
      <c r="Q178" s="8"/>
      <c r="R178" s="8"/>
      <c r="S178" s="8"/>
    </row>
    <row r="179" spans="1:19" s="27" customFormat="1" x14ac:dyDescent="0.3">
      <c r="A179" s="76"/>
      <c r="B179" s="72"/>
      <c r="C179" s="61"/>
      <c r="D179" s="61"/>
      <c r="E179" s="61"/>
      <c r="F179" s="61"/>
      <c r="G179" s="61"/>
      <c r="H179" s="61"/>
      <c r="I179" s="61"/>
      <c r="J179" s="61"/>
      <c r="K179" s="61"/>
      <c r="L179" s="62"/>
      <c r="O179" s="8"/>
      <c r="P179" s="8"/>
      <c r="Q179" s="8"/>
      <c r="R179" s="8"/>
      <c r="S179" s="8"/>
    </row>
    <row r="180" spans="1:19" x14ac:dyDescent="0.3">
      <c r="A180" s="23"/>
      <c r="B180" s="348" t="str">
        <f>IF(Intro!$G$20="English",O180,P180)</f>
        <v>Qualité du produit</v>
      </c>
      <c r="C180" s="349"/>
      <c r="D180" s="349"/>
      <c r="E180" s="438"/>
      <c r="F180" s="438"/>
      <c r="G180" s="61"/>
      <c r="H180" s="61"/>
      <c r="I180" s="61"/>
      <c r="J180" s="61"/>
      <c r="K180" s="61"/>
      <c r="L180" s="62"/>
      <c r="M180" s="8"/>
      <c r="O180" s="8" t="s">
        <v>67</v>
      </c>
      <c r="P180" s="8" t="s">
        <v>57</v>
      </c>
    </row>
    <row r="181" spans="1:19" x14ac:dyDescent="0.3">
      <c r="A181" s="23"/>
      <c r="B181" s="348" t="str">
        <f>IF(Intro!$G$20="English",O181,P181)</f>
        <v>Gamme de produits</v>
      </c>
      <c r="C181" s="349"/>
      <c r="D181" s="349"/>
      <c r="E181" s="438"/>
      <c r="F181" s="438"/>
      <c r="G181" s="61"/>
      <c r="H181" s="61"/>
      <c r="I181" s="61"/>
      <c r="J181" s="61"/>
      <c r="K181" s="61"/>
      <c r="L181" s="62"/>
      <c r="M181" s="8"/>
      <c r="O181" s="8" t="s">
        <v>54</v>
      </c>
      <c r="P181" s="8" t="s">
        <v>58</v>
      </c>
    </row>
    <row r="182" spans="1:19" x14ac:dyDescent="0.3">
      <c r="A182" s="23"/>
      <c r="B182" s="348" t="str">
        <f>IF(Intro!$G$20="English",O182,P182)</f>
        <v>Produit satisfait aux spécifications techniques</v>
      </c>
      <c r="C182" s="349"/>
      <c r="D182" s="349"/>
      <c r="E182" s="438"/>
      <c r="F182" s="438"/>
      <c r="G182" s="61"/>
      <c r="H182" s="61"/>
      <c r="I182" s="61"/>
      <c r="J182" s="61"/>
      <c r="K182" s="61"/>
      <c r="L182" s="62"/>
      <c r="M182" s="8"/>
      <c r="O182" s="8" t="s">
        <v>75</v>
      </c>
      <c r="P182" s="8" t="s">
        <v>78</v>
      </c>
    </row>
    <row r="183" spans="1:19" x14ac:dyDescent="0.3">
      <c r="A183" s="23"/>
      <c r="B183" s="348" t="str">
        <f>IF(Intro!$G$20="English",O183,P183)</f>
        <v>Disponibilité de spécifications protégées</v>
      </c>
      <c r="C183" s="349"/>
      <c r="D183" s="349"/>
      <c r="E183" s="438"/>
      <c r="F183" s="438"/>
      <c r="G183" s="61"/>
      <c r="H183" s="61"/>
      <c r="I183" s="61"/>
      <c r="J183" s="61"/>
      <c r="K183" s="61"/>
      <c r="L183" s="62"/>
      <c r="M183" s="8"/>
      <c r="O183" s="8" t="s">
        <v>68</v>
      </c>
      <c r="P183" s="8" t="s">
        <v>79</v>
      </c>
    </row>
    <row r="184" spans="1:19" x14ac:dyDescent="0.3">
      <c r="A184" s="23"/>
      <c r="B184" s="348" t="str">
        <f>IF(Intro!$G$20="English",O184,P184)</f>
        <v>Accords de crédit</v>
      </c>
      <c r="C184" s="349"/>
      <c r="D184" s="349"/>
      <c r="E184" s="438"/>
      <c r="F184" s="438"/>
      <c r="G184" s="61"/>
      <c r="H184" s="61"/>
      <c r="I184" s="61"/>
      <c r="J184" s="61"/>
      <c r="K184" s="61"/>
      <c r="L184" s="62"/>
      <c r="M184" s="8"/>
      <c r="O184" s="8" t="s">
        <v>61</v>
      </c>
      <c r="P184" s="8" t="s">
        <v>62</v>
      </c>
    </row>
    <row r="185" spans="1:19" x14ac:dyDescent="0.3">
      <c r="A185" s="23"/>
      <c r="B185" s="348" t="str">
        <f>IF(Intro!$G$20="English",O185,P185)</f>
        <v>Frais de livraison</v>
      </c>
      <c r="C185" s="349"/>
      <c r="D185" s="349"/>
      <c r="E185" s="438"/>
      <c r="F185" s="438"/>
      <c r="G185" s="61"/>
      <c r="H185" s="61"/>
      <c r="I185" s="61"/>
      <c r="J185" s="61"/>
      <c r="K185" s="61"/>
      <c r="L185" s="62"/>
      <c r="M185" s="8"/>
      <c r="O185" s="8" t="s">
        <v>69</v>
      </c>
      <c r="P185" s="8" t="s">
        <v>81</v>
      </c>
    </row>
    <row r="186" spans="1:19" x14ac:dyDescent="0.3">
      <c r="A186" s="23"/>
      <c r="B186" s="348" t="str">
        <f>IF(Intro!$G$20="English",O186,P186)</f>
        <v>Délais et modalités de livraison</v>
      </c>
      <c r="C186" s="349"/>
      <c r="D186" s="349"/>
      <c r="E186" s="438"/>
      <c r="F186" s="438"/>
      <c r="G186" s="61"/>
      <c r="H186" s="61"/>
      <c r="I186" s="61"/>
      <c r="J186" s="61"/>
      <c r="K186" s="61"/>
      <c r="L186" s="62"/>
      <c r="M186" s="8"/>
      <c r="O186" s="8" t="s">
        <v>70</v>
      </c>
      <c r="P186" s="8" t="s">
        <v>59</v>
      </c>
    </row>
    <row r="187" spans="1:19" x14ac:dyDescent="0.3">
      <c r="A187" s="23"/>
      <c r="B187" s="348" t="str">
        <f>IF(Intro!$G$20="English",O187,P187)</f>
        <v>Fiabilité du fournisseur</v>
      </c>
      <c r="C187" s="349"/>
      <c r="D187" s="349"/>
      <c r="E187" s="438"/>
      <c r="F187" s="438"/>
      <c r="G187" s="61"/>
      <c r="H187" s="61"/>
      <c r="I187" s="61"/>
      <c r="J187" s="61"/>
      <c r="K187" s="61"/>
      <c r="L187" s="62"/>
      <c r="M187" s="8"/>
      <c r="O187" s="8" t="s">
        <v>87</v>
      </c>
      <c r="P187" s="8" t="s">
        <v>82</v>
      </c>
    </row>
    <row r="188" spans="1:19" x14ac:dyDescent="0.3">
      <c r="A188" s="23"/>
      <c r="B188" s="348" t="str">
        <f>IF(Intro!$G$20="English",O188,P188)</f>
        <v>Exigence de quantité minimale</v>
      </c>
      <c r="C188" s="349"/>
      <c r="D188" s="349"/>
      <c r="E188" s="438"/>
      <c r="F188" s="438"/>
      <c r="G188" s="61"/>
      <c r="H188" s="61"/>
      <c r="I188" s="61"/>
      <c r="J188" s="61"/>
      <c r="K188" s="61"/>
      <c r="L188" s="62"/>
      <c r="M188" s="8"/>
      <c r="O188" s="8" t="s">
        <v>77</v>
      </c>
      <c r="P188" s="8" t="s">
        <v>83</v>
      </c>
    </row>
    <row r="189" spans="1:19" x14ac:dyDescent="0.3">
      <c r="A189" s="23"/>
      <c r="B189" s="348" t="str">
        <f>IF(Intro!$G$20="English",O189,P189)</f>
        <v>Disponibilité du stock</v>
      </c>
      <c r="C189" s="349"/>
      <c r="D189" s="349"/>
      <c r="E189" s="438"/>
      <c r="F189" s="438"/>
      <c r="G189" s="61"/>
      <c r="H189" s="61"/>
      <c r="I189" s="61"/>
      <c r="J189" s="61"/>
      <c r="K189" s="61"/>
      <c r="L189" s="62"/>
      <c r="M189" s="8"/>
      <c r="O189" s="8" t="s">
        <v>71</v>
      </c>
      <c r="P189" s="8" t="s">
        <v>84</v>
      </c>
    </row>
    <row r="190" spans="1:19" x14ac:dyDescent="0.3">
      <c r="A190" s="23"/>
      <c r="B190" s="348" t="str">
        <f>IF(Intro!$G$20="English",O190,P190)</f>
        <v>Service après-vente ou garanties</v>
      </c>
      <c r="C190" s="349"/>
      <c r="D190" s="349"/>
      <c r="E190" s="438"/>
      <c r="F190" s="438"/>
      <c r="G190" s="61"/>
      <c r="H190" s="61"/>
      <c r="I190" s="61"/>
      <c r="J190" s="61"/>
      <c r="K190" s="61"/>
      <c r="L190" s="62"/>
      <c r="M190" s="8"/>
      <c r="O190" s="8" t="s">
        <v>277</v>
      </c>
      <c r="P190" s="8" t="s">
        <v>85</v>
      </c>
    </row>
    <row r="191" spans="1:19" x14ac:dyDescent="0.3">
      <c r="A191" s="23"/>
      <c r="B191" s="348" t="str">
        <f>IF(Intro!$G$20="English",O191,P191)</f>
        <v>Relation à long terme avec le fournisseur</v>
      </c>
      <c r="C191" s="349"/>
      <c r="D191" s="349"/>
      <c r="E191" s="438"/>
      <c r="F191" s="438"/>
      <c r="G191" s="61"/>
      <c r="H191" s="61"/>
      <c r="I191" s="61"/>
      <c r="J191" s="61"/>
      <c r="K191" s="61"/>
      <c r="L191" s="62"/>
      <c r="M191" s="8"/>
      <c r="O191" s="8" t="s">
        <v>56</v>
      </c>
      <c r="P191" s="7" t="s">
        <v>426</v>
      </c>
    </row>
    <row r="192" spans="1:19" x14ac:dyDescent="0.3">
      <c r="A192" s="23"/>
      <c r="B192" s="453" t="str">
        <f>IF(Intro!$G$20="English",O192,P192)</f>
        <v>Emplacement géographique du fournisseur</v>
      </c>
      <c r="C192" s="454"/>
      <c r="D192" s="454"/>
      <c r="E192" s="438"/>
      <c r="F192" s="438"/>
      <c r="G192" s="61"/>
      <c r="H192" s="61"/>
      <c r="I192" s="61"/>
      <c r="J192" s="61"/>
      <c r="K192" s="61"/>
      <c r="L192" s="62"/>
      <c r="M192" s="8"/>
      <c r="O192" s="8" t="s">
        <v>55</v>
      </c>
      <c r="P192" s="8" t="s">
        <v>60</v>
      </c>
    </row>
    <row r="193" spans="1:19" s="27" customFormat="1" x14ac:dyDescent="0.3">
      <c r="A193" s="60"/>
      <c r="B193" s="465" t="str">
        <f>IF(Intro!$G$20="English",O193,P193)</f>
        <v>Autres facteurs incluent</v>
      </c>
      <c r="C193" s="466"/>
      <c r="D193" s="466"/>
      <c r="E193" s="439"/>
      <c r="F193" s="439"/>
      <c r="G193" s="439"/>
      <c r="H193" s="439"/>
      <c r="I193" s="439"/>
      <c r="J193" s="439"/>
      <c r="K193" s="439"/>
      <c r="L193" s="440"/>
      <c r="O193" s="8" t="s">
        <v>236</v>
      </c>
      <c r="P193" s="8" t="s">
        <v>237</v>
      </c>
      <c r="Q193" s="8"/>
      <c r="R193" s="8"/>
      <c r="S193" s="8"/>
    </row>
    <row r="194" spans="1:19" s="27" customFormat="1" x14ac:dyDescent="0.3">
      <c r="A194" s="60"/>
      <c r="B194" s="467"/>
      <c r="C194" s="468"/>
      <c r="D194" s="468"/>
      <c r="E194" s="441"/>
      <c r="F194" s="441"/>
      <c r="G194" s="441"/>
      <c r="H194" s="441"/>
      <c r="I194" s="441"/>
      <c r="J194" s="441"/>
      <c r="K194" s="441"/>
      <c r="L194" s="442"/>
      <c r="O194" s="8"/>
      <c r="P194" s="8"/>
      <c r="Q194" s="8"/>
      <c r="R194" s="8"/>
      <c r="S194" s="8"/>
    </row>
    <row r="195" spans="1:19" s="27" customFormat="1" x14ac:dyDescent="0.3">
      <c r="A195" s="60"/>
      <c r="B195" s="467"/>
      <c r="C195" s="468"/>
      <c r="D195" s="468"/>
      <c r="E195" s="441"/>
      <c r="F195" s="441"/>
      <c r="G195" s="441"/>
      <c r="H195" s="441"/>
      <c r="I195" s="441"/>
      <c r="J195" s="441"/>
      <c r="K195" s="441"/>
      <c r="L195" s="442"/>
      <c r="O195" s="8"/>
      <c r="P195" s="8"/>
      <c r="Q195" s="8"/>
      <c r="R195" s="8"/>
      <c r="S195" s="8"/>
    </row>
    <row r="196" spans="1:19" s="27" customFormat="1" x14ac:dyDescent="0.3">
      <c r="A196" s="60"/>
      <c r="B196" s="469"/>
      <c r="C196" s="470"/>
      <c r="D196" s="470"/>
      <c r="E196" s="443"/>
      <c r="F196" s="443"/>
      <c r="G196" s="443"/>
      <c r="H196" s="443"/>
      <c r="I196" s="443"/>
      <c r="J196" s="443"/>
      <c r="K196" s="443"/>
      <c r="L196" s="444"/>
      <c r="O196" s="8"/>
      <c r="P196" s="8"/>
      <c r="Q196" s="8"/>
      <c r="R196" s="8"/>
      <c r="S196" s="8"/>
    </row>
    <row r="197" spans="1:19" s="27" customFormat="1" x14ac:dyDescent="0.3">
      <c r="A197" s="76"/>
      <c r="B197" s="73"/>
      <c r="C197" s="74"/>
      <c r="D197" s="74"/>
      <c r="E197" s="74"/>
      <c r="F197" s="74"/>
      <c r="G197" s="74"/>
      <c r="H197" s="74"/>
      <c r="I197" s="74"/>
      <c r="J197" s="74"/>
      <c r="K197" s="74"/>
      <c r="L197" s="75"/>
      <c r="O197" s="8"/>
      <c r="P197" s="8"/>
      <c r="Q197" s="8"/>
      <c r="R197" s="8"/>
      <c r="S197" s="8"/>
    </row>
    <row r="198" spans="1:19" s="9" customFormat="1" x14ac:dyDescent="0.3">
      <c r="A198" s="23"/>
      <c r="B198" s="335" t="s">
        <v>13</v>
      </c>
      <c r="C198" s="336"/>
      <c r="D198" s="336"/>
      <c r="E198" s="336"/>
      <c r="F198" s="336"/>
      <c r="G198" s="336"/>
      <c r="H198" s="336"/>
      <c r="I198" s="336"/>
      <c r="J198" s="336"/>
      <c r="K198" s="336"/>
      <c r="L198" s="337"/>
      <c r="M198" s="45"/>
    </row>
    <row r="199" spans="1:19" s="27" customFormat="1" x14ac:dyDescent="0.3">
      <c r="A199" s="76"/>
      <c r="B199" s="72"/>
      <c r="C199" s="61"/>
      <c r="D199" s="61"/>
      <c r="E199" s="61"/>
      <c r="F199" s="61"/>
      <c r="G199" s="61"/>
      <c r="H199" s="61"/>
      <c r="I199" s="61"/>
      <c r="J199" s="61"/>
      <c r="K199" s="61"/>
      <c r="L199" s="62"/>
      <c r="O199" s="8"/>
      <c r="P199" s="8"/>
      <c r="Q199" s="8"/>
      <c r="R199" s="8"/>
      <c r="S199" s="8"/>
    </row>
    <row r="200" spans="1:19" s="27" customFormat="1" x14ac:dyDescent="0.3">
      <c r="A200" s="76"/>
      <c r="B200" s="345" t="str">
        <f>IF(Intro!$G$20="English",O200,P200)</f>
        <v>Quelles sont les méthodes habituelles pour établir le prix d'une transaction?</v>
      </c>
      <c r="C200" s="346"/>
      <c r="D200" s="346"/>
      <c r="E200" s="346"/>
      <c r="F200" s="346"/>
      <c r="G200" s="346"/>
      <c r="H200" s="346"/>
      <c r="I200" s="346"/>
      <c r="J200" s="346"/>
      <c r="K200" s="346"/>
      <c r="L200" s="347"/>
      <c r="O200" s="8" t="s">
        <v>238</v>
      </c>
      <c r="P200" s="8" t="s">
        <v>286</v>
      </c>
      <c r="Q200" s="8"/>
      <c r="R200" s="8"/>
      <c r="S200" s="8"/>
    </row>
    <row r="201" spans="1:19" s="27" customFormat="1" x14ac:dyDescent="0.3">
      <c r="A201" s="76"/>
      <c r="B201" s="72"/>
      <c r="C201" s="61"/>
      <c r="D201" s="61"/>
      <c r="E201" s="61"/>
      <c r="F201" s="61"/>
      <c r="G201" s="61"/>
      <c r="H201" s="61"/>
      <c r="I201" s="61"/>
      <c r="J201" s="61"/>
      <c r="K201" s="61"/>
      <c r="L201" s="62"/>
      <c r="O201" s="8"/>
      <c r="P201" s="8"/>
      <c r="Q201" s="8"/>
      <c r="R201" s="8"/>
      <c r="S201" s="8"/>
    </row>
    <row r="202" spans="1:19" x14ac:dyDescent="0.3">
      <c r="A202" s="23"/>
      <c r="B202" s="348" t="str">
        <f>IF(Intro!$G$20="English",O202,P202)</f>
        <v>Demande de soumissions</v>
      </c>
      <c r="C202" s="349"/>
      <c r="D202" s="349"/>
      <c r="E202" s="438"/>
      <c r="F202" s="438"/>
      <c r="G202" s="61"/>
      <c r="H202" s="61"/>
      <c r="I202" s="61"/>
      <c r="J202" s="61"/>
      <c r="K202" s="61"/>
      <c r="L202" s="62"/>
      <c r="M202" s="8"/>
      <c r="O202" s="8" t="s">
        <v>44</v>
      </c>
      <c r="P202" s="8" t="s">
        <v>49</v>
      </c>
    </row>
    <row r="203" spans="1:19" x14ac:dyDescent="0.3">
      <c r="A203" s="23"/>
      <c r="B203" s="348" t="str">
        <f>IF(Intro!$G$20="English",O203,P203)</f>
        <v>Appel d'offres</v>
      </c>
      <c r="C203" s="349"/>
      <c r="D203" s="349"/>
      <c r="E203" s="438"/>
      <c r="F203" s="438"/>
      <c r="G203" s="61"/>
      <c r="H203" s="61"/>
      <c r="I203" s="61"/>
      <c r="J203" s="61"/>
      <c r="K203" s="61"/>
      <c r="L203" s="62"/>
      <c r="M203" s="8"/>
      <c r="O203" s="8" t="s">
        <v>45</v>
      </c>
      <c r="P203" s="8" t="s">
        <v>50</v>
      </c>
    </row>
    <row r="204" spans="1:19" ht="14.1" customHeight="1" x14ac:dyDescent="0.3">
      <c r="A204" s="23"/>
      <c r="B204" s="445" t="str">
        <f>IF(Intro!$G$20="English",O204,P204)</f>
        <v>Négociation avec un fournisseur connu à la lumière d'information sur les prix du marché</v>
      </c>
      <c r="C204" s="446"/>
      <c r="D204" s="447"/>
      <c r="E204" s="471"/>
      <c r="F204" s="472"/>
      <c r="G204" s="61"/>
      <c r="H204" s="61"/>
      <c r="I204" s="61"/>
      <c r="J204" s="61"/>
      <c r="K204" s="61"/>
      <c r="L204" s="62"/>
      <c r="M204" s="8"/>
      <c r="O204" s="8" t="s">
        <v>46</v>
      </c>
      <c r="P204" s="8" t="s">
        <v>51</v>
      </c>
    </row>
    <row r="205" spans="1:19" x14ac:dyDescent="0.3">
      <c r="A205" s="23"/>
      <c r="B205" s="448"/>
      <c r="C205" s="449"/>
      <c r="D205" s="450"/>
      <c r="E205" s="473"/>
      <c r="F205" s="474"/>
      <c r="G205" s="61"/>
      <c r="H205" s="61"/>
      <c r="I205" s="61"/>
      <c r="J205" s="61"/>
      <c r="K205" s="61"/>
      <c r="L205" s="62"/>
      <c r="M205" s="8"/>
    </row>
    <row r="206" spans="1:19" ht="14.1" customHeight="1" x14ac:dyDescent="0.3">
      <c r="A206" s="23"/>
      <c r="B206" s="445" t="str">
        <f>IF(Intro!$G$20="English",O206,P206)</f>
        <v>Négociation avec un fournisseur connu à la suite de soumissions non sollicitées</v>
      </c>
      <c r="C206" s="446"/>
      <c r="D206" s="447"/>
      <c r="E206" s="471"/>
      <c r="F206" s="472"/>
      <c r="G206" s="61"/>
      <c r="H206" s="61"/>
      <c r="I206" s="61"/>
      <c r="J206" s="61"/>
      <c r="K206" s="61"/>
      <c r="L206" s="62"/>
      <c r="M206" s="8"/>
      <c r="O206" s="8" t="s">
        <v>47</v>
      </c>
      <c r="P206" s="8" t="s">
        <v>52</v>
      </c>
    </row>
    <row r="207" spans="1:19" x14ac:dyDescent="0.3">
      <c r="A207" s="23"/>
      <c r="B207" s="448"/>
      <c r="C207" s="449"/>
      <c r="D207" s="450"/>
      <c r="E207" s="473"/>
      <c r="F207" s="474"/>
      <c r="G207" s="61"/>
      <c r="H207" s="61"/>
      <c r="I207" s="61"/>
      <c r="J207" s="61"/>
      <c r="K207" s="61"/>
      <c r="L207" s="62"/>
      <c r="M207" s="8"/>
    </row>
    <row r="208" spans="1:19" x14ac:dyDescent="0.3">
      <c r="A208" s="23"/>
      <c r="B208" s="453" t="str">
        <f>IF(Intro!$G$20="English",O208,P208)</f>
        <v>Prix publiés</v>
      </c>
      <c r="C208" s="454"/>
      <c r="D208" s="454"/>
      <c r="E208" s="308"/>
      <c r="F208" s="310"/>
      <c r="G208" s="61"/>
      <c r="H208" s="61"/>
      <c r="I208" s="61"/>
      <c r="J208" s="61"/>
      <c r="K208" s="61"/>
      <c r="L208" s="62"/>
      <c r="M208" s="8"/>
      <c r="O208" s="8" t="s">
        <v>48</v>
      </c>
      <c r="P208" s="8" t="s">
        <v>53</v>
      </c>
    </row>
    <row r="209" spans="1:19" s="27" customFormat="1" x14ac:dyDescent="0.3">
      <c r="A209" s="60"/>
      <c r="B209" s="465" t="str">
        <f>IF(Intro!$G$20="English",O209,P209)</f>
        <v>Autres méthodes incluent</v>
      </c>
      <c r="C209" s="466"/>
      <c r="D209" s="466"/>
      <c r="E209" s="488"/>
      <c r="F209" s="489"/>
      <c r="G209" s="489"/>
      <c r="H209" s="489"/>
      <c r="I209" s="489"/>
      <c r="J209" s="489"/>
      <c r="K209" s="489"/>
      <c r="L209" s="490"/>
      <c r="O209" s="8" t="s">
        <v>233</v>
      </c>
      <c r="P209" s="8" t="s">
        <v>325</v>
      </c>
      <c r="Q209" s="8"/>
      <c r="R209" s="8"/>
      <c r="S209" s="8"/>
    </row>
    <row r="210" spans="1:19" s="27" customFormat="1" x14ac:dyDescent="0.3">
      <c r="A210" s="60"/>
      <c r="B210" s="467"/>
      <c r="C210" s="468"/>
      <c r="D210" s="468"/>
      <c r="E210" s="491"/>
      <c r="F210" s="492"/>
      <c r="G210" s="492"/>
      <c r="H210" s="492"/>
      <c r="I210" s="492"/>
      <c r="J210" s="492"/>
      <c r="K210" s="492"/>
      <c r="L210" s="493"/>
      <c r="O210" s="8"/>
      <c r="P210" s="8"/>
      <c r="Q210" s="8"/>
      <c r="R210" s="8"/>
      <c r="S210" s="8"/>
    </row>
    <row r="211" spans="1:19" s="27" customFormat="1" x14ac:dyDescent="0.3">
      <c r="A211" s="60"/>
      <c r="B211" s="467"/>
      <c r="C211" s="468"/>
      <c r="D211" s="468"/>
      <c r="E211" s="491"/>
      <c r="F211" s="492"/>
      <c r="G211" s="492"/>
      <c r="H211" s="492"/>
      <c r="I211" s="492"/>
      <c r="J211" s="492"/>
      <c r="K211" s="492"/>
      <c r="L211" s="493"/>
      <c r="O211" s="8"/>
      <c r="P211" s="8"/>
      <c r="Q211" s="8"/>
      <c r="R211" s="8"/>
      <c r="S211" s="8"/>
    </row>
    <row r="212" spans="1:19" s="27" customFormat="1" x14ac:dyDescent="0.3">
      <c r="A212" s="60"/>
      <c r="B212" s="469"/>
      <c r="C212" s="470"/>
      <c r="D212" s="470"/>
      <c r="E212" s="494"/>
      <c r="F212" s="495"/>
      <c r="G212" s="495"/>
      <c r="H212" s="495"/>
      <c r="I212" s="495"/>
      <c r="J212" s="495"/>
      <c r="K212" s="495"/>
      <c r="L212" s="496"/>
      <c r="O212" s="8"/>
      <c r="P212" s="8"/>
      <c r="Q212" s="8"/>
      <c r="R212" s="8"/>
      <c r="S212" s="8"/>
    </row>
    <row r="213" spans="1:19" s="27" customFormat="1" x14ac:dyDescent="0.3">
      <c r="A213" s="76"/>
      <c r="B213" s="73"/>
      <c r="C213" s="74"/>
      <c r="D213" s="74"/>
      <c r="E213" s="74"/>
      <c r="F213" s="74"/>
      <c r="G213" s="74"/>
      <c r="H213" s="74"/>
      <c r="I213" s="74"/>
      <c r="J213" s="74"/>
      <c r="K213" s="74"/>
      <c r="L213" s="75"/>
      <c r="O213" s="8"/>
      <c r="P213" s="8"/>
      <c r="Q213" s="8"/>
      <c r="R213" s="8"/>
      <c r="S213" s="8"/>
    </row>
    <row r="214" spans="1:19" s="9" customFormat="1" x14ac:dyDescent="0.3">
      <c r="A214" s="23"/>
      <c r="B214" s="335" t="s">
        <v>252</v>
      </c>
      <c r="C214" s="336"/>
      <c r="D214" s="336"/>
      <c r="E214" s="336"/>
      <c r="F214" s="336"/>
      <c r="G214" s="336"/>
      <c r="H214" s="336"/>
      <c r="I214" s="336"/>
      <c r="J214" s="336"/>
      <c r="K214" s="336"/>
      <c r="L214" s="337"/>
      <c r="M214" s="45"/>
    </row>
    <row r="215" spans="1:19" s="27" customFormat="1" x14ac:dyDescent="0.3">
      <c r="A215" s="76"/>
      <c r="B215" s="72"/>
      <c r="C215" s="61"/>
      <c r="D215" s="61"/>
      <c r="E215" s="61"/>
      <c r="F215" s="61"/>
      <c r="G215" s="61"/>
      <c r="H215" s="61"/>
      <c r="I215" s="61"/>
      <c r="J215" s="61"/>
      <c r="K215" s="61"/>
      <c r="L215" s="62"/>
      <c r="O215" s="8"/>
      <c r="P215" s="8"/>
    </row>
    <row r="216" spans="1:19" s="27" customFormat="1" x14ac:dyDescent="0.3">
      <c r="A216" s="76"/>
      <c r="B216" s="211" t="str">
        <f>IF(Intro!$G$20="English",O216,P216)</f>
        <v>Une fois que les marchandises satisfont aux spécifications exigées, à quelle fréquence le prix net le plus bas offert pour les marchandises décroche un contrat ou une vente?</v>
      </c>
      <c r="C216" s="212"/>
      <c r="D216" s="212"/>
      <c r="E216" s="212"/>
      <c r="F216" s="212"/>
      <c r="G216" s="212"/>
      <c r="H216" s="212"/>
      <c r="I216" s="212"/>
      <c r="J216" s="212"/>
      <c r="K216" s="212"/>
      <c r="L216" s="213"/>
      <c r="O216" s="8" t="s">
        <v>145</v>
      </c>
      <c r="P216" s="8" t="s">
        <v>287</v>
      </c>
    </row>
    <row r="217" spans="1:19" s="27" customFormat="1" x14ac:dyDescent="0.3">
      <c r="A217" s="76"/>
      <c r="B217" s="211"/>
      <c r="C217" s="212"/>
      <c r="D217" s="212"/>
      <c r="E217" s="212"/>
      <c r="F217" s="212"/>
      <c r="G217" s="212"/>
      <c r="H217" s="212"/>
      <c r="I217" s="212"/>
      <c r="J217" s="212"/>
      <c r="K217" s="212"/>
      <c r="L217" s="213"/>
      <c r="O217" s="8"/>
      <c r="P217" s="8"/>
    </row>
    <row r="218" spans="1:19" s="27" customFormat="1" x14ac:dyDescent="0.3">
      <c r="A218" s="76"/>
      <c r="B218" s="72"/>
      <c r="C218" s="61"/>
      <c r="D218" s="61"/>
      <c r="E218" s="61"/>
      <c r="F218" s="61"/>
      <c r="G218" s="61"/>
      <c r="H218" s="61"/>
      <c r="I218" s="61"/>
      <c r="J218" s="61"/>
      <c r="K218" s="61"/>
      <c r="L218" s="62"/>
      <c r="O218" s="8"/>
      <c r="P218" s="8"/>
    </row>
    <row r="219" spans="1:19" s="27" customFormat="1" ht="13.95" customHeight="1" x14ac:dyDescent="0.3">
      <c r="A219" s="76"/>
      <c r="B219" s="497" t="str">
        <f>IF(Intro!$G$20="English",O219,P219)</f>
        <v>Sélectionnez parmi : Toujours, Généralement, Parfois, Jamais</v>
      </c>
      <c r="C219" s="498"/>
      <c r="D219" s="498"/>
      <c r="E219" s="498"/>
      <c r="F219" s="498"/>
      <c r="G219" s="498"/>
      <c r="H219" s="438"/>
      <c r="I219" s="438"/>
      <c r="J219" s="438"/>
      <c r="K219" s="438"/>
      <c r="L219" s="155"/>
      <c r="O219" s="8" t="str">
        <f>"Select from: "&amp;Variables!B45&amp;", "&amp;Variables!B46&amp;", "&amp;Variables!B47&amp;", "&amp;Variables!B48</f>
        <v>Select from: Always, Usually, Sometimes, Never</v>
      </c>
      <c r="P219" s="8" t="str">
        <f>"Sélectionnez parmi : "&amp;Variables!C45&amp;", "&amp;Variables!C46&amp;", "&amp;Variables!C47&amp;", "&amp;Variables!C48</f>
        <v>Sélectionnez parmi : Toujours, Généralement, Parfois, Jamais</v>
      </c>
    </row>
    <row r="220" spans="1:19" s="27" customFormat="1" x14ac:dyDescent="0.3">
      <c r="A220" s="76"/>
      <c r="B220" s="73"/>
      <c r="C220" s="74"/>
      <c r="D220" s="74"/>
      <c r="E220" s="74"/>
      <c r="F220" s="74"/>
      <c r="G220" s="74"/>
      <c r="H220" s="74"/>
      <c r="I220" s="74"/>
      <c r="J220" s="74"/>
      <c r="K220" s="74"/>
      <c r="L220" s="75"/>
      <c r="O220" s="8"/>
      <c r="P220" s="8"/>
    </row>
    <row r="221" spans="1:19" s="9" customFormat="1" x14ac:dyDescent="0.3">
      <c r="A221" s="23"/>
      <c r="B221" s="335" t="s">
        <v>253</v>
      </c>
      <c r="C221" s="336"/>
      <c r="D221" s="336"/>
      <c r="E221" s="336"/>
      <c r="F221" s="336"/>
      <c r="G221" s="336"/>
      <c r="H221" s="336"/>
      <c r="I221" s="336"/>
      <c r="J221" s="336"/>
      <c r="K221" s="336"/>
      <c r="L221" s="337"/>
      <c r="M221" s="45"/>
    </row>
    <row r="222" spans="1:19" s="27" customFormat="1" x14ac:dyDescent="0.3">
      <c r="A222" s="76"/>
      <c r="B222" s="72"/>
      <c r="C222" s="61"/>
      <c r="D222" s="61"/>
      <c r="E222" s="61"/>
      <c r="F222" s="61"/>
      <c r="G222" s="61"/>
      <c r="H222" s="61"/>
      <c r="I222" s="61"/>
      <c r="J222" s="61"/>
      <c r="K222" s="61"/>
      <c r="L222" s="62"/>
      <c r="O222" s="8" t="s">
        <v>328</v>
      </c>
      <c r="P222" s="8"/>
    </row>
    <row r="223" spans="1:19" s="27" customFormat="1" x14ac:dyDescent="0.3">
      <c r="A223" s="76"/>
      <c r="B223" s="166" t="str">
        <f>IF(Intro!$G$20="English",O223,P223)</f>
        <v>En supposant que les conditions concernant la qualité de base nécessaire et les caractéristiques physiques sont remplies, quelle différence de prix (en pourcentage) ferait du prix le facteur principal dans votre décision d'achat?</v>
      </c>
      <c r="C223" s="167"/>
      <c r="D223" s="167"/>
      <c r="E223" s="167"/>
      <c r="F223" s="167"/>
      <c r="G223" s="167"/>
      <c r="H223" s="167"/>
      <c r="I223" s="167"/>
      <c r="J223" s="167"/>
      <c r="K223" s="167"/>
      <c r="L223" s="168"/>
      <c r="O223" s="8" t="s">
        <v>329</v>
      </c>
      <c r="P223" s="8" t="s">
        <v>330</v>
      </c>
    </row>
    <row r="224" spans="1:19" s="27" customFormat="1" x14ac:dyDescent="0.3">
      <c r="A224" s="76"/>
      <c r="B224" s="166"/>
      <c r="C224" s="167"/>
      <c r="D224" s="167"/>
      <c r="E224" s="167"/>
      <c r="F224" s="167"/>
      <c r="G224" s="167"/>
      <c r="H224" s="167"/>
      <c r="I224" s="167"/>
      <c r="J224" s="167"/>
      <c r="K224" s="167"/>
      <c r="L224" s="168"/>
      <c r="O224" s="8"/>
      <c r="P224" s="8"/>
    </row>
    <row r="225" spans="1:19" s="27" customFormat="1" x14ac:dyDescent="0.3">
      <c r="A225" s="76"/>
      <c r="B225" s="72"/>
      <c r="C225" s="61"/>
      <c r="D225" s="61"/>
      <c r="E225" s="61"/>
      <c r="F225" s="61"/>
      <c r="G225" s="61"/>
      <c r="H225" s="61"/>
      <c r="I225" s="61"/>
      <c r="J225" s="61"/>
      <c r="K225" s="61"/>
      <c r="L225" s="62"/>
      <c r="O225" s="8"/>
      <c r="P225" s="8"/>
    </row>
    <row r="226" spans="1:19" ht="13.95" customHeight="1" x14ac:dyDescent="0.3">
      <c r="A226" s="23"/>
      <c r="B226" s="453" t="str">
        <f>IF(Intro!$G$20="English",O226,P226)</f>
        <v>Sélectionnez parmi : De 0 à 5 %, De 6 à 10 %, De 11 à 15 %, De 16 à 20 %, De 21 à 25 %, Plus de 25 %, Le prix ne sera jamais le facteur principal</v>
      </c>
      <c r="C226" s="454"/>
      <c r="D226" s="454"/>
      <c r="E226" s="454"/>
      <c r="F226" s="454"/>
      <c r="G226" s="454"/>
      <c r="H226" s="451"/>
      <c r="I226" s="451"/>
      <c r="J226" s="451"/>
      <c r="K226" s="451"/>
      <c r="L226" s="62"/>
      <c r="M226" s="8"/>
      <c r="O226" s="8" t="str">
        <f>"Select from: "&amp;Variables!B75&amp;", "&amp;Variables!B76&amp;", "&amp;Variables!B77&amp;", "&amp;Variables!B78&amp;", "&amp;Variables!B79&amp;", "&amp;Variables!B80&amp;", "&amp;Variables!B81</f>
        <v>Select from: 0 to 5%, 6 to 10%, 11 to 15%, 16 to 20%, 21 to 25%, More than 25%, Price would never be the primary factor</v>
      </c>
      <c r="P226" s="8" t="str">
        <f>"Sélectionnez parmi : "&amp;Variables!C75&amp;", "&amp;Variables!C76&amp;", "&amp;Variables!C77&amp;", "&amp;Variables!C78&amp;", "&amp;Variables!C79&amp;", "&amp;Variables!C80&amp;", "&amp;Variables!C81</f>
        <v>Sélectionnez parmi : De 0 à 5 %, De 6 à 10 %, De 11 à 15 %, De 16 à 20 %, De 21 à 25 %, Plus de 25 %, Le prix ne sera jamais le facteur principal</v>
      </c>
    </row>
    <row r="227" spans="1:19" ht="13.95" customHeight="1" x14ac:dyDescent="0.3">
      <c r="A227" s="23"/>
      <c r="B227" s="457"/>
      <c r="C227" s="458"/>
      <c r="D227" s="458"/>
      <c r="E227" s="458"/>
      <c r="F227" s="458"/>
      <c r="G227" s="458"/>
      <c r="H227" s="452"/>
      <c r="I227" s="452"/>
      <c r="J227" s="452"/>
      <c r="K227" s="452"/>
      <c r="L227" s="62"/>
      <c r="M227" s="8"/>
    </row>
    <row r="228" spans="1:19" s="27" customFormat="1" x14ac:dyDescent="0.3">
      <c r="A228" s="76"/>
      <c r="B228" s="73"/>
      <c r="C228" s="74"/>
      <c r="D228" s="74"/>
      <c r="E228" s="74"/>
      <c r="F228" s="74"/>
      <c r="G228" s="74"/>
      <c r="H228" s="74"/>
      <c r="I228" s="74"/>
      <c r="J228" s="74"/>
      <c r="K228" s="74"/>
      <c r="L228" s="75"/>
      <c r="O228" s="8"/>
      <c r="P228" s="8"/>
    </row>
    <row r="229" spans="1:19" s="9" customFormat="1" x14ac:dyDescent="0.3">
      <c r="A229" s="23"/>
      <c r="B229" s="335" t="s">
        <v>254</v>
      </c>
      <c r="C229" s="336"/>
      <c r="D229" s="336"/>
      <c r="E229" s="336"/>
      <c r="F229" s="336"/>
      <c r="G229" s="336"/>
      <c r="H229" s="336"/>
      <c r="I229" s="336"/>
      <c r="J229" s="336"/>
      <c r="K229" s="336"/>
      <c r="L229" s="337"/>
      <c r="M229" s="45"/>
      <c r="Q229" s="8"/>
      <c r="R229" s="8"/>
      <c r="S229" s="8"/>
    </row>
    <row r="230" spans="1:19" s="27" customFormat="1" x14ac:dyDescent="0.3">
      <c r="A230" s="76"/>
      <c r="B230" s="72"/>
      <c r="C230" s="61"/>
      <c r="D230" s="61"/>
      <c r="E230" s="61"/>
      <c r="F230" s="61"/>
      <c r="G230" s="61"/>
      <c r="H230" s="61"/>
      <c r="I230" s="61"/>
      <c r="J230" s="61"/>
      <c r="K230" s="61"/>
      <c r="L230" s="62"/>
      <c r="O230" s="8"/>
      <c r="P230" s="8"/>
      <c r="Q230" s="8"/>
      <c r="R230" s="8"/>
      <c r="S230" s="8"/>
    </row>
    <row r="231" spans="1:19" s="27" customFormat="1" x14ac:dyDescent="0.3">
      <c r="A231" s="76"/>
      <c r="B231" s="345" t="str">
        <f>IF(Intro!$G$20="English",O231,P231)</f>
        <v>Dans le marché des marchandises au Canada, lequel des pays suivants a tendance à offrir le meilleur prix?</v>
      </c>
      <c r="C231" s="346"/>
      <c r="D231" s="346"/>
      <c r="E231" s="346"/>
      <c r="F231" s="346"/>
      <c r="G231" s="346"/>
      <c r="H231" s="346"/>
      <c r="I231" s="346"/>
      <c r="J231" s="346"/>
      <c r="K231" s="346"/>
      <c r="L231" s="347"/>
      <c r="O231" s="8" t="s">
        <v>315</v>
      </c>
      <c r="P231" s="8" t="s">
        <v>417</v>
      </c>
      <c r="Q231" s="8"/>
      <c r="R231" s="8"/>
      <c r="S231" s="8"/>
    </row>
    <row r="232" spans="1:19" s="27" customFormat="1" x14ac:dyDescent="0.3">
      <c r="A232" s="76"/>
      <c r="B232" s="72"/>
      <c r="C232" s="61"/>
      <c r="D232" s="61"/>
      <c r="E232" s="61"/>
      <c r="F232" s="61"/>
      <c r="G232" s="61"/>
      <c r="H232" s="61"/>
      <c r="I232" s="61"/>
      <c r="J232" s="61"/>
      <c r="K232" s="61"/>
      <c r="L232" s="62"/>
      <c r="O232" s="8"/>
      <c r="P232" s="8"/>
      <c r="Q232" s="8"/>
      <c r="R232" s="8"/>
      <c r="S232" s="8"/>
    </row>
    <row r="233" spans="1:19" ht="13.95" customHeight="1" x14ac:dyDescent="0.3">
      <c r="A233" s="23"/>
      <c r="B233" s="219" t="str">
        <f>IF(Intro!$G$20="English",O233,P233)</f>
        <v>Sélectionnez parmi : Chine, Autres pays, Inconnu</v>
      </c>
      <c r="C233" s="220"/>
      <c r="D233" s="220"/>
      <c r="E233" s="220"/>
      <c r="F233" s="220"/>
      <c r="G233" s="220"/>
      <c r="H233" s="388"/>
      <c r="I233" s="388"/>
      <c r="J233" s="388"/>
      <c r="K233" s="388"/>
      <c r="L233" s="62"/>
      <c r="M233" s="8"/>
      <c r="O233" s="8" t="str">
        <f>"Select from: "&amp;Variables!B30&amp;", "&amp;Variables!B33&amp;", "&amp;Variables!B34&amp;", "&amp;Variables!B35</f>
        <v>Select from: China, United States, Other countries, Unknown</v>
      </c>
      <c r="P233" s="8" t="str">
        <f>"Sélectionnez parmi : "&amp;Variables!C30&amp;", "&amp;Variables!C34&amp;", "&amp;Variables!C35</f>
        <v>Sélectionnez parmi : Chine, Autres pays, Inconnu</v>
      </c>
    </row>
    <row r="234" spans="1:19" x14ac:dyDescent="0.3">
      <c r="A234" s="23"/>
      <c r="B234" s="219"/>
      <c r="C234" s="220"/>
      <c r="D234" s="220"/>
      <c r="E234" s="220"/>
      <c r="F234" s="220"/>
      <c r="G234" s="220"/>
      <c r="H234" s="388"/>
      <c r="I234" s="388"/>
      <c r="J234" s="388"/>
      <c r="K234" s="388"/>
      <c r="L234" s="62"/>
      <c r="M234" s="8"/>
    </row>
    <row r="235" spans="1:19" x14ac:dyDescent="0.3">
      <c r="A235" s="23"/>
      <c r="B235" s="219" t="str">
        <f>IF(Intro!$G$20="English",O235,P235)</f>
        <v>Précisez tous les autres pays, le cas échéant :</v>
      </c>
      <c r="C235" s="220"/>
      <c r="D235" s="220"/>
      <c r="E235" s="220"/>
      <c r="F235" s="220"/>
      <c r="G235" s="220"/>
      <c r="H235" s="388"/>
      <c r="I235" s="388"/>
      <c r="J235" s="388"/>
      <c r="K235" s="388"/>
      <c r="L235" s="62"/>
      <c r="M235" s="8"/>
      <c r="O235" s="7" t="s">
        <v>463</v>
      </c>
      <c r="P235" s="7" t="s">
        <v>464</v>
      </c>
    </row>
    <row r="236" spans="1:19" x14ac:dyDescent="0.3">
      <c r="A236" s="23"/>
      <c r="B236" s="219"/>
      <c r="C236" s="220"/>
      <c r="D236" s="220"/>
      <c r="E236" s="220"/>
      <c r="F236" s="220"/>
      <c r="G236" s="220"/>
      <c r="H236" s="388"/>
      <c r="I236" s="388"/>
      <c r="J236" s="388"/>
      <c r="K236" s="388"/>
      <c r="L236" s="62"/>
      <c r="M236" s="8"/>
    </row>
    <row r="237" spans="1:19" x14ac:dyDescent="0.3">
      <c r="A237" s="23"/>
      <c r="B237" s="219" t="str">
        <f>IF(Intro!$G$20="English",O237,P237)</f>
        <v>Si le pays d’origine du fabricant offrant le prix le plus compétitif est inconnu, indiquez le nom de l’entreprise qui tend à dominer le marché en matière de prix.</v>
      </c>
      <c r="C237" s="220"/>
      <c r="D237" s="220"/>
      <c r="E237" s="220"/>
      <c r="F237" s="220"/>
      <c r="G237" s="220"/>
      <c r="H237" s="388"/>
      <c r="I237" s="388"/>
      <c r="J237" s="388"/>
      <c r="K237" s="388"/>
      <c r="L237" s="62"/>
      <c r="M237" s="8"/>
      <c r="O237" s="8" t="s">
        <v>135</v>
      </c>
      <c r="P237" s="8" t="s">
        <v>288</v>
      </c>
    </row>
    <row r="238" spans="1:19" x14ac:dyDescent="0.3">
      <c r="A238" s="23"/>
      <c r="B238" s="219"/>
      <c r="C238" s="220"/>
      <c r="D238" s="220"/>
      <c r="E238" s="220"/>
      <c r="F238" s="220"/>
      <c r="G238" s="220"/>
      <c r="H238" s="388"/>
      <c r="I238" s="388"/>
      <c r="J238" s="388"/>
      <c r="K238" s="388"/>
      <c r="L238" s="62"/>
      <c r="M238" s="8"/>
    </row>
    <row r="239" spans="1:19" s="27" customFormat="1" x14ac:dyDescent="0.3">
      <c r="A239" s="76"/>
      <c r="B239" s="73"/>
      <c r="C239" s="74"/>
      <c r="D239" s="74"/>
      <c r="E239" s="74"/>
      <c r="F239" s="74"/>
      <c r="G239" s="74"/>
      <c r="H239" s="74"/>
      <c r="I239" s="74"/>
      <c r="J239" s="74"/>
      <c r="K239" s="74"/>
      <c r="L239" s="75"/>
      <c r="O239" s="8"/>
      <c r="P239" s="8"/>
      <c r="Q239" s="8"/>
      <c r="R239" s="8"/>
      <c r="S239" s="8"/>
    </row>
    <row r="240" spans="1:19" s="27" customFormat="1" x14ac:dyDescent="0.3">
      <c r="A240" s="76"/>
      <c r="B240" s="178" t="str">
        <f>UPPER(IF(Intro!$G$20="English",O240,P240))</f>
        <v>CERTIFICATION OU QUALIFICATION D'UN FOURNISSEUR</v>
      </c>
      <c r="C240" s="179"/>
      <c r="D240" s="179"/>
      <c r="E240" s="179"/>
      <c r="F240" s="179"/>
      <c r="G240" s="179"/>
      <c r="H240" s="179"/>
      <c r="I240" s="179"/>
      <c r="J240" s="179"/>
      <c r="K240" s="179"/>
      <c r="L240" s="180"/>
      <c r="O240" s="8" t="s">
        <v>441</v>
      </c>
      <c r="P240" s="8" t="s">
        <v>442</v>
      </c>
      <c r="Q240" s="8"/>
      <c r="R240" s="8"/>
      <c r="S240" s="8"/>
    </row>
    <row r="241" spans="1:19" s="96" customFormat="1" x14ac:dyDescent="0.3">
      <c r="A241" s="76"/>
      <c r="B241" s="335" t="s">
        <v>255</v>
      </c>
      <c r="C241" s="336"/>
      <c r="D241" s="336"/>
      <c r="E241" s="336"/>
      <c r="F241" s="336"/>
      <c r="G241" s="336"/>
      <c r="H241" s="336"/>
      <c r="I241" s="336"/>
      <c r="J241" s="336"/>
      <c r="K241" s="336"/>
      <c r="L241" s="337"/>
      <c r="O241" s="123"/>
      <c r="P241" s="123"/>
      <c r="Q241" s="123"/>
      <c r="R241" s="123"/>
      <c r="S241" s="123"/>
    </row>
    <row r="242" spans="1:19" s="96" customFormat="1" x14ac:dyDescent="0.3">
      <c r="A242" s="76"/>
      <c r="B242" s="142"/>
      <c r="C242" s="143"/>
      <c r="D242" s="143"/>
      <c r="E242" s="143"/>
      <c r="F242" s="143"/>
      <c r="G242" s="143"/>
      <c r="H242" s="143"/>
      <c r="I242" s="143"/>
      <c r="J242" s="143"/>
      <c r="K242" s="143"/>
      <c r="L242" s="144"/>
      <c r="O242" s="123"/>
      <c r="P242" s="123"/>
      <c r="Q242" s="123"/>
      <c r="R242" s="123"/>
      <c r="S242" s="123"/>
    </row>
    <row r="243" spans="1:19" s="96" customFormat="1" ht="14.7" customHeight="1" x14ac:dyDescent="0.3">
      <c r="A243" s="76"/>
      <c r="B243" s="166" t="str">
        <f>IF(Intro!$G$20="English",O243,P243)</f>
        <v>Indiquez si votre entreprise certifie ou qualifie son(ses) fournisseur(s) de marchandises.</v>
      </c>
      <c r="C243" s="167"/>
      <c r="D243" s="167"/>
      <c r="E243" s="167"/>
      <c r="F243" s="167"/>
      <c r="G243" s="135"/>
      <c r="H243" s="135"/>
      <c r="I243" s="135"/>
      <c r="J243" s="135"/>
      <c r="K243" s="135"/>
      <c r="L243" s="136"/>
      <c r="O243" s="8" t="s">
        <v>451</v>
      </c>
      <c r="P243" s="8" t="s">
        <v>452</v>
      </c>
      <c r="Q243" s="123"/>
      <c r="R243" s="123"/>
      <c r="S243" s="123"/>
    </row>
    <row r="244" spans="1:19" s="96" customFormat="1" ht="14.7" customHeight="1" x14ac:dyDescent="0.3">
      <c r="A244" s="76"/>
      <c r="B244" s="133"/>
      <c r="C244" s="134"/>
      <c r="D244" s="134"/>
      <c r="E244" s="134"/>
      <c r="F244" s="134"/>
      <c r="G244" s="135"/>
      <c r="H244" s="135"/>
      <c r="I244" s="135"/>
      <c r="J244" s="135"/>
      <c r="K244" s="135"/>
      <c r="L244" s="136"/>
      <c r="O244" s="8" t="s">
        <v>262</v>
      </c>
      <c r="P244" s="8" t="s">
        <v>263</v>
      </c>
      <c r="Q244" s="123"/>
      <c r="R244" s="123"/>
      <c r="S244" s="123"/>
    </row>
    <row r="245" spans="1:19" s="96" customFormat="1" ht="14.7" customHeight="1" x14ac:dyDescent="0.3">
      <c r="A245" s="76"/>
      <c r="B245" s="314" t="str">
        <f>IF(Intro!$G$20="English",O244,P244)</f>
        <v>Sélectionnez oui ou non</v>
      </c>
      <c r="C245" s="315"/>
      <c r="D245" s="139"/>
      <c r="E245" s="485" t="str">
        <f>IF(D245="Yes",O245,IF(D245="Oui",P245,IF(D245="No",O246,IF(D245="Non",P246,""))))</f>
        <v/>
      </c>
      <c r="F245" s="486"/>
      <c r="G245" s="486"/>
      <c r="H245" s="486"/>
      <c r="I245" s="486"/>
      <c r="J245" s="486"/>
      <c r="K245" s="486"/>
      <c r="L245" s="487"/>
      <c r="O245" s="96" t="s">
        <v>447</v>
      </c>
      <c r="P245" s="96" t="s">
        <v>448</v>
      </c>
      <c r="Q245" s="123"/>
      <c r="R245" s="123"/>
      <c r="S245" s="123"/>
    </row>
    <row r="246" spans="1:19" s="96" customFormat="1" x14ac:dyDescent="0.3">
      <c r="A246" s="76"/>
      <c r="B246" s="145"/>
      <c r="C246" s="146"/>
      <c r="D246" s="146"/>
      <c r="E246" s="146"/>
      <c r="F246" s="146"/>
      <c r="G246" s="146"/>
      <c r="H246" s="146"/>
      <c r="I246" s="146"/>
      <c r="J246" s="146"/>
      <c r="K246" s="146"/>
      <c r="L246" s="147"/>
      <c r="O246" s="96" t="s">
        <v>449</v>
      </c>
      <c r="P246" s="96" t="s">
        <v>450</v>
      </c>
      <c r="Q246" s="123"/>
      <c r="R246" s="123"/>
      <c r="S246" s="123"/>
    </row>
    <row r="247" spans="1:19" s="9" customFormat="1" x14ac:dyDescent="0.3">
      <c r="A247" s="23"/>
      <c r="B247" s="335" t="s">
        <v>256</v>
      </c>
      <c r="C247" s="336"/>
      <c r="D247" s="336"/>
      <c r="E247" s="336"/>
      <c r="F247" s="336"/>
      <c r="G247" s="336"/>
      <c r="H247" s="336"/>
      <c r="I247" s="336"/>
      <c r="J247" s="336"/>
      <c r="K247" s="336"/>
      <c r="L247" s="337"/>
      <c r="M247" s="45"/>
      <c r="Q247" s="8"/>
      <c r="R247" s="8"/>
      <c r="S247" s="8"/>
    </row>
    <row r="248" spans="1:19" s="27" customFormat="1" x14ac:dyDescent="0.3">
      <c r="A248" s="76"/>
      <c r="B248" s="72"/>
      <c r="C248" s="61"/>
      <c r="D248" s="61"/>
      <c r="E248" s="61"/>
      <c r="F248" s="61"/>
      <c r="G248" s="61"/>
      <c r="H248" s="61"/>
      <c r="I248" s="61"/>
      <c r="J248" s="61"/>
      <c r="K248" s="61"/>
      <c r="L248" s="62"/>
      <c r="O248" s="8"/>
      <c r="P248" s="8"/>
      <c r="Q248" s="8"/>
      <c r="R248" s="8"/>
      <c r="S248" s="8"/>
    </row>
    <row r="249" spans="1:19" s="27" customFormat="1" ht="14.7" customHeight="1" x14ac:dyDescent="0.3">
      <c r="A249" s="76"/>
      <c r="B249" s="211" t="str">
        <f>IF(Intro!$G$20="English",O249,P249)</f>
        <v xml:space="preserve">Décrivez brièvement les facteurs qui entrent en ligne de compte quand votre entreprise certifie ou qualifie un nouveau fournisseur de marchandises et donnez une estimation du temps requis pour le faire. </v>
      </c>
      <c r="C249" s="212"/>
      <c r="D249" s="212"/>
      <c r="E249" s="212"/>
      <c r="F249" s="212"/>
      <c r="G249" s="212"/>
      <c r="H249" s="212"/>
      <c r="I249" s="212"/>
      <c r="J249" s="212"/>
      <c r="K249" s="212"/>
      <c r="L249" s="213"/>
      <c r="O249" s="8" t="s">
        <v>436</v>
      </c>
      <c r="P249" s="8" t="s">
        <v>437</v>
      </c>
      <c r="Q249" s="8"/>
      <c r="R249" s="8"/>
      <c r="S249" s="8"/>
    </row>
    <row r="250" spans="1:19" s="27" customFormat="1" x14ac:dyDescent="0.3">
      <c r="A250" s="76"/>
      <c r="B250" s="211"/>
      <c r="C250" s="212"/>
      <c r="D250" s="212"/>
      <c r="E250" s="212"/>
      <c r="F250" s="212"/>
      <c r="G250" s="212"/>
      <c r="H250" s="212"/>
      <c r="I250" s="212"/>
      <c r="J250" s="212"/>
      <c r="K250" s="212"/>
      <c r="L250" s="213"/>
      <c r="O250" s="8"/>
      <c r="P250" s="8"/>
      <c r="Q250" s="8"/>
      <c r="R250" s="8"/>
      <c r="S250" s="8"/>
    </row>
    <row r="251" spans="1:19" s="27" customFormat="1" x14ac:dyDescent="0.3">
      <c r="A251" s="76"/>
      <c r="B251" s="72"/>
      <c r="C251" s="61"/>
      <c r="D251" s="61"/>
      <c r="E251" s="61"/>
      <c r="F251" s="61"/>
      <c r="G251" s="61"/>
      <c r="H251" s="61"/>
      <c r="I251" s="61"/>
      <c r="J251" s="61"/>
      <c r="K251" s="61"/>
      <c r="L251" s="62"/>
      <c r="O251" s="8"/>
      <c r="P251" s="8"/>
      <c r="Q251" s="8"/>
      <c r="R251" s="8"/>
      <c r="S251" s="8"/>
    </row>
    <row r="252" spans="1:19" x14ac:dyDescent="0.3">
      <c r="A252" s="23"/>
      <c r="B252" s="348" t="str">
        <f>IF(Intro!$G$20="English",O252,P252)</f>
        <v>Temps requis</v>
      </c>
      <c r="C252" s="349"/>
      <c r="D252" s="105" t="str">
        <f>IF(Intro!$G$20="English",O253,P253)</f>
        <v xml:space="preserve"> en mois</v>
      </c>
      <c r="E252" s="483"/>
      <c r="F252" s="483"/>
      <c r="G252" s="61"/>
      <c r="H252" s="61"/>
      <c r="I252" s="61"/>
      <c r="J252" s="61"/>
      <c r="K252" s="61"/>
      <c r="L252" s="62"/>
      <c r="M252" s="8"/>
      <c r="O252" s="8" t="s">
        <v>243</v>
      </c>
      <c r="P252" s="8" t="s">
        <v>244</v>
      </c>
    </row>
    <row r="253" spans="1:19" s="27" customFormat="1" x14ac:dyDescent="0.3">
      <c r="A253" s="76"/>
      <c r="B253" s="72"/>
      <c r="C253" s="61"/>
      <c r="D253" s="61"/>
      <c r="E253" s="61"/>
      <c r="F253" s="61"/>
      <c r="G253" s="61"/>
      <c r="H253" s="61"/>
      <c r="I253" s="61"/>
      <c r="J253" s="61"/>
      <c r="K253" s="61"/>
      <c r="L253" s="62"/>
      <c r="O253" s="8" t="s">
        <v>242</v>
      </c>
      <c r="P253" s="8" t="s">
        <v>245</v>
      </c>
      <c r="Q253" s="8"/>
      <c r="R253" s="8"/>
      <c r="S253" s="8"/>
    </row>
    <row r="254" spans="1:19" s="9" customFormat="1" x14ac:dyDescent="0.3">
      <c r="A254" s="23"/>
      <c r="B254" s="329"/>
      <c r="C254" s="330"/>
      <c r="D254" s="330"/>
      <c r="E254" s="330"/>
      <c r="F254" s="330"/>
      <c r="G254" s="330"/>
      <c r="H254" s="330"/>
      <c r="I254" s="330"/>
      <c r="J254" s="330"/>
      <c r="K254" s="330"/>
      <c r="L254" s="331"/>
      <c r="M254" s="27"/>
    </row>
    <row r="255" spans="1:19" s="9" customFormat="1" x14ac:dyDescent="0.3">
      <c r="A255" s="23"/>
      <c r="B255" s="329"/>
      <c r="C255" s="330"/>
      <c r="D255" s="330"/>
      <c r="E255" s="330"/>
      <c r="F255" s="330"/>
      <c r="G255" s="330"/>
      <c r="H255" s="330"/>
      <c r="I255" s="330"/>
      <c r="J255" s="330"/>
      <c r="K255" s="330"/>
      <c r="L255" s="331"/>
      <c r="M255" s="27"/>
    </row>
    <row r="256" spans="1:19" s="9" customFormat="1" x14ac:dyDescent="0.3">
      <c r="A256" s="23"/>
      <c r="B256" s="329"/>
      <c r="C256" s="330"/>
      <c r="D256" s="330"/>
      <c r="E256" s="330"/>
      <c r="F256" s="330"/>
      <c r="G256" s="330"/>
      <c r="H256" s="330"/>
      <c r="I256" s="330"/>
      <c r="J256" s="330"/>
      <c r="K256" s="330"/>
      <c r="L256" s="331"/>
      <c r="M256" s="27"/>
    </row>
    <row r="257" spans="1:19" s="9" customFormat="1" x14ac:dyDescent="0.3">
      <c r="A257" s="23"/>
      <c r="B257" s="329"/>
      <c r="C257" s="330"/>
      <c r="D257" s="330"/>
      <c r="E257" s="330"/>
      <c r="F257" s="330"/>
      <c r="G257" s="330"/>
      <c r="H257" s="330"/>
      <c r="I257" s="330"/>
      <c r="J257" s="330"/>
      <c r="K257" s="330"/>
      <c r="L257" s="331"/>
      <c r="M257" s="27"/>
    </row>
    <row r="258" spans="1:19" s="9" customFormat="1" x14ac:dyDescent="0.3">
      <c r="A258" s="23"/>
      <c r="B258" s="329"/>
      <c r="C258" s="330"/>
      <c r="D258" s="330"/>
      <c r="E258" s="330"/>
      <c r="F258" s="330"/>
      <c r="G258" s="330"/>
      <c r="H258" s="330"/>
      <c r="I258" s="330"/>
      <c r="J258" s="330"/>
      <c r="K258" s="330"/>
      <c r="L258" s="331"/>
      <c r="M258" s="27"/>
    </row>
    <row r="259" spans="1:19" s="9" customFormat="1" x14ac:dyDescent="0.3">
      <c r="A259" s="23"/>
      <c r="B259" s="329"/>
      <c r="C259" s="330"/>
      <c r="D259" s="330"/>
      <c r="E259" s="330"/>
      <c r="F259" s="330"/>
      <c r="G259" s="330"/>
      <c r="H259" s="330"/>
      <c r="I259" s="330"/>
      <c r="J259" s="330"/>
      <c r="K259" s="330"/>
      <c r="L259" s="331"/>
      <c r="M259" s="27"/>
    </row>
    <row r="260" spans="1:19" s="9" customFormat="1" x14ac:dyDescent="0.3">
      <c r="A260" s="23"/>
      <c r="B260" s="329"/>
      <c r="C260" s="330"/>
      <c r="D260" s="330"/>
      <c r="E260" s="330"/>
      <c r="F260" s="330"/>
      <c r="G260" s="330"/>
      <c r="H260" s="330"/>
      <c r="I260" s="330"/>
      <c r="J260" s="330"/>
      <c r="K260" s="330"/>
      <c r="L260" s="331"/>
      <c r="M260" s="27"/>
    </row>
    <row r="261" spans="1:19" s="9" customFormat="1" x14ac:dyDescent="0.3">
      <c r="A261" s="23"/>
      <c r="B261" s="329"/>
      <c r="C261" s="330"/>
      <c r="D261" s="330"/>
      <c r="E261" s="330"/>
      <c r="F261" s="330"/>
      <c r="G261" s="330"/>
      <c r="H261" s="330"/>
      <c r="I261" s="330"/>
      <c r="J261" s="330"/>
      <c r="K261" s="330"/>
      <c r="L261" s="331"/>
      <c r="M261" s="27"/>
    </row>
    <row r="262" spans="1:19" s="27" customFormat="1" x14ac:dyDescent="0.3">
      <c r="A262" s="76"/>
      <c r="B262" s="73"/>
      <c r="C262" s="74"/>
      <c r="D262" s="74"/>
      <c r="E262" s="74"/>
      <c r="F262" s="74"/>
      <c r="G262" s="74"/>
      <c r="H262" s="74"/>
      <c r="I262" s="74"/>
      <c r="J262" s="74"/>
      <c r="K262" s="74"/>
      <c r="L262" s="75"/>
      <c r="O262" s="8"/>
      <c r="P262" s="8"/>
      <c r="Q262" s="8"/>
      <c r="R262" s="8"/>
      <c r="S262" s="8"/>
    </row>
    <row r="263" spans="1:19" s="9" customFormat="1" x14ac:dyDescent="0.3">
      <c r="A263" s="23"/>
      <c r="B263" s="335" t="s">
        <v>257</v>
      </c>
      <c r="C263" s="336"/>
      <c r="D263" s="336"/>
      <c r="E263" s="336"/>
      <c r="F263" s="336"/>
      <c r="G263" s="336"/>
      <c r="H263" s="336"/>
      <c r="I263" s="336"/>
      <c r="J263" s="336"/>
      <c r="K263" s="336"/>
      <c r="L263" s="337"/>
      <c r="M263" s="45"/>
      <c r="Q263" s="8"/>
      <c r="R263" s="8"/>
      <c r="S263" s="8"/>
    </row>
    <row r="264" spans="1:19" s="27" customFormat="1" x14ac:dyDescent="0.3">
      <c r="A264" s="76"/>
      <c r="B264" s="72"/>
      <c r="C264" s="61"/>
      <c r="D264" s="61"/>
      <c r="E264" s="61"/>
      <c r="F264" s="61"/>
      <c r="G264" s="61"/>
      <c r="H264" s="61"/>
      <c r="I264" s="61"/>
      <c r="J264" s="61"/>
      <c r="K264" s="61"/>
      <c r="L264" s="62"/>
      <c r="O264" s="8"/>
      <c r="P264" s="8"/>
      <c r="Q264" s="8"/>
      <c r="R264" s="8"/>
      <c r="S264" s="8"/>
    </row>
    <row r="265" spans="1:19" s="27" customFormat="1" x14ac:dyDescent="0.3">
      <c r="A265" s="76"/>
      <c r="B265" s="345" t="str">
        <f>IF(Intro!$G$20="English",O265,P265)</f>
        <v>Pour quels types de marchandises votre entreprise exige-t-elle que ses fournisseurs de marchandises soient certifiés ou qualifiés afin de lui vendre?</v>
      </c>
      <c r="C265" s="346"/>
      <c r="D265" s="346"/>
      <c r="E265" s="346"/>
      <c r="F265" s="346"/>
      <c r="G265" s="346"/>
      <c r="H265" s="346"/>
      <c r="I265" s="346"/>
      <c r="J265" s="346"/>
      <c r="K265" s="346"/>
      <c r="L265" s="347"/>
      <c r="O265" s="8" t="s">
        <v>453</v>
      </c>
      <c r="P265" s="8" t="s">
        <v>454</v>
      </c>
      <c r="Q265" s="8"/>
      <c r="R265" s="8"/>
      <c r="S265" s="8"/>
    </row>
    <row r="266" spans="1:19" s="27" customFormat="1" x14ac:dyDescent="0.3">
      <c r="A266" s="76"/>
      <c r="B266" s="72"/>
      <c r="C266" s="61"/>
      <c r="D266" s="61"/>
      <c r="E266" s="61"/>
      <c r="F266" s="61"/>
      <c r="G266" s="61"/>
      <c r="H266" s="61"/>
      <c r="I266" s="61"/>
      <c r="J266" s="61"/>
      <c r="K266" s="61"/>
      <c r="L266" s="62"/>
      <c r="O266" s="8"/>
      <c r="P266" s="8"/>
      <c r="Q266" s="8"/>
      <c r="R266" s="8"/>
      <c r="S266" s="8"/>
    </row>
    <row r="267" spans="1:19" s="9" customFormat="1" x14ac:dyDescent="0.3">
      <c r="A267" s="23"/>
      <c r="B267" s="329"/>
      <c r="C267" s="330"/>
      <c r="D267" s="330"/>
      <c r="E267" s="330"/>
      <c r="F267" s="330"/>
      <c r="G267" s="330"/>
      <c r="H267" s="330"/>
      <c r="I267" s="330"/>
      <c r="J267" s="330"/>
      <c r="K267" s="330"/>
      <c r="L267" s="331"/>
      <c r="M267" s="27"/>
    </row>
    <row r="268" spans="1:19" s="9" customFormat="1" x14ac:dyDescent="0.3">
      <c r="A268" s="23"/>
      <c r="B268" s="329"/>
      <c r="C268" s="330"/>
      <c r="D268" s="330"/>
      <c r="E268" s="330"/>
      <c r="F268" s="330"/>
      <c r="G268" s="330"/>
      <c r="H268" s="330"/>
      <c r="I268" s="330"/>
      <c r="J268" s="330"/>
      <c r="K268" s="330"/>
      <c r="L268" s="331"/>
      <c r="M268" s="27"/>
    </row>
    <row r="269" spans="1:19" s="9" customFormat="1" x14ac:dyDescent="0.3">
      <c r="A269" s="23"/>
      <c r="B269" s="329"/>
      <c r="C269" s="330"/>
      <c r="D269" s="330"/>
      <c r="E269" s="330"/>
      <c r="F269" s="330"/>
      <c r="G269" s="330"/>
      <c r="H269" s="330"/>
      <c r="I269" s="330"/>
      <c r="J269" s="330"/>
      <c r="K269" s="330"/>
      <c r="L269" s="331"/>
      <c r="M269" s="27"/>
    </row>
    <row r="270" spans="1:19" s="9" customFormat="1" x14ac:dyDescent="0.3">
      <c r="A270" s="23"/>
      <c r="B270" s="329"/>
      <c r="C270" s="330"/>
      <c r="D270" s="330"/>
      <c r="E270" s="330"/>
      <c r="F270" s="330"/>
      <c r="G270" s="330"/>
      <c r="H270" s="330"/>
      <c r="I270" s="330"/>
      <c r="J270" s="330"/>
      <c r="K270" s="330"/>
      <c r="L270" s="331"/>
      <c r="M270" s="27"/>
    </row>
    <row r="271" spans="1:19" s="9" customFormat="1" x14ac:dyDescent="0.3">
      <c r="A271" s="23"/>
      <c r="B271" s="329"/>
      <c r="C271" s="330"/>
      <c r="D271" s="330"/>
      <c r="E271" s="330"/>
      <c r="F271" s="330"/>
      <c r="G271" s="330"/>
      <c r="H271" s="330"/>
      <c r="I271" s="330"/>
      <c r="J271" s="330"/>
      <c r="K271" s="330"/>
      <c r="L271" s="331"/>
      <c r="M271" s="27"/>
    </row>
    <row r="272" spans="1:19" s="9" customFormat="1" x14ac:dyDescent="0.3">
      <c r="A272" s="23"/>
      <c r="B272" s="329"/>
      <c r="C272" s="330"/>
      <c r="D272" s="330"/>
      <c r="E272" s="330"/>
      <c r="F272" s="330"/>
      <c r="G272" s="330"/>
      <c r="H272" s="330"/>
      <c r="I272" s="330"/>
      <c r="J272" s="330"/>
      <c r="K272" s="330"/>
      <c r="L272" s="331"/>
      <c r="M272" s="27"/>
    </row>
    <row r="273" spans="1:19" s="9" customFormat="1" x14ac:dyDescent="0.3">
      <c r="A273" s="23"/>
      <c r="B273" s="329"/>
      <c r="C273" s="330"/>
      <c r="D273" s="330"/>
      <c r="E273" s="330"/>
      <c r="F273" s="330"/>
      <c r="G273" s="330"/>
      <c r="H273" s="330"/>
      <c r="I273" s="330"/>
      <c r="J273" s="330"/>
      <c r="K273" s="330"/>
      <c r="L273" s="331"/>
      <c r="M273" s="27"/>
    </row>
    <row r="274" spans="1:19" s="9" customFormat="1" x14ac:dyDescent="0.3">
      <c r="A274" s="23"/>
      <c r="B274" s="329"/>
      <c r="C274" s="330"/>
      <c r="D274" s="330"/>
      <c r="E274" s="330"/>
      <c r="F274" s="330"/>
      <c r="G274" s="330"/>
      <c r="H274" s="330"/>
      <c r="I274" s="330"/>
      <c r="J274" s="330"/>
      <c r="K274" s="330"/>
      <c r="L274" s="331"/>
      <c r="M274" s="27"/>
    </row>
    <row r="275" spans="1:19" s="27" customFormat="1" x14ac:dyDescent="0.3">
      <c r="A275" s="76"/>
      <c r="B275" s="73"/>
      <c r="C275" s="74"/>
      <c r="D275" s="74"/>
      <c r="E275" s="74"/>
      <c r="F275" s="74"/>
      <c r="G275" s="74"/>
      <c r="H275" s="74"/>
      <c r="I275" s="74"/>
      <c r="J275" s="74"/>
      <c r="K275" s="74"/>
      <c r="L275" s="75"/>
      <c r="O275" s="8"/>
      <c r="P275" s="8"/>
      <c r="Q275" s="8"/>
      <c r="R275" s="8"/>
      <c r="S275" s="8"/>
    </row>
    <row r="276" spans="1:19" s="9" customFormat="1" x14ac:dyDescent="0.3">
      <c r="A276" s="23"/>
      <c r="B276" s="335" t="s">
        <v>129</v>
      </c>
      <c r="C276" s="336"/>
      <c r="D276" s="336"/>
      <c r="E276" s="336"/>
      <c r="F276" s="336"/>
      <c r="G276" s="336"/>
      <c r="H276" s="336"/>
      <c r="I276" s="336"/>
      <c r="J276" s="336"/>
      <c r="K276" s="336"/>
      <c r="L276" s="337"/>
      <c r="M276" s="45"/>
      <c r="Q276" s="8"/>
      <c r="R276" s="8"/>
      <c r="S276" s="8"/>
    </row>
    <row r="277" spans="1:19" s="27" customFormat="1" x14ac:dyDescent="0.3">
      <c r="A277" s="76"/>
      <c r="B277" s="72"/>
      <c r="C277" s="61"/>
      <c r="D277" s="61"/>
      <c r="E277" s="61"/>
      <c r="F277" s="61"/>
      <c r="G277" s="61"/>
      <c r="H277" s="61"/>
      <c r="I277" s="61"/>
      <c r="J277" s="61"/>
      <c r="K277" s="61"/>
      <c r="L277" s="62"/>
      <c r="O277" s="8"/>
      <c r="P277" s="8"/>
      <c r="Q277" s="8"/>
      <c r="R277" s="8"/>
      <c r="S277" s="8"/>
    </row>
    <row r="278" spans="1:19" s="27" customFormat="1" x14ac:dyDescent="0.3">
      <c r="A278" s="76"/>
      <c r="B278" s="345" t="str">
        <f>IF(Intro!$G$20="English",O278,P278)</f>
        <v>Fournissez des détails indiquant si vos exigences de certification ou de qualification pour les fournisseurs de marchandises varient selon le type, l'utilisation finale ou le pays d'origine.</v>
      </c>
      <c r="C278" s="346"/>
      <c r="D278" s="346"/>
      <c r="E278" s="346"/>
      <c r="F278" s="346"/>
      <c r="G278" s="346"/>
      <c r="H278" s="346"/>
      <c r="I278" s="346"/>
      <c r="J278" s="346"/>
      <c r="K278" s="346"/>
      <c r="L278" s="347"/>
      <c r="O278" s="8" t="s">
        <v>438</v>
      </c>
      <c r="P278" s="8" t="s">
        <v>439</v>
      </c>
      <c r="Q278" s="8"/>
      <c r="R278" s="8"/>
      <c r="S278" s="8"/>
    </row>
    <row r="279" spans="1:19" s="27" customFormat="1" x14ac:dyDescent="0.3">
      <c r="A279" s="76"/>
      <c r="B279" s="72"/>
      <c r="C279" s="61"/>
      <c r="D279" s="61"/>
      <c r="E279" s="61"/>
      <c r="F279" s="61"/>
      <c r="G279" s="61"/>
      <c r="H279" s="61"/>
      <c r="I279" s="61"/>
      <c r="J279" s="61"/>
      <c r="K279" s="61"/>
      <c r="L279" s="62"/>
      <c r="O279" s="8"/>
      <c r="P279" s="8"/>
      <c r="Q279" s="8"/>
      <c r="R279" s="8"/>
      <c r="S279" s="8"/>
    </row>
    <row r="280" spans="1:19" s="9" customFormat="1" x14ac:dyDescent="0.3">
      <c r="A280" s="23"/>
      <c r="B280" s="329"/>
      <c r="C280" s="330"/>
      <c r="D280" s="330"/>
      <c r="E280" s="330"/>
      <c r="F280" s="330"/>
      <c r="G280" s="330"/>
      <c r="H280" s="330"/>
      <c r="I280" s="330"/>
      <c r="J280" s="330"/>
      <c r="K280" s="330"/>
      <c r="L280" s="331"/>
      <c r="M280" s="27"/>
    </row>
    <row r="281" spans="1:19" s="9" customFormat="1" x14ac:dyDescent="0.3">
      <c r="A281" s="23"/>
      <c r="B281" s="329"/>
      <c r="C281" s="330"/>
      <c r="D281" s="330"/>
      <c r="E281" s="330"/>
      <c r="F281" s="330"/>
      <c r="G281" s="330"/>
      <c r="H281" s="330"/>
      <c r="I281" s="330"/>
      <c r="J281" s="330"/>
      <c r="K281" s="330"/>
      <c r="L281" s="331"/>
      <c r="M281" s="27"/>
    </row>
    <row r="282" spans="1:19" s="9" customFormat="1" x14ac:dyDescent="0.3">
      <c r="A282" s="23"/>
      <c r="B282" s="329"/>
      <c r="C282" s="330"/>
      <c r="D282" s="330"/>
      <c r="E282" s="330"/>
      <c r="F282" s="330"/>
      <c r="G282" s="330"/>
      <c r="H282" s="330"/>
      <c r="I282" s="330"/>
      <c r="J282" s="330"/>
      <c r="K282" s="330"/>
      <c r="L282" s="331"/>
      <c r="M282" s="27"/>
    </row>
    <row r="283" spans="1:19" s="9" customFormat="1" x14ac:dyDescent="0.3">
      <c r="A283" s="23"/>
      <c r="B283" s="329"/>
      <c r="C283" s="330"/>
      <c r="D283" s="330"/>
      <c r="E283" s="330"/>
      <c r="F283" s="330"/>
      <c r="G283" s="330"/>
      <c r="H283" s="330"/>
      <c r="I283" s="330"/>
      <c r="J283" s="330"/>
      <c r="K283" s="330"/>
      <c r="L283" s="331"/>
      <c r="M283" s="27"/>
    </row>
    <row r="284" spans="1:19" s="9" customFormat="1" x14ac:dyDescent="0.3">
      <c r="A284" s="23"/>
      <c r="B284" s="329"/>
      <c r="C284" s="330"/>
      <c r="D284" s="330"/>
      <c r="E284" s="330"/>
      <c r="F284" s="330"/>
      <c r="G284" s="330"/>
      <c r="H284" s="330"/>
      <c r="I284" s="330"/>
      <c r="J284" s="330"/>
      <c r="K284" s="330"/>
      <c r="L284" s="331"/>
      <c r="M284" s="27"/>
    </row>
    <row r="285" spans="1:19" s="9" customFormat="1" x14ac:dyDescent="0.3">
      <c r="A285" s="23"/>
      <c r="B285" s="329"/>
      <c r="C285" s="330"/>
      <c r="D285" s="330"/>
      <c r="E285" s="330"/>
      <c r="F285" s="330"/>
      <c r="G285" s="330"/>
      <c r="H285" s="330"/>
      <c r="I285" s="330"/>
      <c r="J285" s="330"/>
      <c r="K285" s="330"/>
      <c r="L285" s="331"/>
      <c r="M285" s="27"/>
    </row>
    <row r="286" spans="1:19" s="9" customFormat="1" x14ac:dyDescent="0.3">
      <c r="A286" s="23"/>
      <c r="B286" s="329"/>
      <c r="C286" s="330"/>
      <c r="D286" s="330"/>
      <c r="E286" s="330"/>
      <c r="F286" s="330"/>
      <c r="G286" s="330"/>
      <c r="H286" s="330"/>
      <c r="I286" s="330"/>
      <c r="J286" s="330"/>
      <c r="K286" s="330"/>
      <c r="L286" s="331"/>
      <c r="M286" s="27"/>
    </row>
    <row r="287" spans="1:19" s="9" customFormat="1" x14ac:dyDescent="0.3">
      <c r="A287" s="23"/>
      <c r="B287" s="329"/>
      <c r="C287" s="330"/>
      <c r="D287" s="330"/>
      <c r="E287" s="330"/>
      <c r="F287" s="330"/>
      <c r="G287" s="330"/>
      <c r="H287" s="330"/>
      <c r="I287" s="330"/>
      <c r="J287" s="330"/>
      <c r="K287" s="330"/>
      <c r="L287" s="331"/>
      <c r="M287" s="27"/>
    </row>
    <row r="288" spans="1:19" s="27" customFormat="1" x14ac:dyDescent="0.3">
      <c r="A288" s="76"/>
      <c r="B288" s="73"/>
      <c r="C288" s="74"/>
      <c r="D288" s="74"/>
      <c r="E288" s="74"/>
      <c r="F288" s="74"/>
      <c r="G288" s="74"/>
      <c r="H288" s="74"/>
      <c r="I288" s="74"/>
      <c r="J288" s="74"/>
      <c r="K288" s="74"/>
      <c r="L288" s="75"/>
      <c r="O288" s="8"/>
      <c r="P288" s="8"/>
      <c r="Q288" s="8"/>
      <c r="R288" s="8"/>
      <c r="S288" s="8"/>
    </row>
    <row r="289" spans="1:19" s="9" customFormat="1" x14ac:dyDescent="0.3">
      <c r="A289" s="23"/>
      <c r="B289" s="335" t="s">
        <v>107</v>
      </c>
      <c r="C289" s="336"/>
      <c r="D289" s="336"/>
      <c r="E289" s="336"/>
      <c r="F289" s="336"/>
      <c r="G289" s="336"/>
      <c r="H289" s="336"/>
      <c r="I289" s="336"/>
      <c r="J289" s="336"/>
      <c r="K289" s="336"/>
      <c r="L289" s="337"/>
      <c r="M289" s="45"/>
      <c r="Q289" s="8"/>
      <c r="R289" s="8"/>
      <c r="S289" s="8"/>
    </row>
    <row r="290" spans="1:19" s="27" customFormat="1" x14ac:dyDescent="0.3">
      <c r="A290" s="76"/>
      <c r="B290" s="72"/>
      <c r="C290" s="61"/>
      <c r="D290" s="61"/>
      <c r="E290" s="61"/>
      <c r="F290" s="61"/>
      <c r="G290" s="61"/>
      <c r="H290" s="61"/>
      <c r="I290" s="61"/>
      <c r="J290" s="61"/>
      <c r="K290" s="61"/>
      <c r="L290" s="62"/>
      <c r="O290" s="8"/>
      <c r="P290" s="8"/>
      <c r="Q290" s="8"/>
      <c r="R290" s="8"/>
      <c r="S290" s="8"/>
    </row>
    <row r="291" spans="1:19" s="27" customFormat="1" x14ac:dyDescent="0.3">
      <c r="A291" s="76"/>
      <c r="B291" s="345" t="str">
        <f>IF(Intro!$G$20="English",O291,P291)</f>
        <v>Fournissez des détails indiquant si des fournisseurs ont échoué aux exigences de certification ou de qualification depuis le 1er janvier 2023.</v>
      </c>
      <c r="C291" s="346"/>
      <c r="D291" s="346"/>
      <c r="E291" s="346"/>
      <c r="F291" s="346"/>
      <c r="G291" s="346"/>
      <c r="H291" s="346"/>
      <c r="I291" s="346"/>
      <c r="J291" s="346"/>
      <c r="K291" s="346"/>
      <c r="L291" s="347"/>
      <c r="O291" s="8" t="str">
        <f>"Provide details on whether any suppliers have failed the certification or qualification requirements since January 1, "&amp;Variables!B6&amp;"."</f>
        <v>Provide details on whether any suppliers have failed the certification or qualification requirements since January 1, 2023.</v>
      </c>
      <c r="P291" s="8" t="str">
        <f>"Fournissez des détails indiquant si des fournisseurs ont échoué aux exigences de certification ou de qualification depuis le 1er janvier "&amp;Variables!B6&amp;"."</f>
        <v>Fournissez des détails indiquant si des fournisseurs ont échoué aux exigences de certification ou de qualification depuis le 1er janvier 2023.</v>
      </c>
      <c r="Q291" s="8"/>
      <c r="R291" s="8"/>
      <c r="S291" s="8"/>
    </row>
    <row r="292" spans="1:19" s="27" customFormat="1" x14ac:dyDescent="0.3">
      <c r="A292" s="76"/>
      <c r="B292" s="72"/>
      <c r="C292" s="61"/>
      <c r="D292" s="61"/>
      <c r="E292" s="61"/>
      <c r="F292" s="61"/>
      <c r="G292" s="61"/>
      <c r="H292" s="61"/>
      <c r="I292" s="61"/>
      <c r="J292" s="61"/>
      <c r="K292" s="61"/>
      <c r="L292" s="62"/>
      <c r="O292" s="8"/>
      <c r="P292" s="8"/>
      <c r="Q292" s="8"/>
      <c r="R292" s="8"/>
      <c r="S292" s="8"/>
    </row>
    <row r="293" spans="1:19" s="9" customFormat="1" x14ac:dyDescent="0.3">
      <c r="A293" s="23"/>
      <c r="B293" s="329"/>
      <c r="C293" s="330"/>
      <c r="D293" s="330"/>
      <c r="E293" s="330"/>
      <c r="F293" s="330"/>
      <c r="G293" s="330"/>
      <c r="H293" s="330"/>
      <c r="I293" s="330"/>
      <c r="J293" s="330"/>
      <c r="K293" s="330"/>
      <c r="L293" s="331"/>
      <c r="M293" s="27"/>
    </row>
    <row r="294" spans="1:19" s="9" customFormat="1" x14ac:dyDescent="0.3">
      <c r="A294" s="23"/>
      <c r="B294" s="329"/>
      <c r="C294" s="330"/>
      <c r="D294" s="330"/>
      <c r="E294" s="330"/>
      <c r="F294" s="330"/>
      <c r="G294" s="330"/>
      <c r="H294" s="330"/>
      <c r="I294" s="330"/>
      <c r="J294" s="330"/>
      <c r="K294" s="330"/>
      <c r="L294" s="331"/>
      <c r="M294" s="27"/>
    </row>
    <row r="295" spans="1:19" s="9" customFormat="1" x14ac:dyDescent="0.3">
      <c r="A295" s="23"/>
      <c r="B295" s="329"/>
      <c r="C295" s="330"/>
      <c r="D295" s="330"/>
      <c r="E295" s="330"/>
      <c r="F295" s="330"/>
      <c r="G295" s="330"/>
      <c r="H295" s="330"/>
      <c r="I295" s="330"/>
      <c r="J295" s="330"/>
      <c r="K295" s="330"/>
      <c r="L295" s="331"/>
      <c r="M295" s="27"/>
    </row>
    <row r="296" spans="1:19" s="9" customFormat="1" x14ac:dyDescent="0.3">
      <c r="A296" s="23"/>
      <c r="B296" s="329"/>
      <c r="C296" s="330"/>
      <c r="D296" s="330"/>
      <c r="E296" s="330"/>
      <c r="F296" s="330"/>
      <c r="G296" s="330"/>
      <c r="H296" s="330"/>
      <c r="I296" s="330"/>
      <c r="J296" s="330"/>
      <c r="K296" s="330"/>
      <c r="L296" s="331"/>
      <c r="M296" s="27"/>
    </row>
    <row r="297" spans="1:19" s="9" customFormat="1" x14ac:dyDescent="0.3">
      <c r="A297" s="23"/>
      <c r="B297" s="329"/>
      <c r="C297" s="330"/>
      <c r="D297" s="330"/>
      <c r="E297" s="330"/>
      <c r="F297" s="330"/>
      <c r="G297" s="330"/>
      <c r="H297" s="330"/>
      <c r="I297" s="330"/>
      <c r="J297" s="330"/>
      <c r="K297" s="330"/>
      <c r="L297" s="331"/>
      <c r="M297" s="27"/>
    </row>
    <row r="298" spans="1:19" s="9" customFormat="1" x14ac:dyDescent="0.3">
      <c r="A298" s="23"/>
      <c r="B298" s="329"/>
      <c r="C298" s="330"/>
      <c r="D298" s="330"/>
      <c r="E298" s="330"/>
      <c r="F298" s="330"/>
      <c r="G298" s="330"/>
      <c r="H298" s="330"/>
      <c r="I298" s="330"/>
      <c r="J298" s="330"/>
      <c r="K298" s="330"/>
      <c r="L298" s="331"/>
      <c r="M298" s="27"/>
    </row>
    <row r="299" spans="1:19" s="9" customFormat="1" x14ac:dyDescent="0.3">
      <c r="A299" s="23"/>
      <c r="B299" s="329"/>
      <c r="C299" s="330"/>
      <c r="D299" s="330"/>
      <c r="E299" s="330"/>
      <c r="F299" s="330"/>
      <c r="G299" s="330"/>
      <c r="H299" s="330"/>
      <c r="I299" s="330"/>
      <c r="J299" s="330"/>
      <c r="K299" s="330"/>
      <c r="L299" s="331"/>
      <c r="M299" s="27"/>
    </row>
    <row r="300" spans="1:19" s="9" customFormat="1" x14ac:dyDescent="0.3">
      <c r="A300" s="23"/>
      <c r="B300" s="329"/>
      <c r="C300" s="330"/>
      <c r="D300" s="330"/>
      <c r="E300" s="330"/>
      <c r="F300" s="330"/>
      <c r="G300" s="330"/>
      <c r="H300" s="330"/>
      <c r="I300" s="330"/>
      <c r="J300" s="330"/>
      <c r="K300" s="330"/>
      <c r="L300" s="331"/>
      <c r="M300" s="27"/>
    </row>
    <row r="301" spans="1:19" s="27" customFormat="1" x14ac:dyDescent="0.3">
      <c r="A301" s="76"/>
      <c r="B301" s="73"/>
      <c r="C301" s="74"/>
      <c r="D301" s="74"/>
      <c r="E301" s="74"/>
      <c r="F301" s="74"/>
      <c r="G301" s="74"/>
      <c r="H301" s="74"/>
      <c r="I301" s="74"/>
      <c r="J301" s="74"/>
      <c r="K301" s="74"/>
      <c r="L301" s="75"/>
      <c r="O301" s="8"/>
      <c r="P301" s="8"/>
      <c r="Q301" s="8"/>
      <c r="R301" s="8"/>
      <c r="S301" s="8"/>
    </row>
    <row r="302" spans="1:19" s="9" customFormat="1" x14ac:dyDescent="0.3">
      <c r="A302" s="23"/>
      <c r="B302" s="335" t="s">
        <v>108</v>
      </c>
      <c r="C302" s="336"/>
      <c r="D302" s="336"/>
      <c r="E302" s="336"/>
      <c r="F302" s="336"/>
      <c r="G302" s="336"/>
      <c r="H302" s="336"/>
      <c r="I302" s="336"/>
      <c r="J302" s="336"/>
      <c r="K302" s="336"/>
      <c r="L302" s="337"/>
      <c r="M302" s="45"/>
      <c r="Q302" s="8"/>
      <c r="R302" s="8"/>
      <c r="S302" s="8"/>
    </row>
    <row r="303" spans="1:19" s="27" customFormat="1" x14ac:dyDescent="0.3">
      <c r="A303" s="76"/>
      <c r="B303" s="72"/>
      <c r="C303" s="61"/>
      <c r="D303" s="61"/>
      <c r="E303" s="61"/>
      <c r="F303" s="61"/>
      <c r="G303" s="61"/>
      <c r="H303" s="61"/>
      <c r="I303" s="61"/>
      <c r="J303" s="61"/>
      <c r="K303" s="61"/>
      <c r="L303" s="62"/>
      <c r="O303" s="8"/>
      <c r="P303" s="8"/>
      <c r="Q303" s="8"/>
      <c r="R303" s="8"/>
      <c r="S303" s="8"/>
    </row>
    <row r="304" spans="1:19" s="27" customFormat="1" x14ac:dyDescent="0.3">
      <c r="A304" s="76"/>
      <c r="B304" s="211" t="str">
        <f>IF(Intro!$G$20="English",O304,P304)</f>
        <v>Approximativement quel pourcentage du total des achats de marchandises (en volume) effectués par votre entreprise a exigé une certification ou une qualification en 2025?</v>
      </c>
      <c r="C304" s="212"/>
      <c r="D304" s="212"/>
      <c r="E304" s="212"/>
      <c r="F304" s="212"/>
      <c r="G304" s="212"/>
      <c r="H304" s="212"/>
      <c r="I304" s="212"/>
      <c r="J304" s="212"/>
      <c r="K304" s="212"/>
      <c r="L304" s="213"/>
      <c r="O304" s="8" t="str">
        <f>"Approximately what percentage of your firm’s total purchases of the goods (by volume) required certification or qualification in "&amp;Variables!B6+2&amp;"?"</f>
        <v>Approximately what percentage of your firm’s total purchases of the goods (by volume) required certification or qualification in 2025?</v>
      </c>
      <c r="P304" s="8" t="str">
        <f>"Approximativement quel pourcentage du total des achats de marchandises (en volume) effectués par votre entreprise a exigé une certification ou une qualification en "&amp;Variables!B6+2&amp;"?"</f>
        <v>Approximativement quel pourcentage du total des achats de marchandises (en volume) effectués par votre entreprise a exigé une certification ou une qualification en 2025?</v>
      </c>
      <c r="Q304" s="8"/>
      <c r="R304" s="8"/>
      <c r="S304" s="8"/>
    </row>
    <row r="305" spans="1:19" s="27" customFormat="1" x14ac:dyDescent="0.3">
      <c r="A305" s="76"/>
      <c r="B305" s="72"/>
      <c r="C305" s="61"/>
      <c r="D305" s="61"/>
      <c r="E305" s="61"/>
      <c r="F305" s="61"/>
      <c r="G305" s="61"/>
      <c r="H305" s="61"/>
      <c r="I305" s="61"/>
      <c r="J305" s="61"/>
      <c r="K305" s="61"/>
      <c r="L305" s="62"/>
      <c r="O305" s="8"/>
      <c r="P305" s="8"/>
      <c r="Q305" s="8"/>
      <c r="R305" s="8"/>
      <c r="S305" s="8"/>
    </row>
    <row r="306" spans="1:19" x14ac:dyDescent="0.3">
      <c r="A306" s="23"/>
      <c r="B306" s="219" t="str">
        <f>IF(Intro!$G$20="English",O306,P306)</f>
        <v>Achats certifiés ou qualifiés</v>
      </c>
      <c r="C306" s="220"/>
      <c r="D306" s="95" t="s">
        <v>72</v>
      </c>
      <c r="E306" s="483"/>
      <c r="F306" s="483"/>
      <c r="G306" s="61"/>
      <c r="H306" s="61"/>
      <c r="I306" s="61"/>
      <c r="J306" s="61"/>
      <c r="K306" s="61"/>
      <c r="L306" s="62"/>
      <c r="M306" s="8"/>
      <c r="O306" s="8" t="s">
        <v>455</v>
      </c>
      <c r="P306" s="8" t="s">
        <v>456</v>
      </c>
    </row>
    <row r="307" spans="1:19" s="27" customFormat="1" x14ac:dyDescent="0.3">
      <c r="A307" s="76"/>
      <c r="B307" s="73"/>
      <c r="C307" s="74"/>
      <c r="D307" s="74"/>
      <c r="E307" s="74"/>
      <c r="F307" s="74"/>
      <c r="G307" s="74"/>
      <c r="H307" s="74"/>
      <c r="I307" s="74"/>
      <c r="J307" s="74"/>
      <c r="K307" s="74"/>
      <c r="L307" s="75"/>
      <c r="O307" s="8"/>
      <c r="P307" s="8"/>
      <c r="Q307" s="8"/>
      <c r="R307" s="8"/>
      <c r="S307" s="8"/>
    </row>
    <row r="308" spans="1:19" s="27" customFormat="1" x14ac:dyDescent="0.3">
      <c r="A308" s="76"/>
      <c r="B308" s="178" t="str">
        <f>UPPER(IF(Intro!$G$20="English",O308,P308))</f>
        <v>CONTRATS À TERME</v>
      </c>
      <c r="C308" s="179"/>
      <c r="D308" s="179"/>
      <c r="E308" s="179"/>
      <c r="F308" s="179"/>
      <c r="G308" s="179"/>
      <c r="H308" s="179"/>
      <c r="I308" s="179"/>
      <c r="J308" s="179"/>
      <c r="K308" s="179"/>
      <c r="L308" s="180"/>
      <c r="O308" s="8" t="s">
        <v>440</v>
      </c>
      <c r="P308" s="8" t="s">
        <v>247</v>
      </c>
      <c r="Q308" s="8"/>
      <c r="R308" s="8"/>
      <c r="S308" s="8"/>
    </row>
    <row r="309" spans="1:19" s="9" customFormat="1" x14ac:dyDescent="0.3">
      <c r="A309" s="23"/>
      <c r="B309" s="335" t="s">
        <v>115</v>
      </c>
      <c r="C309" s="336"/>
      <c r="D309" s="336"/>
      <c r="E309" s="336"/>
      <c r="F309" s="336"/>
      <c r="G309" s="336"/>
      <c r="H309" s="336"/>
      <c r="I309" s="336"/>
      <c r="J309" s="336"/>
      <c r="K309" s="336"/>
      <c r="L309" s="337"/>
      <c r="M309" s="45"/>
      <c r="Q309" s="8"/>
      <c r="R309" s="8"/>
      <c r="S309" s="8"/>
    </row>
    <row r="310" spans="1:19" s="150" customFormat="1" x14ac:dyDescent="0.3">
      <c r="A310" s="23"/>
      <c r="B310" s="137"/>
      <c r="C310" s="138"/>
      <c r="D310" s="138"/>
      <c r="E310" s="138"/>
      <c r="F310" s="138"/>
      <c r="G310" s="138"/>
      <c r="H310" s="138"/>
      <c r="I310" s="138"/>
      <c r="J310" s="138"/>
      <c r="K310" s="138"/>
      <c r="L310" s="148"/>
      <c r="M310" s="149"/>
      <c r="Q310" s="123"/>
      <c r="R310" s="123"/>
      <c r="S310" s="123"/>
    </row>
    <row r="311" spans="1:19" s="150" customFormat="1" x14ac:dyDescent="0.3">
      <c r="A311" s="23"/>
      <c r="B311" s="166" t="str">
        <f>IF(Intro!$G$20="English",O311,P311)</f>
        <v>Indiquez si votre entreprise achète les marchandises sous contrats à terme.</v>
      </c>
      <c r="C311" s="167"/>
      <c r="D311" s="167"/>
      <c r="E311" s="167"/>
      <c r="F311" s="167"/>
      <c r="G311" s="138"/>
      <c r="H311" s="138"/>
      <c r="I311" s="138"/>
      <c r="J311" s="138"/>
      <c r="K311" s="138"/>
      <c r="L311" s="148"/>
      <c r="M311" s="149"/>
      <c r="O311" s="8" t="s">
        <v>445</v>
      </c>
      <c r="P311" s="8" t="s">
        <v>446</v>
      </c>
      <c r="Q311" s="123"/>
      <c r="R311" s="123"/>
      <c r="S311" s="123"/>
    </row>
    <row r="312" spans="1:19" s="150" customFormat="1" x14ac:dyDescent="0.3">
      <c r="A312" s="23"/>
      <c r="B312" s="137"/>
      <c r="C312" s="138"/>
      <c r="D312" s="138"/>
      <c r="E312" s="138"/>
      <c r="F312" s="138"/>
      <c r="G312" s="138"/>
      <c r="H312" s="138"/>
      <c r="I312" s="138"/>
      <c r="J312" s="138"/>
      <c r="K312" s="138"/>
      <c r="L312" s="148"/>
      <c r="M312" s="149"/>
      <c r="O312" s="8" t="s">
        <v>262</v>
      </c>
      <c r="P312" s="8" t="s">
        <v>263</v>
      </c>
      <c r="Q312" s="123"/>
      <c r="R312" s="123"/>
      <c r="S312" s="123"/>
    </row>
    <row r="313" spans="1:19" s="150" customFormat="1" x14ac:dyDescent="0.3">
      <c r="A313" s="23"/>
      <c r="B313" s="314" t="str">
        <f>IF(Intro!$G$20="English",O312,P312)</f>
        <v>Sélectionnez oui ou non</v>
      </c>
      <c r="C313" s="315"/>
      <c r="D313" s="139"/>
      <c r="E313" s="485" t="str">
        <f>IF(D313="Yes",O313,IF(D313="Oui",P313,IF(D313="No",O314,IF(D313="Non",P314,""))))</f>
        <v/>
      </c>
      <c r="F313" s="486"/>
      <c r="G313" s="486"/>
      <c r="H313" s="486"/>
      <c r="I313" s="486"/>
      <c r="J313" s="486"/>
      <c r="K313" s="486"/>
      <c r="L313" s="487"/>
      <c r="M313" s="149"/>
      <c r="O313" s="96" t="s">
        <v>459</v>
      </c>
      <c r="P313" s="96" t="s">
        <v>460</v>
      </c>
      <c r="Q313" s="123"/>
      <c r="R313" s="123"/>
      <c r="S313" s="123"/>
    </row>
    <row r="314" spans="1:19" s="150" customFormat="1" x14ac:dyDescent="0.3">
      <c r="A314" s="23"/>
      <c r="B314" s="137"/>
      <c r="C314" s="138"/>
      <c r="D314" s="138"/>
      <c r="E314" s="138"/>
      <c r="F314" s="138"/>
      <c r="G314" s="138"/>
      <c r="H314" s="138"/>
      <c r="I314" s="138"/>
      <c r="J314" s="138"/>
      <c r="K314" s="138"/>
      <c r="L314" s="148"/>
      <c r="M314" s="149"/>
      <c r="O314" s="96" t="s">
        <v>458</v>
      </c>
      <c r="P314" s="96" t="s">
        <v>457</v>
      </c>
      <c r="Q314" s="123"/>
      <c r="R314" s="123"/>
      <c r="S314" s="123"/>
    </row>
    <row r="315" spans="1:19" s="150" customFormat="1" x14ac:dyDescent="0.3">
      <c r="A315" s="23"/>
      <c r="B315" s="335" t="s">
        <v>116</v>
      </c>
      <c r="C315" s="336"/>
      <c r="D315" s="336"/>
      <c r="E315" s="336"/>
      <c r="F315" s="336"/>
      <c r="G315" s="336"/>
      <c r="H315" s="336"/>
      <c r="I315" s="336"/>
      <c r="J315" s="336"/>
      <c r="K315" s="336"/>
      <c r="L315" s="337"/>
      <c r="M315" s="149"/>
      <c r="O315" s="96"/>
      <c r="Q315" s="123"/>
      <c r="R315" s="123"/>
      <c r="S315" s="123"/>
    </row>
    <row r="316" spans="1:19" s="27" customFormat="1" x14ac:dyDescent="0.3">
      <c r="A316" s="76"/>
      <c r="B316" s="72"/>
      <c r="C316" s="61"/>
      <c r="D316" s="61"/>
      <c r="E316" s="61"/>
      <c r="F316" s="61"/>
      <c r="G316" s="61"/>
      <c r="H316" s="61"/>
      <c r="I316" s="61"/>
      <c r="J316" s="61"/>
      <c r="K316" s="61"/>
      <c r="L316" s="62"/>
      <c r="O316" s="8"/>
      <c r="P316" s="8"/>
      <c r="Q316" s="8"/>
      <c r="R316" s="8"/>
      <c r="S316" s="8"/>
    </row>
    <row r="317" spans="1:19" s="27" customFormat="1" x14ac:dyDescent="0.3">
      <c r="A317" s="76"/>
      <c r="B317" s="345" t="str">
        <f>IF(Intro!$G$20="English",O317,P317)</f>
        <v>Indiquez le pourcentage des achats totaux (selon le volume) de marchandises de votre entreprise effectués en vertu de contrats à terme en 2025.</v>
      </c>
      <c r="C317" s="346"/>
      <c r="D317" s="346"/>
      <c r="E317" s="346"/>
      <c r="F317" s="346"/>
      <c r="G317" s="346"/>
      <c r="H317" s="346"/>
      <c r="I317" s="346"/>
      <c r="J317" s="346"/>
      <c r="K317" s="346"/>
      <c r="L317" s="347"/>
      <c r="O317" s="8" t="str">
        <f>"Indicate the percentage of your firm’s total purchases (by volume) of the goods that were made under term contracts in "&amp;Variables!B6+2&amp;"."</f>
        <v>Indicate the percentage of your firm’s total purchases (by volume) of the goods that were made under term contracts in 2025.</v>
      </c>
      <c r="P317" s="8" t="str">
        <f>"Indiquez le pourcentage des achats totaux (selon le volume) de marchandises de votre entreprise effectués en vertu de contrats à terme en "&amp;Variables!B6+2&amp;"."</f>
        <v>Indiquez le pourcentage des achats totaux (selon le volume) de marchandises de votre entreprise effectués en vertu de contrats à terme en 2025.</v>
      </c>
      <c r="Q317" s="8"/>
      <c r="R317" s="8"/>
      <c r="S317" s="8"/>
    </row>
    <row r="318" spans="1:19" s="27" customFormat="1" x14ac:dyDescent="0.3">
      <c r="A318" s="76"/>
      <c r="B318" s="72"/>
      <c r="C318" s="61"/>
      <c r="D318" s="61"/>
      <c r="E318" s="61"/>
      <c r="F318" s="61"/>
      <c r="G318" s="61"/>
      <c r="H318" s="61"/>
      <c r="I318" s="61"/>
      <c r="J318" s="61"/>
      <c r="K318" s="61"/>
      <c r="L318" s="62"/>
      <c r="O318" s="8"/>
      <c r="P318" s="8"/>
      <c r="Q318" s="8"/>
      <c r="R318" s="8"/>
      <c r="S318" s="8"/>
    </row>
    <row r="319" spans="1:19" x14ac:dyDescent="0.3">
      <c r="A319" s="23"/>
      <c r="B319" s="348" t="str">
        <f>IF(Intro!$G$20="English",O319,P319)</f>
        <v>Contrats à terme</v>
      </c>
      <c r="C319" s="349"/>
      <c r="D319" s="105" t="s">
        <v>72</v>
      </c>
      <c r="E319" s="484"/>
      <c r="F319" s="484"/>
      <c r="G319" s="61"/>
      <c r="H319" s="61"/>
      <c r="I319" s="61"/>
      <c r="J319" s="61"/>
      <c r="K319" s="61"/>
      <c r="L319" s="62"/>
      <c r="M319" s="8"/>
      <c r="O319" s="8" t="s">
        <v>246</v>
      </c>
      <c r="P319" s="8" t="s">
        <v>247</v>
      </c>
    </row>
    <row r="320" spans="1:19" s="27" customFormat="1" x14ac:dyDescent="0.3">
      <c r="A320" s="76"/>
      <c r="B320" s="73"/>
      <c r="C320" s="74"/>
      <c r="D320" s="74"/>
      <c r="E320" s="74"/>
      <c r="F320" s="74"/>
      <c r="G320" s="74"/>
      <c r="H320" s="74"/>
      <c r="I320" s="74"/>
      <c r="J320" s="74"/>
      <c r="K320" s="74"/>
      <c r="L320" s="75"/>
      <c r="O320" s="8"/>
      <c r="P320" s="8"/>
      <c r="Q320" s="8"/>
      <c r="R320" s="8"/>
      <c r="S320" s="8"/>
    </row>
    <row r="321" spans="1:19" s="9" customFormat="1" x14ac:dyDescent="0.3">
      <c r="A321" s="23"/>
      <c r="B321" s="335" t="s">
        <v>443</v>
      </c>
      <c r="C321" s="336"/>
      <c r="D321" s="336"/>
      <c r="E321" s="336"/>
      <c r="F321" s="336"/>
      <c r="G321" s="336"/>
      <c r="H321" s="336"/>
      <c r="I321" s="336"/>
      <c r="J321" s="336"/>
      <c r="K321" s="336"/>
      <c r="L321" s="337"/>
      <c r="M321" s="45"/>
      <c r="Q321" s="8"/>
      <c r="R321" s="8"/>
      <c r="S321" s="8"/>
    </row>
    <row r="322" spans="1:19" s="27" customFormat="1" x14ac:dyDescent="0.3">
      <c r="A322" s="76"/>
      <c r="B322" s="72"/>
      <c r="C322" s="61"/>
      <c r="D322" s="61"/>
      <c r="E322" s="61"/>
      <c r="F322" s="61"/>
      <c r="G322" s="61"/>
      <c r="H322" s="61"/>
      <c r="I322" s="61"/>
      <c r="J322" s="61"/>
      <c r="K322" s="61"/>
      <c r="L322" s="62"/>
      <c r="O322" s="8"/>
      <c r="P322" s="8"/>
      <c r="Q322" s="8"/>
      <c r="R322" s="8"/>
      <c r="S322" s="8"/>
    </row>
    <row r="323" spans="1:19" s="27" customFormat="1" x14ac:dyDescent="0.3">
      <c r="A323" s="76"/>
      <c r="B323" s="211" t="str">
        <f>IF(Intro!$G$20="English",O323,P323)</f>
        <v xml:space="preserve">Décrivez la nature générale des contrats à terme conclus par votre entreprise pour les achats de marchandises. Quelles dispositions, le cas échéant, sont généralement comprises dans ces contrats à terme afin de permettre des changements de prix pendant la durée du contrat? </v>
      </c>
      <c r="C323" s="212"/>
      <c r="D323" s="212"/>
      <c r="E323" s="212"/>
      <c r="F323" s="212"/>
      <c r="G323" s="212"/>
      <c r="H323" s="212"/>
      <c r="I323" s="212"/>
      <c r="J323" s="212"/>
      <c r="K323" s="212"/>
      <c r="L323" s="213"/>
      <c r="O323" s="8" t="s">
        <v>136</v>
      </c>
      <c r="P323" s="8" t="s">
        <v>418</v>
      </c>
      <c r="Q323" s="8"/>
      <c r="R323" s="8"/>
      <c r="S323" s="8"/>
    </row>
    <row r="324" spans="1:19" s="27" customFormat="1" x14ac:dyDescent="0.3">
      <c r="A324" s="76"/>
      <c r="B324" s="211"/>
      <c r="C324" s="212"/>
      <c r="D324" s="212"/>
      <c r="E324" s="212"/>
      <c r="F324" s="212"/>
      <c r="G324" s="212"/>
      <c r="H324" s="212"/>
      <c r="I324" s="212"/>
      <c r="J324" s="212"/>
      <c r="K324" s="212"/>
      <c r="L324" s="213"/>
      <c r="O324" s="8"/>
      <c r="P324" s="8"/>
      <c r="Q324" s="8"/>
      <c r="R324" s="8"/>
      <c r="S324" s="8"/>
    </row>
    <row r="325" spans="1:19" s="27" customFormat="1" x14ac:dyDescent="0.3">
      <c r="A325" s="76"/>
      <c r="B325" s="72"/>
      <c r="C325" s="61"/>
      <c r="D325" s="61"/>
      <c r="E325" s="61"/>
      <c r="F325" s="61"/>
      <c r="G325" s="61"/>
      <c r="H325" s="61"/>
      <c r="I325" s="61"/>
      <c r="J325" s="61"/>
      <c r="K325" s="61"/>
      <c r="L325" s="62"/>
      <c r="O325" s="8"/>
      <c r="P325" s="8"/>
      <c r="Q325" s="8"/>
      <c r="R325" s="8"/>
      <c r="S325" s="8"/>
    </row>
    <row r="326" spans="1:19" s="9" customFormat="1" x14ac:dyDescent="0.3">
      <c r="A326" s="23"/>
      <c r="B326" s="329"/>
      <c r="C326" s="330"/>
      <c r="D326" s="330"/>
      <c r="E326" s="330"/>
      <c r="F326" s="330"/>
      <c r="G326" s="330"/>
      <c r="H326" s="330"/>
      <c r="I326" s="330"/>
      <c r="J326" s="330"/>
      <c r="K326" s="330"/>
      <c r="L326" s="331"/>
      <c r="M326" s="27"/>
    </row>
    <row r="327" spans="1:19" s="9" customFormat="1" x14ac:dyDescent="0.3">
      <c r="A327" s="23"/>
      <c r="B327" s="329"/>
      <c r="C327" s="330"/>
      <c r="D327" s="330"/>
      <c r="E327" s="330"/>
      <c r="F327" s="330"/>
      <c r="G327" s="330"/>
      <c r="H327" s="330"/>
      <c r="I327" s="330"/>
      <c r="J327" s="330"/>
      <c r="K327" s="330"/>
      <c r="L327" s="331"/>
      <c r="M327" s="27"/>
    </row>
    <row r="328" spans="1:19" s="9" customFormat="1" x14ac:dyDescent="0.3">
      <c r="A328" s="23"/>
      <c r="B328" s="329"/>
      <c r="C328" s="330"/>
      <c r="D328" s="330"/>
      <c r="E328" s="330"/>
      <c r="F328" s="330"/>
      <c r="G328" s="330"/>
      <c r="H328" s="330"/>
      <c r="I328" s="330"/>
      <c r="J328" s="330"/>
      <c r="K328" s="330"/>
      <c r="L328" s="331"/>
      <c r="M328" s="27"/>
    </row>
    <row r="329" spans="1:19" s="9" customFormat="1" x14ac:dyDescent="0.3">
      <c r="A329" s="23"/>
      <c r="B329" s="329"/>
      <c r="C329" s="330"/>
      <c r="D329" s="330"/>
      <c r="E329" s="330"/>
      <c r="F329" s="330"/>
      <c r="G329" s="330"/>
      <c r="H329" s="330"/>
      <c r="I329" s="330"/>
      <c r="J329" s="330"/>
      <c r="K329" s="330"/>
      <c r="L329" s="331"/>
      <c r="M329" s="27"/>
    </row>
    <row r="330" spans="1:19" s="9" customFormat="1" x14ac:dyDescent="0.3">
      <c r="A330" s="23"/>
      <c r="B330" s="329"/>
      <c r="C330" s="330"/>
      <c r="D330" s="330"/>
      <c r="E330" s="330"/>
      <c r="F330" s="330"/>
      <c r="G330" s="330"/>
      <c r="H330" s="330"/>
      <c r="I330" s="330"/>
      <c r="J330" s="330"/>
      <c r="K330" s="330"/>
      <c r="L330" s="331"/>
      <c r="M330" s="27"/>
    </row>
    <row r="331" spans="1:19" s="9" customFormat="1" x14ac:dyDescent="0.3">
      <c r="A331" s="23"/>
      <c r="B331" s="329"/>
      <c r="C331" s="330"/>
      <c r="D331" s="330"/>
      <c r="E331" s="330"/>
      <c r="F331" s="330"/>
      <c r="G331" s="330"/>
      <c r="H331" s="330"/>
      <c r="I331" s="330"/>
      <c r="J331" s="330"/>
      <c r="K331" s="330"/>
      <c r="L331" s="331"/>
      <c r="M331" s="27"/>
    </row>
    <row r="332" spans="1:19" s="9" customFormat="1" x14ac:dyDescent="0.3">
      <c r="A332" s="23"/>
      <c r="B332" s="329"/>
      <c r="C332" s="330"/>
      <c r="D332" s="330"/>
      <c r="E332" s="330"/>
      <c r="F332" s="330"/>
      <c r="G332" s="330"/>
      <c r="H332" s="330"/>
      <c r="I332" s="330"/>
      <c r="J332" s="330"/>
      <c r="K332" s="330"/>
      <c r="L332" s="331"/>
      <c r="M332" s="27"/>
    </row>
    <row r="333" spans="1:19" s="9" customFormat="1" x14ac:dyDescent="0.3">
      <c r="A333" s="23"/>
      <c r="B333" s="329"/>
      <c r="C333" s="330"/>
      <c r="D333" s="330"/>
      <c r="E333" s="330"/>
      <c r="F333" s="330"/>
      <c r="G333" s="330"/>
      <c r="H333" s="330"/>
      <c r="I333" s="330"/>
      <c r="J333" s="330"/>
      <c r="K333" s="330"/>
      <c r="L333" s="331"/>
      <c r="M333" s="27"/>
    </row>
    <row r="334" spans="1:19" s="27" customFormat="1" x14ac:dyDescent="0.3">
      <c r="A334" s="76"/>
      <c r="B334" s="73"/>
      <c r="C334" s="74"/>
      <c r="D334" s="74"/>
      <c r="E334" s="74"/>
      <c r="F334" s="74"/>
      <c r="G334" s="74"/>
      <c r="H334" s="74"/>
      <c r="I334" s="74"/>
      <c r="J334" s="74"/>
      <c r="K334" s="74"/>
      <c r="L334" s="75"/>
      <c r="O334" s="8"/>
      <c r="P334" s="8"/>
      <c r="Q334" s="8"/>
      <c r="R334" s="8"/>
      <c r="S334" s="8"/>
    </row>
    <row r="335" spans="1:19" s="9" customFormat="1" x14ac:dyDescent="0.3">
      <c r="A335" s="23"/>
      <c r="B335" s="335" t="s">
        <v>444</v>
      </c>
      <c r="C335" s="336"/>
      <c r="D335" s="336"/>
      <c r="E335" s="336"/>
      <c r="F335" s="336"/>
      <c r="G335" s="336"/>
      <c r="H335" s="336"/>
      <c r="I335" s="336"/>
      <c r="J335" s="336"/>
      <c r="K335" s="336"/>
      <c r="L335" s="337"/>
      <c r="M335" s="45"/>
      <c r="Q335" s="8"/>
      <c r="R335" s="8"/>
      <c r="S335" s="8"/>
    </row>
    <row r="336" spans="1:19" s="27" customFormat="1" x14ac:dyDescent="0.3">
      <c r="A336" s="76"/>
      <c r="B336" s="72"/>
      <c r="C336" s="61"/>
      <c r="D336" s="61"/>
      <c r="E336" s="61"/>
      <c r="F336" s="61"/>
      <c r="G336" s="61"/>
      <c r="H336" s="61"/>
      <c r="I336" s="61"/>
      <c r="J336" s="61"/>
      <c r="K336" s="61"/>
      <c r="L336" s="62"/>
      <c r="O336" s="8"/>
      <c r="P336" s="8"/>
      <c r="Q336" s="8"/>
      <c r="R336" s="8"/>
      <c r="S336" s="8"/>
    </row>
    <row r="337" spans="1:19" s="27" customFormat="1" x14ac:dyDescent="0.3">
      <c r="A337" s="76"/>
      <c r="B337" s="345" t="str">
        <f>IF(Intro!$G$20="English",O337,P337)</f>
        <v>Quelle a été la durée moyenne des contrats à terme négociés en 2025 pour les achats de marchandises?</v>
      </c>
      <c r="C337" s="346"/>
      <c r="D337" s="346"/>
      <c r="E337" s="346"/>
      <c r="F337" s="346"/>
      <c r="G337" s="346"/>
      <c r="H337" s="346"/>
      <c r="I337" s="346"/>
      <c r="J337" s="346"/>
      <c r="K337" s="346"/>
      <c r="L337" s="347"/>
      <c r="O337" s="8" t="str">
        <f>"What was the average period of the term contracts for the goods that your firm negotiated in "&amp;Variables!B6+2&amp;"?"</f>
        <v>What was the average period of the term contracts for the goods that your firm negotiated in 2025?</v>
      </c>
      <c r="P337" s="8" t="str">
        <f>"Quelle a été la durée moyenne des contrats à terme négociés en "&amp;Variables!B6+2&amp;" pour les achats de marchandises?"</f>
        <v>Quelle a été la durée moyenne des contrats à terme négociés en 2025 pour les achats de marchandises?</v>
      </c>
      <c r="Q337" s="8"/>
      <c r="R337" s="8"/>
      <c r="S337" s="8"/>
    </row>
    <row r="338" spans="1:19" s="27" customFormat="1" x14ac:dyDescent="0.3">
      <c r="A338" s="76"/>
      <c r="B338" s="72"/>
      <c r="C338" s="61"/>
      <c r="D338" s="61"/>
      <c r="E338" s="61"/>
      <c r="F338" s="61"/>
      <c r="G338" s="61"/>
      <c r="H338" s="61"/>
      <c r="I338" s="61"/>
      <c r="J338" s="61"/>
      <c r="K338" s="61"/>
      <c r="L338" s="62"/>
      <c r="O338" s="8"/>
      <c r="P338" s="8"/>
      <c r="Q338" s="8"/>
      <c r="R338" s="8"/>
      <c r="S338" s="8"/>
    </row>
    <row r="339" spans="1:19" x14ac:dyDescent="0.3">
      <c r="A339" s="23"/>
      <c r="B339" s="348" t="str">
        <f>IF(Intro!$G$20="English",O339,P339)</f>
        <v>Période</v>
      </c>
      <c r="C339" s="349"/>
      <c r="D339" s="105" t="str">
        <f>IF(Intro!$G$20="English",O340,P340)</f>
        <v>en mois</v>
      </c>
      <c r="E339" s="388"/>
      <c r="F339" s="388"/>
      <c r="G339" s="61"/>
      <c r="H339" s="61"/>
      <c r="I339" s="61"/>
      <c r="J339" s="61"/>
      <c r="K339" s="61"/>
      <c r="L339" s="62"/>
      <c r="M339" s="8"/>
      <c r="O339" s="8" t="s">
        <v>248</v>
      </c>
      <c r="P339" s="8" t="s">
        <v>249</v>
      </c>
    </row>
    <row r="340" spans="1:19" s="27" customFormat="1" x14ac:dyDescent="0.3">
      <c r="A340" s="76"/>
      <c r="B340" s="72"/>
      <c r="C340" s="61"/>
      <c r="D340" s="61"/>
      <c r="E340" s="61"/>
      <c r="F340" s="61"/>
      <c r="G340" s="61"/>
      <c r="H340" s="61"/>
      <c r="I340" s="61"/>
      <c r="J340" s="61"/>
      <c r="K340" s="61"/>
      <c r="L340" s="62"/>
      <c r="O340" s="8" t="s">
        <v>242</v>
      </c>
      <c r="P340" s="8" t="s">
        <v>419</v>
      </c>
      <c r="Q340" s="8"/>
      <c r="R340" s="8"/>
      <c r="S340" s="8"/>
    </row>
    <row r="341" spans="1:19" s="27" customFormat="1" x14ac:dyDescent="0.3">
      <c r="A341" s="76"/>
      <c r="B341" s="345" t="str">
        <f>IF(Intro!$G$20="English",O341,P341)</f>
        <v>Si la durée moyenne des contrats à terme a changé depuis le 1er janvier 2023 pour ce qui est des achats de marchandises, indiquez quand et pourquoi.</v>
      </c>
      <c r="C341" s="346"/>
      <c r="D341" s="346"/>
      <c r="E341" s="346"/>
      <c r="F341" s="346"/>
      <c r="G341" s="346"/>
      <c r="H341" s="346"/>
      <c r="I341" s="346"/>
      <c r="J341" s="346"/>
      <c r="K341" s="346"/>
      <c r="L341" s="347"/>
      <c r="O341" s="8" t="str">
        <f>"If the average term contract period for purchases of the goods has changed since January 1, "&amp;Variables!B6&amp;", indicate when and why."</f>
        <v>If the average term contract period for purchases of the goods has changed since January 1, 2023, indicate when and why.</v>
      </c>
      <c r="P341" s="8" t="str">
        <f>"Si la durée moyenne des contrats à terme a changé depuis le 1er janvier "&amp;Variables!B6&amp;" pour ce qui est des achats de marchandises, indiquez quand et pourquoi."</f>
        <v>Si la durée moyenne des contrats à terme a changé depuis le 1er janvier 2023 pour ce qui est des achats de marchandises, indiquez quand et pourquoi.</v>
      </c>
      <c r="Q341" s="8"/>
      <c r="R341" s="8"/>
      <c r="S341" s="8"/>
    </row>
    <row r="342" spans="1:19" s="27" customFormat="1" x14ac:dyDescent="0.3">
      <c r="A342" s="76"/>
      <c r="B342" s="72"/>
      <c r="C342" s="61"/>
      <c r="D342" s="61"/>
      <c r="E342" s="61"/>
      <c r="F342" s="61"/>
      <c r="G342" s="61"/>
      <c r="H342" s="61"/>
      <c r="I342" s="61"/>
      <c r="J342" s="61"/>
      <c r="K342" s="61"/>
      <c r="L342" s="62"/>
      <c r="O342" s="8"/>
      <c r="P342" s="8"/>
      <c r="Q342" s="8"/>
      <c r="R342" s="8"/>
      <c r="S342" s="8"/>
    </row>
    <row r="343" spans="1:19" s="9" customFormat="1" x14ac:dyDescent="0.3">
      <c r="A343" s="23"/>
      <c r="B343" s="329"/>
      <c r="C343" s="330"/>
      <c r="D343" s="330"/>
      <c r="E343" s="330"/>
      <c r="F343" s="330"/>
      <c r="G343" s="330"/>
      <c r="H343" s="330"/>
      <c r="I343" s="330"/>
      <c r="J343" s="330"/>
      <c r="K343" s="330"/>
      <c r="L343" s="331"/>
      <c r="M343" s="27"/>
    </row>
    <row r="344" spans="1:19" s="9" customFormat="1" x14ac:dyDescent="0.3">
      <c r="A344" s="23"/>
      <c r="B344" s="329"/>
      <c r="C344" s="330"/>
      <c r="D344" s="330"/>
      <c r="E344" s="330"/>
      <c r="F344" s="330"/>
      <c r="G344" s="330"/>
      <c r="H344" s="330"/>
      <c r="I344" s="330"/>
      <c r="J344" s="330"/>
      <c r="K344" s="330"/>
      <c r="L344" s="331"/>
      <c r="M344" s="27"/>
    </row>
    <row r="345" spans="1:19" s="9" customFormat="1" x14ac:dyDescent="0.3">
      <c r="A345" s="23"/>
      <c r="B345" s="329"/>
      <c r="C345" s="330"/>
      <c r="D345" s="330"/>
      <c r="E345" s="330"/>
      <c r="F345" s="330"/>
      <c r="G345" s="330"/>
      <c r="H345" s="330"/>
      <c r="I345" s="330"/>
      <c r="J345" s="330"/>
      <c r="K345" s="330"/>
      <c r="L345" s="331"/>
      <c r="M345" s="27"/>
    </row>
    <row r="346" spans="1:19" s="9" customFormat="1" x14ac:dyDescent="0.3">
      <c r="A346" s="23"/>
      <c r="B346" s="329"/>
      <c r="C346" s="330"/>
      <c r="D346" s="330"/>
      <c r="E346" s="330"/>
      <c r="F346" s="330"/>
      <c r="G346" s="330"/>
      <c r="H346" s="330"/>
      <c r="I346" s="330"/>
      <c r="J346" s="330"/>
      <c r="K346" s="330"/>
      <c r="L346" s="331"/>
      <c r="M346" s="27"/>
    </row>
    <row r="347" spans="1:19" s="9" customFormat="1" x14ac:dyDescent="0.3">
      <c r="A347" s="23"/>
      <c r="B347" s="329"/>
      <c r="C347" s="330"/>
      <c r="D347" s="330"/>
      <c r="E347" s="330"/>
      <c r="F347" s="330"/>
      <c r="G347" s="330"/>
      <c r="H347" s="330"/>
      <c r="I347" s="330"/>
      <c r="J347" s="330"/>
      <c r="K347" s="330"/>
      <c r="L347" s="331"/>
      <c r="M347" s="27"/>
    </row>
    <row r="348" spans="1:19" s="9" customFormat="1" x14ac:dyDescent="0.3">
      <c r="A348" s="23"/>
      <c r="B348" s="329"/>
      <c r="C348" s="330"/>
      <c r="D348" s="330"/>
      <c r="E348" s="330"/>
      <c r="F348" s="330"/>
      <c r="G348" s="330"/>
      <c r="H348" s="330"/>
      <c r="I348" s="330"/>
      <c r="J348" s="330"/>
      <c r="K348" s="330"/>
      <c r="L348" s="331"/>
      <c r="M348" s="27"/>
    </row>
    <row r="349" spans="1:19" s="9" customFormat="1" x14ac:dyDescent="0.3">
      <c r="A349" s="23"/>
      <c r="B349" s="329"/>
      <c r="C349" s="330"/>
      <c r="D349" s="330"/>
      <c r="E349" s="330"/>
      <c r="F349" s="330"/>
      <c r="G349" s="330"/>
      <c r="H349" s="330"/>
      <c r="I349" s="330"/>
      <c r="J349" s="330"/>
      <c r="K349" s="330"/>
      <c r="L349" s="331"/>
      <c r="M349" s="27"/>
    </row>
    <row r="350" spans="1:19" s="9" customFormat="1" x14ac:dyDescent="0.3">
      <c r="A350" s="23"/>
      <c r="B350" s="329"/>
      <c r="C350" s="330"/>
      <c r="D350" s="330"/>
      <c r="E350" s="330"/>
      <c r="F350" s="330"/>
      <c r="G350" s="330"/>
      <c r="H350" s="330"/>
      <c r="I350" s="330"/>
      <c r="J350" s="330"/>
      <c r="K350" s="330"/>
      <c r="L350" s="331"/>
      <c r="M350" s="27"/>
    </row>
    <row r="351" spans="1:19" s="27" customFormat="1" x14ac:dyDescent="0.3">
      <c r="A351" s="76"/>
      <c r="B351" s="73"/>
      <c r="C351" s="74"/>
      <c r="D351" s="74"/>
      <c r="E351" s="74"/>
      <c r="F351" s="74"/>
      <c r="G351" s="74"/>
      <c r="H351" s="74"/>
      <c r="I351" s="74"/>
      <c r="J351" s="74"/>
      <c r="K351" s="74"/>
      <c r="L351" s="75"/>
      <c r="O351" s="8"/>
      <c r="P351" s="8"/>
      <c r="Q351" s="8"/>
      <c r="R351" s="8"/>
      <c r="S351" s="8"/>
    </row>
  </sheetData>
  <sheetProtection algorithmName="SHA-512" hashValue="3T25Gs8Y8HzD44MGBycc1wkwXQvjzc76HSrJCNUtZzBHhcemXuUNRk38a90t/kerqHT4UF+lP16adpBLpNkSNQ==" saltValue="/2ZovXqMcWsTe1Ewt5i0+w==" spinCount="100000" sheet="1" objects="1" scenarios="1" selectLockedCells="1"/>
  <mergeCells count="302">
    <mergeCell ref="C130:F131"/>
    <mergeCell ref="G130:L131"/>
    <mergeCell ref="B132:B133"/>
    <mergeCell ref="C132:F133"/>
    <mergeCell ref="G132:L133"/>
    <mergeCell ref="B134:B135"/>
    <mergeCell ref="C134:F135"/>
    <mergeCell ref="G134:L135"/>
    <mergeCell ref="B137:L137"/>
    <mergeCell ref="B170:L170"/>
    <mergeCell ref="B176:L176"/>
    <mergeCell ref="B198:L198"/>
    <mergeCell ref="B111:L111"/>
    <mergeCell ref="B113:L113"/>
    <mergeCell ref="C115:F115"/>
    <mergeCell ref="G115:L115"/>
    <mergeCell ref="B116:B117"/>
    <mergeCell ref="C116:F117"/>
    <mergeCell ref="G116:L117"/>
    <mergeCell ref="B118:B119"/>
    <mergeCell ref="C118:F119"/>
    <mergeCell ref="G118:L119"/>
    <mergeCell ref="B120:B121"/>
    <mergeCell ref="C120:F121"/>
    <mergeCell ref="G120:L121"/>
    <mergeCell ref="B122:B123"/>
    <mergeCell ref="C122:F123"/>
    <mergeCell ref="G122:L123"/>
    <mergeCell ref="B124:B125"/>
    <mergeCell ref="C124:F125"/>
    <mergeCell ref="G124:L125"/>
    <mergeCell ref="B126:B127"/>
    <mergeCell ref="C126:F127"/>
    <mergeCell ref="E104:G104"/>
    <mergeCell ref="E105:G105"/>
    <mergeCell ref="E106:G106"/>
    <mergeCell ref="B107:G109"/>
    <mergeCell ref="B145:D145"/>
    <mergeCell ref="E143:F143"/>
    <mergeCell ref="B143:D143"/>
    <mergeCell ref="B139:L140"/>
    <mergeCell ref="H219:K219"/>
    <mergeCell ref="B219:G219"/>
    <mergeCell ref="B178:L178"/>
    <mergeCell ref="E182:F182"/>
    <mergeCell ref="E184:F184"/>
    <mergeCell ref="E185:F185"/>
    <mergeCell ref="E186:F186"/>
    <mergeCell ref="E187:F187"/>
    <mergeCell ref="E188:F188"/>
    <mergeCell ref="E189:F189"/>
    <mergeCell ref="E208:F208"/>
    <mergeCell ref="B200:L200"/>
    <mergeCell ref="B185:D185"/>
    <mergeCell ref="B192:D192"/>
    <mergeCell ref="B202:D202"/>
    <mergeCell ref="E204:F205"/>
    <mergeCell ref="B172:L172"/>
    <mergeCell ref="B240:L240"/>
    <mergeCell ref="E313:L313"/>
    <mergeCell ref="B214:L214"/>
    <mergeCell ref="B221:L221"/>
    <mergeCell ref="E203:F203"/>
    <mergeCell ref="B209:D212"/>
    <mergeCell ref="E209:L212"/>
    <mergeCell ref="B216:L217"/>
    <mergeCell ref="B206:D207"/>
    <mergeCell ref="B252:C252"/>
    <mergeCell ref="B306:C306"/>
    <mergeCell ref="B229:L229"/>
    <mergeCell ref="B233:G234"/>
    <mergeCell ref="H233:K234"/>
    <mergeCell ref="B235:G236"/>
    <mergeCell ref="H235:K236"/>
    <mergeCell ref="B237:G238"/>
    <mergeCell ref="H237:K238"/>
    <mergeCell ref="B183:D183"/>
    <mergeCell ref="B184:D184"/>
    <mergeCell ref="B231:L231"/>
    <mergeCell ref="B241:L241"/>
    <mergeCell ref="B243:F243"/>
    <mergeCell ref="B245:C245"/>
    <mergeCell ref="E245:L245"/>
    <mergeCell ref="B226:G227"/>
    <mergeCell ref="B319:C319"/>
    <mergeCell ref="B339:C339"/>
    <mergeCell ref="B254:L261"/>
    <mergeCell ref="B293:L300"/>
    <mergeCell ref="B326:L333"/>
    <mergeCell ref="B267:L274"/>
    <mergeCell ref="B247:L247"/>
    <mergeCell ref="B263:L263"/>
    <mergeCell ref="B276:L276"/>
    <mergeCell ref="B289:L289"/>
    <mergeCell ref="B302:L302"/>
    <mergeCell ref="B309:L309"/>
    <mergeCell ref="B321:L321"/>
    <mergeCell ref="B335:L335"/>
    <mergeCell ref="E252:F252"/>
    <mergeCell ref="B308:L308"/>
    <mergeCell ref="B315:L315"/>
    <mergeCell ref="B311:F311"/>
    <mergeCell ref="B313:C313"/>
    <mergeCell ref="B249:L250"/>
    <mergeCell ref="B343:L350"/>
    <mergeCell ref="B323:L324"/>
    <mergeCell ref="B304:L304"/>
    <mergeCell ref="B15:L15"/>
    <mergeCell ref="G142:H142"/>
    <mergeCell ref="E174:F174"/>
    <mergeCell ref="B174:D174"/>
    <mergeCell ref="B180:D180"/>
    <mergeCell ref="B181:D181"/>
    <mergeCell ref="B182:D182"/>
    <mergeCell ref="B341:L341"/>
    <mergeCell ref="B265:L265"/>
    <mergeCell ref="B278:L278"/>
    <mergeCell ref="B291:L291"/>
    <mergeCell ref="E306:F306"/>
    <mergeCell ref="B317:L317"/>
    <mergeCell ref="E319:F319"/>
    <mergeCell ref="B337:L337"/>
    <mergeCell ref="B280:L287"/>
    <mergeCell ref="B203:D203"/>
    <mergeCell ref="B208:D208"/>
    <mergeCell ref="B144:D144"/>
    <mergeCell ref="E339:F339"/>
    <mergeCell ref="B38:D38"/>
    <mergeCell ref="B8:L8"/>
    <mergeCell ref="B9:L9"/>
    <mergeCell ref="B10:L10"/>
    <mergeCell ref="B23:D25"/>
    <mergeCell ref="B39:D40"/>
    <mergeCell ref="B41:D43"/>
    <mergeCell ref="B44:D46"/>
    <mergeCell ref="E23:G23"/>
    <mergeCell ref="L21:L22"/>
    <mergeCell ref="B12:L12"/>
    <mergeCell ref="B13:L13"/>
    <mergeCell ref="E34:G34"/>
    <mergeCell ref="B35:D37"/>
    <mergeCell ref="E35:G35"/>
    <mergeCell ref="E36:G36"/>
    <mergeCell ref="E37:G37"/>
    <mergeCell ref="E24:G24"/>
    <mergeCell ref="E25:G25"/>
    <mergeCell ref="E26:G26"/>
    <mergeCell ref="E27:G27"/>
    <mergeCell ref="E28:G28"/>
    <mergeCell ref="E38:G38"/>
    <mergeCell ref="E39:G39"/>
    <mergeCell ref="E40:G40"/>
    <mergeCell ref="B4:L4"/>
    <mergeCell ref="B5:L5"/>
    <mergeCell ref="B6:L6"/>
    <mergeCell ref="E180:F180"/>
    <mergeCell ref="B142:D142"/>
    <mergeCell ref="B18:L19"/>
    <mergeCell ref="H21:H22"/>
    <mergeCell ref="I21:I22"/>
    <mergeCell ref="J21:J22"/>
    <mergeCell ref="K21:K22"/>
    <mergeCell ref="B16:L16"/>
    <mergeCell ref="B157:L157"/>
    <mergeCell ref="B159:L159"/>
    <mergeCell ref="E142:F142"/>
    <mergeCell ref="E144:F144"/>
    <mergeCell ref="G143:H143"/>
    <mergeCell ref="G144:H144"/>
    <mergeCell ref="G149:H149"/>
    <mergeCell ref="G145:H145"/>
    <mergeCell ref="E145:F145"/>
    <mergeCell ref="B89:D91"/>
    <mergeCell ref="E89:G89"/>
    <mergeCell ref="E90:G90"/>
    <mergeCell ref="E91:G91"/>
    <mergeCell ref="B26:D28"/>
    <mergeCell ref="B29:D31"/>
    <mergeCell ref="E29:G29"/>
    <mergeCell ref="E30:G30"/>
    <mergeCell ref="E31:G31"/>
    <mergeCell ref="B32:D34"/>
    <mergeCell ref="E32:G32"/>
    <mergeCell ref="E33:G33"/>
    <mergeCell ref="I51:I52"/>
    <mergeCell ref="J51:J52"/>
    <mergeCell ref="B92:D94"/>
    <mergeCell ref="E92:G92"/>
    <mergeCell ref="E93:G93"/>
    <mergeCell ref="E94:G94"/>
    <mergeCell ref="B95:D97"/>
    <mergeCell ref="E95:G95"/>
    <mergeCell ref="E96:G96"/>
    <mergeCell ref="E63:G63"/>
    <mergeCell ref="E64:G64"/>
    <mergeCell ref="B65:D67"/>
    <mergeCell ref="E97:G97"/>
    <mergeCell ref="B59:D61"/>
    <mergeCell ref="E59:G59"/>
    <mergeCell ref="E60:G60"/>
    <mergeCell ref="E61:G61"/>
    <mergeCell ref="B62:D64"/>
    <mergeCell ref="E62:G62"/>
    <mergeCell ref="B68:D68"/>
    <mergeCell ref="E68:G68"/>
    <mergeCell ref="B69:D70"/>
    <mergeCell ref="E69:G69"/>
    <mergeCell ref="H81:H82"/>
    <mergeCell ref="I81:I82"/>
    <mergeCell ref="B98:D98"/>
    <mergeCell ref="E98:G98"/>
    <mergeCell ref="G126:L127"/>
    <mergeCell ref="B128:B129"/>
    <mergeCell ref="C128:F129"/>
    <mergeCell ref="G128:L129"/>
    <mergeCell ref="B130:B131"/>
    <mergeCell ref="B148:D148"/>
    <mergeCell ref="E148:F148"/>
    <mergeCell ref="G148:H148"/>
    <mergeCell ref="B147:D147"/>
    <mergeCell ref="E147:F147"/>
    <mergeCell ref="G147:H147"/>
    <mergeCell ref="B99:D100"/>
    <mergeCell ref="E99:G99"/>
    <mergeCell ref="E100:G100"/>
    <mergeCell ref="B101:D103"/>
    <mergeCell ref="E101:G101"/>
    <mergeCell ref="E102:G102"/>
    <mergeCell ref="E103:G103"/>
    <mergeCell ref="B146:D146"/>
    <mergeCell ref="E146:F146"/>
    <mergeCell ref="G146:H146"/>
    <mergeCell ref="B104:D106"/>
    <mergeCell ref="E149:F149"/>
    <mergeCell ref="B188:D188"/>
    <mergeCell ref="B189:D189"/>
    <mergeCell ref="B190:D190"/>
    <mergeCell ref="B191:D191"/>
    <mergeCell ref="E183:F183"/>
    <mergeCell ref="E193:L196"/>
    <mergeCell ref="B204:D205"/>
    <mergeCell ref="H226:K227"/>
    <mergeCell ref="B150:D153"/>
    <mergeCell ref="E150:L153"/>
    <mergeCell ref="B161:L168"/>
    <mergeCell ref="B193:D196"/>
    <mergeCell ref="B223:L224"/>
    <mergeCell ref="E206:F207"/>
    <mergeCell ref="E181:F181"/>
    <mergeCell ref="E191:F191"/>
    <mergeCell ref="E192:F192"/>
    <mergeCell ref="E202:F202"/>
    <mergeCell ref="E190:F190"/>
    <mergeCell ref="B186:D186"/>
    <mergeCell ref="B187:D187"/>
    <mergeCell ref="B149:D149"/>
    <mergeCell ref="B156:L156"/>
    <mergeCell ref="B21:G22"/>
    <mergeCell ref="B51:G52"/>
    <mergeCell ref="B81:G82"/>
    <mergeCell ref="L81:L82"/>
    <mergeCell ref="J81:J82"/>
    <mergeCell ref="K81:K82"/>
    <mergeCell ref="B47:G49"/>
    <mergeCell ref="E41:G41"/>
    <mergeCell ref="E42:G42"/>
    <mergeCell ref="E43:G43"/>
    <mergeCell ref="E44:G44"/>
    <mergeCell ref="E45:G45"/>
    <mergeCell ref="E46:G46"/>
    <mergeCell ref="K51:K52"/>
    <mergeCell ref="L51:L52"/>
    <mergeCell ref="B53:D55"/>
    <mergeCell ref="E53:G53"/>
    <mergeCell ref="E54:G54"/>
    <mergeCell ref="E55:G55"/>
    <mergeCell ref="B56:D58"/>
    <mergeCell ref="E56:G56"/>
    <mergeCell ref="E57:G57"/>
    <mergeCell ref="E58:G58"/>
    <mergeCell ref="H51:H52"/>
    <mergeCell ref="E65:G65"/>
    <mergeCell ref="E66:G66"/>
    <mergeCell ref="E67:G67"/>
    <mergeCell ref="E70:G70"/>
    <mergeCell ref="B71:D73"/>
    <mergeCell ref="E71:G71"/>
    <mergeCell ref="E72:G72"/>
    <mergeCell ref="E73:G73"/>
    <mergeCell ref="B86:D88"/>
    <mergeCell ref="E86:G86"/>
    <mergeCell ref="E87:G87"/>
    <mergeCell ref="E88:G88"/>
    <mergeCell ref="B74:D76"/>
    <mergeCell ref="E74:G74"/>
    <mergeCell ref="E75:G75"/>
    <mergeCell ref="E76:G76"/>
    <mergeCell ref="B77:G79"/>
    <mergeCell ref="B83:D85"/>
    <mergeCell ref="E83:G83"/>
    <mergeCell ref="E84:G84"/>
    <mergeCell ref="E85:G85"/>
  </mergeCells>
  <dataValidations count="6">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343 B270:B271 B329:B330 B345:B346 B283:B284 B295:B296 B39 B161:B163 B254 B267 B280 B293 B326 B47 B257:B258 B69 B77 B99 B107" xr:uid="{730C0B11-10B9-4DD2-B56F-0CFBA0976A3A}">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339:F339" xr:uid="{4602BE15-5A69-4D12-8AC3-246829F98249}">
      <formula1>1000</formula1>
    </dataValidation>
    <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sqref="E206 E204" xr:uid="{F13BD6EE-D99E-4B7A-8950-67CA5621B258}">
      <formula1>"X"</formula1>
    </dataValidation>
    <dataValidation type="list" operator="lessThanOrEqual" allowBlank="1" showErrorMessage="1" prompt="1000 character limit/limite de 1000 caractères" sqref="E143:H149" xr:uid="{E8E450E9-3AF8-4797-AF7C-A7504B0E0D6A}">
      <formula1>"X"</formula1>
    </dataValidation>
    <dataValidation type="list" allowBlank="1" showInputMessage="1" showErrorMessage="1" sqref="E180:F192 E202:F203 E208:F208" xr:uid="{7D716C9D-8388-406B-96ED-1865DA7E0FC9}">
      <formula1>"X"</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3:L24 H26:L27 H29:L30 H32:L33 H35:L36 H38:L39 H41:L42 H44:L45 E306:F306 E319:F319 E252:F252 H53:L54 H56:L57 H59:L60 H62:L63 H65:L66 H68:L69 H71:L72 H74:L75 H83:L84 H86:L87 H89:L90 H92:L93 H95:L96 H98:L99 H101:L102 H104:L105" xr:uid="{3C62CADA-C63C-48B8-A394-ABA4B955018B}">
      <formula1>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80" min="1" max="11" man="1"/>
    <brk id="155" min="1" max="11" man="1"/>
    <brk id="220" min="1" max="11" man="1"/>
    <brk id="288" min="1" max="11"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AD4E2EE-DF4A-4586-92E8-E9184DE1E672}">
          <x14:formula1>
            <xm:f>Variables!$D$65:$D$68</xm:f>
          </x14:formula1>
          <xm:sqref>E174:F174</xm:sqref>
        </x14:dataValidation>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6827D0B2-1EFB-420A-BFE4-2E50B19EB04F}">
          <x14:formula1>
            <xm:f>Variables!$D$39:$D$40</xm:f>
          </x14:formula1>
          <xm:sqref>D245 D313</xm:sqref>
        </x14:dataValidation>
        <x14:dataValidation type="list" operator="lessThanOrEqual" allowBlank="1" error="Maximum length reached. Please use the AddPub tab to add further info./La limite maximale de caractères est atteinte. SVP utiliser l'onglet AddPub pour ajouter plus d'information." prompt="1000 character limit/limite de 1000 caractères" xr:uid="{B12BF921-6107-48A2-98AF-82209D3AEA5F}">
          <x14:formula1>
            <xm:f>Variables!$D$45:$D$48</xm:f>
          </x14:formula1>
          <xm:sqref>H219</xm:sqref>
        </x14:dataValidation>
        <x14:dataValidation type="list" operator="lessThanOrEqual" allowBlank="1" showErrorMessage="1" prompt="1000 character limit/limite de 1000 caractères" xr:uid="{D4B0EF86-3196-4A24-A120-610E45693DB6}">
          <x14:formula1>
            <xm:f>Variables!$D$75:$D$81</xm:f>
          </x14:formula1>
          <xm:sqref>H226</xm:sqref>
        </x14:dataValidation>
        <x14:dataValidation type="list" operator="lessThanOrEqual" allowBlank="1" showErrorMessage="1" prompt="1000 character limit/limite de 1000 caractères" xr:uid="{A2B63DE2-B172-4BE0-8266-BA3543D08A92}">
          <x14:formula1>
            <xm:f>Variables!$D$30:$D$34</xm:f>
          </x14:formula1>
          <xm:sqref>H233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CA61-0CAA-493F-8F0A-434E97206751}">
  <sheetPr>
    <tabColor rgb="FF92D050"/>
    <pageSetUpPr fitToPage="1"/>
  </sheetPr>
  <dimension ref="A1:P63"/>
  <sheetViews>
    <sheetView showGridLines="0" zoomScaleNormal="100" workbookViewId="0"/>
  </sheetViews>
  <sheetFormatPr defaultColWidth="9.44140625" defaultRowHeight="14.4" x14ac:dyDescent="0.3"/>
  <cols>
    <col min="1" max="1" width="1.5546875" style="6" customWidth="1"/>
    <col min="2" max="2" width="12.33203125" style="5" customWidth="1"/>
    <col min="3" max="3" width="5.5546875" style="5" customWidth="1"/>
    <col min="4" max="4" width="18.5546875" style="5" customWidth="1"/>
    <col min="5" max="12" width="15.44140625" style="5" customWidth="1"/>
    <col min="13" max="13" width="6.44140625" style="7" customWidth="1"/>
    <col min="14" max="14" width="9.44140625" style="8" customWidth="1"/>
    <col min="15" max="15" width="10.5546875" style="8" hidden="1" customWidth="1"/>
    <col min="16" max="16" width="8.5546875" style="8" hidden="1" customWidth="1"/>
    <col min="17" max="17" width="9.44140625" style="8" customWidth="1"/>
    <col min="18" max="16384" width="9.44140625" style="8"/>
  </cols>
  <sheetData>
    <row r="1" spans="1:16" x14ac:dyDescent="0.3">
      <c r="O1" s="8" t="s">
        <v>433</v>
      </c>
      <c r="P1" s="8" t="s">
        <v>433</v>
      </c>
    </row>
    <row r="2" spans="1:16" x14ac:dyDescent="0.3">
      <c r="B2" s="10" t="str">
        <f>Pro!B2</f>
        <v>PROTÉGÉ</v>
      </c>
      <c r="C2" s="10"/>
      <c r="O2" s="9" t="s">
        <v>149</v>
      </c>
      <c r="P2" s="9" t="s">
        <v>159</v>
      </c>
    </row>
    <row r="3" spans="1:16" x14ac:dyDescent="0.3">
      <c r="B3" s="12"/>
      <c r="C3" s="12"/>
      <c r="O3" s="2"/>
      <c r="P3" s="2"/>
    </row>
    <row r="4" spans="1:16" s="2" customFormat="1" x14ac:dyDescent="0.3">
      <c r="A4" s="1"/>
      <c r="B4" s="299" t="str">
        <f>Info!B4</f>
        <v>QUESTIONNAIRE À L’INTENTION DES ACHETEURS</v>
      </c>
      <c r="C4" s="173"/>
      <c r="D4" s="173"/>
      <c r="E4" s="173"/>
      <c r="F4" s="173"/>
      <c r="G4" s="173"/>
      <c r="H4" s="173"/>
      <c r="I4" s="173"/>
      <c r="J4" s="173"/>
      <c r="K4" s="173"/>
      <c r="L4" s="174"/>
      <c r="M4" s="22"/>
      <c r="N4" s="22"/>
      <c r="O4" s="20"/>
      <c r="P4" s="20"/>
    </row>
    <row r="5" spans="1:16" s="2" customFormat="1" x14ac:dyDescent="0.3">
      <c r="A5" s="1"/>
      <c r="B5" s="378" t="str">
        <f>Info!B5</f>
        <v>NQ-2026-002</v>
      </c>
      <c r="C5" s="176"/>
      <c r="D5" s="176"/>
      <c r="E5" s="176"/>
      <c r="F5" s="176"/>
      <c r="G5" s="176"/>
      <c r="H5" s="176"/>
      <c r="I5" s="176"/>
      <c r="J5" s="176"/>
      <c r="K5" s="176"/>
      <c r="L5" s="177"/>
      <c r="M5" s="22"/>
      <c r="N5" s="22"/>
      <c r="O5" s="20"/>
      <c r="P5" s="20"/>
    </row>
    <row r="6" spans="1:16" s="4" customFormat="1" x14ac:dyDescent="0.3">
      <c r="A6" s="1"/>
      <c r="B6" s="181" t="str">
        <f>Info!B6</f>
        <v>CORPS DE BROYAGE FORGÉS</v>
      </c>
      <c r="C6" s="306"/>
      <c r="D6" s="306"/>
      <c r="E6" s="306"/>
      <c r="F6" s="306"/>
      <c r="G6" s="306"/>
      <c r="H6" s="306"/>
      <c r="I6" s="306"/>
      <c r="J6" s="306"/>
      <c r="K6" s="306"/>
      <c r="L6" s="307"/>
      <c r="M6" s="20"/>
      <c r="N6" s="20"/>
      <c r="O6" s="16"/>
      <c r="P6" s="16"/>
    </row>
    <row r="7" spans="1:16" s="4" customFormat="1" x14ac:dyDescent="0.3">
      <c r="A7" s="1"/>
      <c r="B7" s="15"/>
      <c r="C7" s="15"/>
      <c r="D7" s="3"/>
      <c r="E7" s="3"/>
      <c r="F7" s="3"/>
      <c r="G7" s="3"/>
      <c r="H7" s="3"/>
      <c r="I7" s="3"/>
      <c r="J7" s="3"/>
      <c r="K7" s="3"/>
      <c r="L7" s="3"/>
      <c r="O7" s="16"/>
      <c r="P7" s="16"/>
    </row>
    <row r="8" spans="1:16" x14ac:dyDescent="0.3">
      <c r="B8" s="184" t="str">
        <f>UPPER(IF(Intro!$G$20="English",O8,P8))</f>
        <v>COMMENTAIRES PROTÉGÉS</v>
      </c>
      <c r="C8" s="185"/>
      <c r="D8" s="185"/>
      <c r="E8" s="185"/>
      <c r="F8" s="185"/>
      <c r="G8" s="185"/>
      <c r="H8" s="185"/>
      <c r="I8" s="185"/>
      <c r="J8" s="185"/>
      <c r="K8" s="185"/>
      <c r="L8" s="186"/>
      <c r="M8" s="8"/>
      <c r="O8" s="8" t="s">
        <v>138</v>
      </c>
      <c r="P8" s="8" t="s">
        <v>290</v>
      </c>
    </row>
    <row r="9" spans="1:16" x14ac:dyDescent="0.3">
      <c r="B9" s="17"/>
      <c r="C9" s="24"/>
      <c r="D9" s="25"/>
      <c r="E9" s="25"/>
      <c r="F9" s="25"/>
      <c r="G9" s="25"/>
      <c r="H9" s="25"/>
      <c r="I9" s="25"/>
      <c r="J9" s="25"/>
      <c r="K9" s="25"/>
      <c r="L9" s="18"/>
      <c r="M9" s="8"/>
    </row>
    <row r="10" spans="1:16" x14ac:dyDescent="0.3">
      <c r="B10" s="166" t="str">
        <f>IF(Intro!$G$20="English",O10,P10)</f>
        <v>Si votre entreprise désire ajouter des commentaires concernant vos réponses, vous les inscrivez ici. Indiquez à quelle question se rapportent vos commentaires.</v>
      </c>
      <c r="C10" s="167"/>
      <c r="D10" s="167"/>
      <c r="E10" s="167"/>
      <c r="F10" s="167"/>
      <c r="G10" s="167"/>
      <c r="H10" s="167"/>
      <c r="I10" s="167"/>
      <c r="J10" s="167"/>
      <c r="K10" s="167"/>
      <c r="L10" s="168"/>
      <c r="M10" s="8"/>
      <c r="O10" s="19" t="s">
        <v>134</v>
      </c>
      <c r="P10" s="8" t="s">
        <v>280</v>
      </c>
    </row>
    <row r="11" spans="1:16" x14ac:dyDescent="0.3">
      <c r="B11" s="46"/>
      <c r="C11" s="24"/>
      <c r="D11" s="25"/>
      <c r="E11" s="25"/>
      <c r="F11" s="25"/>
      <c r="G11" s="25"/>
      <c r="H11" s="25"/>
      <c r="I11" s="25"/>
      <c r="J11" s="25"/>
      <c r="K11" s="25"/>
      <c r="L11" s="18"/>
      <c r="M11" s="8"/>
      <c r="O11" s="19"/>
    </row>
    <row r="12" spans="1:16" x14ac:dyDescent="0.3">
      <c r="B12" s="91"/>
      <c r="C12" s="24"/>
      <c r="D12" s="98" t="str">
        <f>AddPub!D12</f>
        <v>Onglet et question</v>
      </c>
      <c r="E12" s="344" t="str">
        <f>AddPub!E12</f>
        <v>Commentaires</v>
      </c>
      <c r="F12" s="344"/>
      <c r="G12" s="344"/>
      <c r="H12" s="344"/>
      <c r="I12" s="344"/>
      <c r="J12" s="344"/>
      <c r="K12" s="344"/>
      <c r="L12" s="358"/>
      <c r="M12" s="8"/>
      <c r="O12" s="19"/>
    </row>
    <row r="13" spans="1:16" x14ac:dyDescent="0.3">
      <c r="B13" s="348" t="str">
        <f>AddPub!B13</f>
        <v>Commentaire 1</v>
      </c>
      <c r="C13" s="349"/>
      <c r="D13" s="401"/>
      <c r="E13" s="403"/>
      <c r="F13" s="403"/>
      <c r="G13" s="403"/>
      <c r="H13" s="403"/>
      <c r="I13" s="403"/>
      <c r="J13" s="403"/>
      <c r="K13" s="403"/>
      <c r="L13" s="404"/>
      <c r="M13" s="8"/>
      <c r="O13" s="19"/>
    </row>
    <row r="14" spans="1:16" x14ac:dyDescent="0.3">
      <c r="B14" s="348"/>
      <c r="C14" s="349"/>
      <c r="D14" s="401"/>
      <c r="E14" s="403"/>
      <c r="F14" s="403"/>
      <c r="G14" s="403"/>
      <c r="H14" s="403"/>
      <c r="I14" s="403"/>
      <c r="J14" s="403"/>
      <c r="K14" s="403"/>
      <c r="L14" s="404"/>
      <c r="M14" s="8"/>
      <c r="O14" s="19"/>
    </row>
    <row r="15" spans="1:16" x14ac:dyDescent="0.3">
      <c r="B15" s="348"/>
      <c r="C15" s="349"/>
      <c r="D15" s="401"/>
      <c r="E15" s="403"/>
      <c r="F15" s="403"/>
      <c r="G15" s="403"/>
      <c r="H15" s="403"/>
      <c r="I15" s="403"/>
      <c r="J15" s="403"/>
      <c r="K15" s="403"/>
      <c r="L15" s="404"/>
      <c r="M15" s="8"/>
      <c r="O15" s="19"/>
    </row>
    <row r="16" spans="1:16" x14ac:dyDescent="0.3">
      <c r="B16" s="348"/>
      <c r="C16" s="349"/>
      <c r="D16" s="401"/>
      <c r="E16" s="403"/>
      <c r="F16" s="403"/>
      <c r="G16" s="403"/>
      <c r="H16" s="403"/>
      <c r="I16" s="403"/>
      <c r="J16" s="403"/>
      <c r="K16" s="403"/>
      <c r="L16" s="404"/>
      <c r="M16" s="8"/>
      <c r="O16" s="19"/>
    </row>
    <row r="17" spans="2:15" x14ac:dyDescent="0.3">
      <c r="B17" s="348"/>
      <c r="C17" s="349"/>
      <c r="D17" s="401"/>
      <c r="E17" s="403"/>
      <c r="F17" s="403"/>
      <c r="G17" s="403"/>
      <c r="H17" s="403"/>
      <c r="I17" s="403"/>
      <c r="J17" s="403"/>
      <c r="K17" s="403"/>
      <c r="L17" s="404"/>
      <c r="M17" s="8"/>
      <c r="O17" s="19"/>
    </row>
    <row r="18" spans="2:15" x14ac:dyDescent="0.3">
      <c r="B18" s="348"/>
      <c r="C18" s="349"/>
      <c r="D18" s="401"/>
      <c r="E18" s="403"/>
      <c r="F18" s="403"/>
      <c r="G18" s="403"/>
      <c r="H18" s="403"/>
      <c r="I18" s="403"/>
      <c r="J18" s="403"/>
      <c r="K18" s="403"/>
      <c r="L18" s="404"/>
      <c r="M18" s="8"/>
      <c r="O18" s="19"/>
    </row>
    <row r="19" spans="2:15" x14ac:dyDescent="0.3">
      <c r="B19" s="348"/>
      <c r="C19" s="349"/>
      <c r="D19" s="401"/>
      <c r="E19" s="403"/>
      <c r="F19" s="403"/>
      <c r="G19" s="403"/>
      <c r="H19" s="403"/>
      <c r="I19" s="403"/>
      <c r="J19" s="403"/>
      <c r="K19" s="403"/>
      <c r="L19" s="404"/>
      <c r="M19" s="8"/>
      <c r="O19" s="19"/>
    </row>
    <row r="20" spans="2:15" x14ac:dyDescent="0.3">
      <c r="B20" s="348"/>
      <c r="C20" s="349"/>
      <c r="D20" s="401"/>
      <c r="E20" s="403"/>
      <c r="F20" s="403"/>
      <c r="G20" s="403"/>
      <c r="H20" s="403"/>
      <c r="I20" s="403"/>
      <c r="J20" s="403"/>
      <c r="K20" s="403"/>
      <c r="L20" s="404"/>
      <c r="M20" s="8"/>
      <c r="O20" s="19"/>
    </row>
    <row r="21" spans="2:15" x14ac:dyDescent="0.3">
      <c r="B21" s="348"/>
      <c r="C21" s="349"/>
      <c r="D21" s="401"/>
      <c r="E21" s="403"/>
      <c r="F21" s="403"/>
      <c r="G21" s="403"/>
      <c r="H21" s="403"/>
      <c r="I21" s="403"/>
      <c r="J21" s="403"/>
      <c r="K21" s="403"/>
      <c r="L21" s="404"/>
      <c r="M21" s="8"/>
      <c r="O21" s="19"/>
    </row>
    <row r="22" spans="2:15" x14ac:dyDescent="0.3">
      <c r="B22" s="348"/>
      <c r="C22" s="349"/>
      <c r="D22" s="401"/>
      <c r="E22" s="403"/>
      <c r="F22" s="403"/>
      <c r="G22" s="403"/>
      <c r="H22" s="403"/>
      <c r="I22" s="403"/>
      <c r="J22" s="403"/>
      <c r="K22" s="403"/>
      <c r="L22" s="404"/>
      <c r="M22" s="8"/>
      <c r="O22" s="19"/>
    </row>
    <row r="23" spans="2:15" x14ac:dyDescent="0.3">
      <c r="B23" s="348" t="str">
        <f>AddPub!B23</f>
        <v>Commentaire 2</v>
      </c>
      <c r="C23" s="349"/>
      <c r="D23" s="401"/>
      <c r="E23" s="403"/>
      <c r="F23" s="403"/>
      <c r="G23" s="403"/>
      <c r="H23" s="403"/>
      <c r="I23" s="403"/>
      <c r="J23" s="403"/>
      <c r="K23" s="403"/>
      <c r="L23" s="404"/>
      <c r="M23" s="8"/>
      <c r="O23" s="19"/>
    </row>
    <row r="24" spans="2:15" x14ac:dyDescent="0.3">
      <c r="B24" s="348"/>
      <c r="C24" s="349"/>
      <c r="D24" s="401"/>
      <c r="E24" s="403"/>
      <c r="F24" s="403"/>
      <c r="G24" s="403"/>
      <c r="H24" s="403"/>
      <c r="I24" s="403"/>
      <c r="J24" s="403"/>
      <c r="K24" s="403"/>
      <c r="L24" s="404"/>
      <c r="M24" s="8"/>
    </row>
    <row r="25" spans="2:15" x14ac:dyDescent="0.3">
      <c r="B25" s="348"/>
      <c r="C25" s="349"/>
      <c r="D25" s="401"/>
      <c r="E25" s="403"/>
      <c r="F25" s="403"/>
      <c r="G25" s="403"/>
      <c r="H25" s="403"/>
      <c r="I25" s="403"/>
      <c r="J25" s="403"/>
      <c r="K25" s="403"/>
      <c r="L25" s="404"/>
      <c r="M25" s="8"/>
    </row>
    <row r="26" spans="2:15" x14ac:dyDescent="0.3">
      <c r="B26" s="348"/>
      <c r="C26" s="349"/>
      <c r="D26" s="401"/>
      <c r="E26" s="403"/>
      <c r="F26" s="403"/>
      <c r="G26" s="403"/>
      <c r="H26" s="403"/>
      <c r="I26" s="403"/>
      <c r="J26" s="403"/>
      <c r="K26" s="403"/>
      <c r="L26" s="404"/>
      <c r="M26" s="8"/>
    </row>
    <row r="27" spans="2:15" x14ac:dyDescent="0.3">
      <c r="B27" s="348"/>
      <c r="C27" s="349"/>
      <c r="D27" s="401"/>
      <c r="E27" s="403"/>
      <c r="F27" s="403"/>
      <c r="G27" s="403"/>
      <c r="H27" s="403"/>
      <c r="I27" s="403"/>
      <c r="J27" s="403"/>
      <c r="K27" s="403"/>
      <c r="L27" s="404"/>
      <c r="M27" s="8"/>
      <c r="O27" s="19"/>
    </row>
    <row r="28" spans="2:15" x14ac:dyDescent="0.3">
      <c r="B28" s="348"/>
      <c r="C28" s="349"/>
      <c r="D28" s="401"/>
      <c r="E28" s="403"/>
      <c r="F28" s="403"/>
      <c r="G28" s="403"/>
      <c r="H28" s="403"/>
      <c r="I28" s="403"/>
      <c r="J28" s="403"/>
      <c r="K28" s="403"/>
      <c r="L28" s="404"/>
      <c r="M28" s="8"/>
      <c r="O28" s="19"/>
    </row>
    <row r="29" spans="2:15" x14ac:dyDescent="0.3">
      <c r="B29" s="348"/>
      <c r="C29" s="349"/>
      <c r="D29" s="401"/>
      <c r="E29" s="403"/>
      <c r="F29" s="403"/>
      <c r="G29" s="403"/>
      <c r="H29" s="403"/>
      <c r="I29" s="403"/>
      <c r="J29" s="403"/>
      <c r="K29" s="403"/>
      <c r="L29" s="404"/>
      <c r="M29" s="8"/>
      <c r="O29" s="19"/>
    </row>
    <row r="30" spans="2:15" x14ac:dyDescent="0.3">
      <c r="B30" s="348"/>
      <c r="C30" s="349"/>
      <c r="D30" s="401"/>
      <c r="E30" s="403"/>
      <c r="F30" s="403"/>
      <c r="G30" s="403"/>
      <c r="H30" s="403"/>
      <c r="I30" s="403"/>
      <c r="J30" s="403"/>
      <c r="K30" s="403"/>
      <c r="L30" s="404"/>
      <c r="M30" s="8"/>
      <c r="O30" s="19"/>
    </row>
    <row r="31" spans="2:15" x14ac:dyDescent="0.3">
      <c r="B31" s="348"/>
      <c r="C31" s="349"/>
      <c r="D31" s="401"/>
      <c r="E31" s="403"/>
      <c r="F31" s="403"/>
      <c r="G31" s="403"/>
      <c r="H31" s="403"/>
      <c r="I31" s="403"/>
      <c r="J31" s="403"/>
      <c r="K31" s="403"/>
      <c r="L31" s="404"/>
      <c r="M31" s="8"/>
      <c r="O31" s="19"/>
    </row>
    <row r="32" spans="2:15" x14ac:dyDescent="0.3">
      <c r="B32" s="348"/>
      <c r="C32" s="349"/>
      <c r="D32" s="401"/>
      <c r="E32" s="403"/>
      <c r="F32" s="403"/>
      <c r="G32" s="403"/>
      <c r="H32" s="403"/>
      <c r="I32" s="403"/>
      <c r="J32" s="403"/>
      <c r="K32" s="403"/>
      <c r="L32" s="404"/>
      <c r="M32" s="8"/>
      <c r="O32" s="19"/>
    </row>
    <row r="33" spans="2:15" x14ac:dyDescent="0.3">
      <c r="B33" s="348" t="str">
        <f>AddPub!B33</f>
        <v>Commentaire 3</v>
      </c>
      <c r="C33" s="349"/>
      <c r="D33" s="401"/>
      <c r="E33" s="403"/>
      <c r="F33" s="403"/>
      <c r="G33" s="403"/>
      <c r="H33" s="403"/>
      <c r="I33" s="403"/>
      <c r="J33" s="403"/>
      <c r="K33" s="403"/>
      <c r="L33" s="404"/>
      <c r="M33" s="8"/>
      <c r="O33" s="19"/>
    </row>
    <row r="34" spans="2:15" x14ac:dyDescent="0.3">
      <c r="B34" s="348"/>
      <c r="C34" s="349"/>
      <c r="D34" s="401"/>
      <c r="E34" s="403"/>
      <c r="F34" s="403"/>
      <c r="G34" s="403"/>
      <c r="H34" s="403"/>
      <c r="I34" s="403"/>
      <c r="J34" s="403"/>
      <c r="K34" s="403"/>
      <c r="L34" s="404"/>
      <c r="M34" s="8"/>
      <c r="O34" s="19"/>
    </row>
    <row r="35" spans="2:15" x14ac:dyDescent="0.3">
      <c r="B35" s="348"/>
      <c r="C35" s="349"/>
      <c r="D35" s="401"/>
      <c r="E35" s="403"/>
      <c r="F35" s="403"/>
      <c r="G35" s="403"/>
      <c r="H35" s="403"/>
      <c r="I35" s="403"/>
      <c r="J35" s="403"/>
      <c r="K35" s="403"/>
      <c r="L35" s="404"/>
      <c r="M35" s="8"/>
      <c r="O35" s="19"/>
    </row>
    <row r="36" spans="2:15" x14ac:dyDescent="0.3">
      <c r="B36" s="348"/>
      <c r="C36" s="349"/>
      <c r="D36" s="401"/>
      <c r="E36" s="403"/>
      <c r="F36" s="403"/>
      <c r="G36" s="403"/>
      <c r="H36" s="403"/>
      <c r="I36" s="403"/>
      <c r="J36" s="403"/>
      <c r="K36" s="403"/>
      <c r="L36" s="404"/>
      <c r="M36" s="8"/>
      <c r="O36" s="19"/>
    </row>
    <row r="37" spans="2:15" x14ac:dyDescent="0.3">
      <c r="B37" s="348"/>
      <c r="C37" s="349"/>
      <c r="D37" s="401"/>
      <c r="E37" s="403"/>
      <c r="F37" s="403"/>
      <c r="G37" s="403"/>
      <c r="H37" s="403"/>
      <c r="I37" s="403"/>
      <c r="J37" s="403"/>
      <c r="K37" s="403"/>
      <c r="L37" s="404"/>
      <c r="M37" s="8"/>
      <c r="O37" s="19"/>
    </row>
    <row r="38" spans="2:15" x14ac:dyDescent="0.3">
      <c r="B38" s="348"/>
      <c r="C38" s="349"/>
      <c r="D38" s="401"/>
      <c r="E38" s="403"/>
      <c r="F38" s="403"/>
      <c r="G38" s="403"/>
      <c r="H38" s="403"/>
      <c r="I38" s="403"/>
      <c r="J38" s="403"/>
      <c r="K38" s="403"/>
      <c r="L38" s="404"/>
      <c r="M38" s="8"/>
      <c r="O38" s="19"/>
    </row>
    <row r="39" spans="2:15" x14ac:dyDescent="0.3">
      <c r="B39" s="348"/>
      <c r="C39" s="349"/>
      <c r="D39" s="401"/>
      <c r="E39" s="403"/>
      <c r="F39" s="403"/>
      <c r="G39" s="403"/>
      <c r="H39" s="403"/>
      <c r="I39" s="403"/>
      <c r="J39" s="403"/>
      <c r="K39" s="403"/>
      <c r="L39" s="404"/>
      <c r="M39" s="8"/>
      <c r="O39" s="19"/>
    </row>
    <row r="40" spans="2:15" x14ac:dyDescent="0.3">
      <c r="B40" s="348"/>
      <c r="C40" s="349"/>
      <c r="D40" s="401"/>
      <c r="E40" s="403"/>
      <c r="F40" s="403"/>
      <c r="G40" s="403"/>
      <c r="H40" s="403"/>
      <c r="I40" s="403"/>
      <c r="J40" s="403"/>
      <c r="K40" s="403"/>
      <c r="L40" s="404"/>
      <c r="M40" s="8"/>
      <c r="O40" s="19"/>
    </row>
    <row r="41" spans="2:15" x14ac:dyDescent="0.3">
      <c r="B41" s="348"/>
      <c r="C41" s="349"/>
      <c r="D41" s="401"/>
      <c r="E41" s="403"/>
      <c r="F41" s="403"/>
      <c r="G41" s="403"/>
      <c r="H41" s="403"/>
      <c r="I41" s="403"/>
      <c r="J41" s="403"/>
      <c r="K41" s="403"/>
      <c r="L41" s="404"/>
      <c r="M41" s="8"/>
      <c r="O41" s="19"/>
    </row>
    <row r="42" spans="2:15" x14ac:dyDescent="0.3">
      <c r="B42" s="348"/>
      <c r="C42" s="349"/>
      <c r="D42" s="401"/>
      <c r="E42" s="403"/>
      <c r="F42" s="403"/>
      <c r="G42" s="403"/>
      <c r="H42" s="403"/>
      <c r="I42" s="403"/>
      <c r="J42" s="403"/>
      <c r="K42" s="403"/>
      <c r="L42" s="404"/>
      <c r="M42" s="8"/>
      <c r="O42" s="19"/>
    </row>
    <row r="43" spans="2:15" x14ac:dyDescent="0.3">
      <c r="B43" s="348" t="str">
        <f>AddPub!B43</f>
        <v>Commentaire 4</v>
      </c>
      <c r="C43" s="349"/>
      <c r="D43" s="401"/>
      <c r="E43" s="403"/>
      <c r="F43" s="403"/>
      <c r="G43" s="403"/>
      <c r="H43" s="403"/>
      <c r="I43" s="403"/>
      <c r="J43" s="403"/>
      <c r="K43" s="403"/>
      <c r="L43" s="404"/>
      <c r="M43" s="8"/>
      <c r="O43" s="19"/>
    </row>
    <row r="44" spans="2:15" x14ac:dyDescent="0.3">
      <c r="B44" s="348"/>
      <c r="C44" s="349"/>
      <c r="D44" s="401"/>
      <c r="E44" s="403"/>
      <c r="F44" s="403"/>
      <c r="G44" s="403"/>
      <c r="H44" s="403"/>
      <c r="I44" s="403"/>
      <c r="J44" s="403"/>
      <c r="K44" s="403"/>
      <c r="L44" s="404"/>
      <c r="M44" s="8"/>
      <c r="O44" s="19"/>
    </row>
    <row r="45" spans="2:15" x14ac:dyDescent="0.3">
      <c r="B45" s="348"/>
      <c r="C45" s="349"/>
      <c r="D45" s="401"/>
      <c r="E45" s="403"/>
      <c r="F45" s="403"/>
      <c r="G45" s="403"/>
      <c r="H45" s="403"/>
      <c r="I45" s="403"/>
      <c r="J45" s="403"/>
      <c r="K45" s="403"/>
      <c r="L45" s="404"/>
      <c r="M45" s="8"/>
      <c r="O45" s="19"/>
    </row>
    <row r="46" spans="2:15" x14ac:dyDescent="0.3">
      <c r="B46" s="348"/>
      <c r="C46" s="349"/>
      <c r="D46" s="401"/>
      <c r="E46" s="403"/>
      <c r="F46" s="403"/>
      <c r="G46" s="403"/>
      <c r="H46" s="403"/>
      <c r="I46" s="403"/>
      <c r="J46" s="403"/>
      <c r="K46" s="403"/>
      <c r="L46" s="404"/>
      <c r="M46" s="8"/>
      <c r="O46" s="19"/>
    </row>
    <row r="47" spans="2:15" x14ac:dyDescent="0.3">
      <c r="B47" s="348"/>
      <c r="C47" s="349"/>
      <c r="D47" s="401"/>
      <c r="E47" s="403"/>
      <c r="F47" s="403"/>
      <c r="G47" s="403"/>
      <c r="H47" s="403"/>
      <c r="I47" s="403"/>
      <c r="J47" s="403"/>
      <c r="K47" s="403"/>
      <c r="L47" s="404"/>
      <c r="M47" s="8"/>
      <c r="O47" s="19"/>
    </row>
    <row r="48" spans="2:15" x14ac:dyDescent="0.3">
      <c r="B48" s="348"/>
      <c r="C48" s="349"/>
      <c r="D48" s="401"/>
      <c r="E48" s="403"/>
      <c r="F48" s="403"/>
      <c r="G48" s="403"/>
      <c r="H48" s="403"/>
      <c r="I48" s="403"/>
      <c r="J48" s="403"/>
      <c r="K48" s="403"/>
      <c r="L48" s="404"/>
      <c r="M48" s="8"/>
      <c r="O48" s="19"/>
    </row>
    <row r="49" spans="1:15" x14ac:dyDescent="0.3">
      <c r="B49" s="348"/>
      <c r="C49" s="349"/>
      <c r="D49" s="401"/>
      <c r="E49" s="403"/>
      <c r="F49" s="403"/>
      <c r="G49" s="403"/>
      <c r="H49" s="403"/>
      <c r="I49" s="403"/>
      <c r="J49" s="403"/>
      <c r="K49" s="403"/>
      <c r="L49" s="404"/>
      <c r="M49" s="8"/>
      <c r="O49" s="19"/>
    </row>
    <row r="50" spans="1:15" x14ac:dyDescent="0.3">
      <c r="B50" s="348"/>
      <c r="C50" s="349"/>
      <c r="D50" s="401"/>
      <c r="E50" s="403"/>
      <c r="F50" s="403"/>
      <c r="G50" s="403"/>
      <c r="H50" s="403"/>
      <c r="I50" s="403"/>
      <c r="J50" s="403"/>
      <c r="K50" s="403"/>
      <c r="L50" s="404"/>
      <c r="M50" s="8"/>
      <c r="O50" s="19"/>
    </row>
    <row r="51" spans="1:15" x14ac:dyDescent="0.3">
      <c r="B51" s="348"/>
      <c r="C51" s="349"/>
      <c r="D51" s="401"/>
      <c r="E51" s="403"/>
      <c r="F51" s="403"/>
      <c r="G51" s="403"/>
      <c r="H51" s="403"/>
      <c r="I51" s="403"/>
      <c r="J51" s="403"/>
      <c r="K51" s="403"/>
      <c r="L51" s="404"/>
      <c r="M51" s="8"/>
      <c r="O51" s="19"/>
    </row>
    <row r="52" spans="1:15" x14ac:dyDescent="0.3">
      <c r="B52" s="348"/>
      <c r="C52" s="349"/>
      <c r="D52" s="401"/>
      <c r="E52" s="403"/>
      <c r="F52" s="403"/>
      <c r="G52" s="403"/>
      <c r="H52" s="403"/>
      <c r="I52" s="403"/>
      <c r="J52" s="403"/>
      <c r="K52" s="403"/>
      <c r="L52" s="404"/>
      <c r="M52" s="8"/>
      <c r="O52" s="19"/>
    </row>
    <row r="53" spans="1:15" x14ac:dyDescent="0.3">
      <c r="B53" s="348" t="str">
        <f>AddPub!B53</f>
        <v>Commentaire 5</v>
      </c>
      <c r="C53" s="349"/>
      <c r="D53" s="401"/>
      <c r="E53" s="403"/>
      <c r="F53" s="403"/>
      <c r="G53" s="403"/>
      <c r="H53" s="403"/>
      <c r="I53" s="403"/>
      <c r="J53" s="403"/>
      <c r="K53" s="403"/>
      <c r="L53" s="404"/>
      <c r="M53" s="8"/>
      <c r="O53" s="19"/>
    </row>
    <row r="54" spans="1:15" x14ac:dyDescent="0.3">
      <c r="B54" s="348"/>
      <c r="C54" s="349"/>
      <c r="D54" s="401"/>
      <c r="E54" s="403"/>
      <c r="F54" s="403"/>
      <c r="G54" s="403"/>
      <c r="H54" s="403"/>
      <c r="I54" s="403"/>
      <c r="J54" s="403"/>
      <c r="K54" s="403"/>
      <c r="L54" s="404"/>
      <c r="M54" s="8"/>
      <c r="O54" s="19"/>
    </row>
    <row r="55" spans="1:15" x14ac:dyDescent="0.3">
      <c r="B55" s="348"/>
      <c r="C55" s="349"/>
      <c r="D55" s="401"/>
      <c r="E55" s="403"/>
      <c r="F55" s="403"/>
      <c r="G55" s="403"/>
      <c r="H55" s="403"/>
      <c r="I55" s="403"/>
      <c r="J55" s="403"/>
      <c r="K55" s="403"/>
      <c r="L55" s="404"/>
      <c r="M55" s="8"/>
      <c r="O55" s="19"/>
    </row>
    <row r="56" spans="1:15" x14ac:dyDescent="0.3">
      <c r="B56" s="348"/>
      <c r="C56" s="349"/>
      <c r="D56" s="401"/>
      <c r="E56" s="403"/>
      <c r="F56" s="403"/>
      <c r="G56" s="403"/>
      <c r="H56" s="403"/>
      <c r="I56" s="403"/>
      <c r="J56" s="403"/>
      <c r="K56" s="403"/>
      <c r="L56" s="404"/>
      <c r="M56" s="8"/>
      <c r="O56" s="19"/>
    </row>
    <row r="57" spans="1:15" x14ac:dyDescent="0.3">
      <c r="B57" s="348"/>
      <c r="C57" s="349"/>
      <c r="D57" s="401"/>
      <c r="E57" s="403"/>
      <c r="F57" s="403"/>
      <c r="G57" s="403"/>
      <c r="H57" s="403"/>
      <c r="I57" s="403"/>
      <c r="J57" s="403"/>
      <c r="K57" s="403"/>
      <c r="L57" s="404"/>
      <c r="M57" s="8"/>
      <c r="O57" s="19"/>
    </row>
    <row r="58" spans="1:15" x14ac:dyDescent="0.3">
      <c r="B58" s="348"/>
      <c r="C58" s="349"/>
      <c r="D58" s="401"/>
      <c r="E58" s="403"/>
      <c r="F58" s="403"/>
      <c r="G58" s="403"/>
      <c r="H58" s="403"/>
      <c r="I58" s="403"/>
      <c r="J58" s="403"/>
      <c r="K58" s="403"/>
      <c r="L58" s="404"/>
      <c r="M58" s="8"/>
      <c r="O58" s="19"/>
    </row>
    <row r="59" spans="1:15" x14ac:dyDescent="0.3">
      <c r="B59" s="348"/>
      <c r="C59" s="349"/>
      <c r="D59" s="401"/>
      <c r="E59" s="403"/>
      <c r="F59" s="403"/>
      <c r="G59" s="403"/>
      <c r="H59" s="403"/>
      <c r="I59" s="403"/>
      <c r="J59" s="403"/>
      <c r="K59" s="403"/>
      <c r="L59" s="404"/>
      <c r="M59" s="8"/>
      <c r="O59" s="19"/>
    </row>
    <row r="60" spans="1:15" x14ac:dyDescent="0.3">
      <c r="B60" s="348"/>
      <c r="C60" s="349"/>
      <c r="D60" s="401"/>
      <c r="E60" s="403"/>
      <c r="F60" s="403"/>
      <c r="G60" s="403"/>
      <c r="H60" s="403"/>
      <c r="I60" s="403"/>
      <c r="J60" s="403"/>
      <c r="K60" s="403"/>
      <c r="L60" s="404"/>
      <c r="M60" s="8"/>
      <c r="O60" s="19"/>
    </row>
    <row r="61" spans="1:15" x14ac:dyDescent="0.3">
      <c r="B61" s="348"/>
      <c r="C61" s="349"/>
      <c r="D61" s="401"/>
      <c r="E61" s="403"/>
      <c r="F61" s="403"/>
      <c r="G61" s="403"/>
      <c r="H61" s="403"/>
      <c r="I61" s="403"/>
      <c r="J61" s="403"/>
      <c r="K61" s="403"/>
      <c r="L61" s="404"/>
      <c r="M61" s="8"/>
      <c r="O61" s="19"/>
    </row>
    <row r="62" spans="1:15" x14ac:dyDescent="0.3">
      <c r="B62" s="399"/>
      <c r="C62" s="400"/>
      <c r="D62" s="402"/>
      <c r="E62" s="405"/>
      <c r="F62" s="405"/>
      <c r="G62" s="405"/>
      <c r="H62" s="405"/>
      <c r="I62" s="405"/>
      <c r="J62" s="405"/>
      <c r="K62" s="405"/>
      <c r="L62" s="406"/>
      <c r="M62" s="8"/>
      <c r="O62" s="19"/>
    </row>
    <row r="63" spans="1:15" s="70" customFormat="1" x14ac:dyDescent="0.3">
      <c r="A63" s="68"/>
      <c r="B63" s="1"/>
      <c r="C63" s="69"/>
      <c r="D63" s="69"/>
      <c r="E63" s="69"/>
      <c r="F63" s="69"/>
      <c r="G63" s="69"/>
      <c r="H63" s="69"/>
      <c r="I63" s="69"/>
      <c r="J63" s="69"/>
      <c r="K63" s="69"/>
      <c r="L63" s="69"/>
      <c r="N63" s="71"/>
    </row>
  </sheetData>
  <sheetProtection algorithmName="SHA-512" hashValue="RpwaKarhSTFCj7mHMzu9quEBj5+C42Xe9qePOmFWp5q/aHjCF+U/z86gaQiPjxeb3xwhxW8WrlSQvxm1EHFMtA==" saltValue="KGU4VrBCxNu/6VDQCeKBv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77467D0F-65E0-48E6-8F0A-E1C9FC604421}">
      <formula1>1000</formula1>
    </dataValidation>
    <dataValidation allowBlank="1" showInputMessage="1" showErrorMessage="1" sqref="D13:D62" xr:uid="{0A8430A1-BEDF-4A21-A0D8-07E253975B4F}"/>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ED535-3893-4F9A-A71D-843FBF1A23F4}">
  <sheetPr>
    <tabColor rgb="FF00B0F0"/>
    <pageSetUpPr fitToPage="1"/>
  </sheetPr>
  <dimension ref="A1:P86"/>
  <sheetViews>
    <sheetView showGridLines="0" zoomScaleNormal="100" workbookViewId="0"/>
  </sheetViews>
  <sheetFormatPr defaultColWidth="9.44140625" defaultRowHeight="14.4" x14ac:dyDescent="0.3"/>
  <cols>
    <col min="1" max="1" width="1.5546875" style="6" customWidth="1"/>
    <col min="2" max="12" width="14.5546875" style="5" customWidth="1"/>
    <col min="13" max="13" width="6.44140625" style="7" customWidth="1"/>
    <col min="14" max="14" width="9.44140625" style="8" customWidth="1"/>
    <col min="15" max="16" width="15.5546875" style="8" hidden="1" customWidth="1"/>
    <col min="17" max="16384" width="9.44140625" style="8"/>
  </cols>
  <sheetData>
    <row r="1" spans="1:16" x14ac:dyDescent="0.3">
      <c r="O1" s="8" t="s">
        <v>433</v>
      </c>
      <c r="P1" s="8" t="s">
        <v>433</v>
      </c>
    </row>
    <row r="2" spans="1:16" x14ac:dyDescent="0.3">
      <c r="B2" s="10" t="s">
        <v>117</v>
      </c>
      <c r="C2" s="10"/>
      <c r="O2" s="9" t="s">
        <v>149</v>
      </c>
      <c r="P2" s="9" t="s">
        <v>159</v>
      </c>
    </row>
    <row r="3" spans="1:16" x14ac:dyDescent="0.3">
      <c r="B3" s="12"/>
      <c r="C3" s="12"/>
      <c r="O3" s="2"/>
      <c r="P3" s="2"/>
    </row>
    <row r="4" spans="1:16" s="2" customFormat="1" x14ac:dyDescent="0.3">
      <c r="A4" s="1"/>
      <c r="B4" s="299" t="str">
        <f>Info!B4</f>
        <v>QUESTIONNAIRE À L’INTENTION DES ACHETEURS</v>
      </c>
      <c r="C4" s="173"/>
      <c r="D4" s="173"/>
      <c r="E4" s="173"/>
      <c r="F4" s="173"/>
      <c r="G4" s="173"/>
      <c r="H4" s="173"/>
      <c r="I4" s="173"/>
      <c r="J4" s="173"/>
      <c r="K4" s="173"/>
      <c r="L4" s="174"/>
      <c r="M4" s="22"/>
      <c r="N4" s="22"/>
      <c r="O4" s="20"/>
      <c r="P4" s="20"/>
    </row>
    <row r="5" spans="1:16" s="2" customFormat="1" x14ac:dyDescent="0.3">
      <c r="A5" s="1"/>
      <c r="B5" s="378" t="str">
        <f>Info!B5</f>
        <v>NQ-2026-002</v>
      </c>
      <c r="C5" s="176"/>
      <c r="D5" s="176"/>
      <c r="E5" s="176"/>
      <c r="F5" s="176"/>
      <c r="G5" s="176"/>
      <c r="H5" s="176"/>
      <c r="I5" s="176"/>
      <c r="J5" s="176"/>
      <c r="K5" s="176"/>
      <c r="L5" s="177"/>
      <c r="M5" s="22"/>
      <c r="N5" s="22"/>
      <c r="O5" s="20"/>
      <c r="P5" s="20"/>
    </row>
    <row r="6" spans="1:16" s="4" customFormat="1" x14ac:dyDescent="0.3">
      <c r="A6" s="1"/>
      <c r="B6" s="181" t="str">
        <f>Info!B6</f>
        <v>CORPS DE BROYAGE FORGÉS</v>
      </c>
      <c r="C6" s="306"/>
      <c r="D6" s="306"/>
      <c r="E6" s="306"/>
      <c r="F6" s="306"/>
      <c r="G6" s="306"/>
      <c r="H6" s="306"/>
      <c r="I6" s="306"/>
      <c r="J6" s="306"/>
      <c r="K6" s="306"/>
      <c r="L6" s="307"/>
      <c r="M6" s="20"/>
      <c r="N6" s="20"/>
      <c r="O6" s="16"/>
      <c r="P6" s="16"/>
    </row>
    <row r="7" spans="1:16" s="4" customFormat="1" x14ac:dyDescent="0.3">
      <c r="A7" s="1"/>
      <c r="B7" s="15"/>
      <c r="C7" s="15"/>
      <c r="D7" s="3"/>
      <c r="E7" s="3"/>
      <c r="F7" s="3"/>
      <c r="G7" s="3"/>
      <c r="H7" s="3"/>
      <c r="I7" s="3"/>
      <c r="J7" s="3"/>
      <c r="K7" s="3"/>
      <c r="L7" s="3"/>
      <c r="O7" s="16"/>
      <c r="P7" s="16"/>
    </row>
    <row r="8" spans="1:16" x14ac:dyDescent="0.3">
      <c r="B8" s="184" t="str">
        <f>UPPER(IF(Intro!$G$20="English",O8,P8))</f>
        <v>CONFIRMATION DES DONNÉES DÉCLARÉES</v>
      </c>
      <c r="C8" s="185"/>
      <c r="D8" s="185"/>
      <c r="E8" s="185"/>
      <c r="F8" s="185"/>
      <c r="G8" s="185"/>
      <c r="H8" s="185"/>
      <c r="I8" s="185"/>
      <c r="J8" s="185"/>
      <c r="K8" s="185"/>
      <c r="L8" s="186"/>
      <c r="M8" s="8"/>
      <c r="O8" s="8" t="s">
        <v>139</v>
      </c>
      <c r="P8" s="8" t="s">
        <v>88</v>
      </c>
    </row>
    <row r="9" spans="1:16" x14ac:dyDescent="0.3">
      <c r="B9" s="184" t="str">
        <f>IF(Intro!$G$20="English",O9,P9)</f>
        <v>GÉNÉRAL</v>
      </c>
      <c r="C9" s="185"/>
      <c r="D9" s="185"/>
      <c r="E9" s="185"/>
      <c r="F9" s="185"/>
      <c r="G9" s="185"/>
      <c r="H9" s="185"/>
      <c r="I9" s="185"/>
      <c r="J9" s="185"/>
      <c r="K9" s="185"/>
      <c r="L9" s="186"/>
      <c r="M9" s="8"/>
      <c r="O9" s="88" t="s">
        <v>370</v>
      </c>
      <c r="P9" s="88" t="s">
        <v>371</v>
      </c>
    </row>
    <row r="10" spans="1:16" x14ac:dyDescent="0.3">
      <c r="B10" s="57"/>
      <c r="C10" s="58"/>
      <c r="D10" s="58"/>
      <c r="E10" s="58"/>
      <c r="F10" s="58"/>
      <c r="G10" s="58"/>
      <c r="H10" s="58"/>
      <c r="I10" s="58"/>
      <c r="J10" s="58"/>
      <c r="K10" s="58"/>
      <c r="L10" s="59"/>
      <c r="M10" s="8"/>
    </row>
    <row r="11" spans="1:16" s="7" customFormat="1" x14ac:dyDescent="0.3">
      <c r="A11" s="33"/>
      <c r="B11" s="151"/>
      <c r="C11" s="5"/>
      <c r="D11" s="5"/>
      <c r="E11" s="5"/>
      <c r="F11" s="5"/>
      <c r="G11" s="5"/>
      <c r="H11" s="5"/>
      <c r="I11" s="5"/>
      <c r="J11" s="152" t="str">
        <f>IF(Intro!$G$20="English",O11,P11)</f>
        <v>Sélectionnez oui ou non</v>
      </c>
      <c r="K11" s="5"/>
      <c r="L11" s="153"/>
      <c r="O11" s="7" t="s">
        <v>262</v>
      </c>
      <c r="P11" s="7" t="s">
        <v>263</v>
      </c>
    </row>
    <row r="12" spans="1:16" s="27" customFormat="1" x14ac:dyDescent="0.3">
      <c r="A12" s="60"/>
      <c r="B12" s="219" t="str">
        <f>IF(Intro!$G$20="English",O12,P12)</f>
        <v>Confirmez que toutes les données déclarées dans ce questionnaire concernent les marchandises telles que définies dans l’onglet « Intro ».</v>
      </c>
      <c r="C12" s="220"/>
      <c r="D12" s="220"/>
      <c r="E12" s="220"/>
      <c r="F12" s="220"/>
      <c r="G12" s="220"/>
      <c r="H12" s="220"/>
      <c r="I12" s="220"/>
      <c r="J12" s="124"/>
      <c r="K12" s="61"/>
      <c r="L12" s="62"/>
      <c r="O12" s="8" t="s">
        <v>427</v>
      </c>
      <c r="P12" s="8" t="s">
        <v>428</v>
      </c>
    </row>
    <row r="13" spans="1:16" s="27" customFormat="1" x14ac:dyDescent="0.3">
      <c r="A13" s="60"/>
      <c r="B13" s="348" t="str">
        <f>IF(Intro!$G$20="English",O13,P13)</f>
        <v>Confirmez que tous les volumes déclarés dans ce questionnaire sont en tonnes.</v>
      </c>
      <c r="C13" s="349"/>
      <c r="D13" s="349"/>
      <c r="E13" s="349"/>
      <c r="F13" s="349"/>
      <c r="G13" s="349"/>
      <c r="H13" s="349"/>
      <c r="I13" s="349"/>
      <c r="J13" s="106"/>
      <c r="K13" s="63"/>
      <c r="L13" s="64"/>
      <c r="O13" s="8" t="str">
        <f>"Confirm that all volumes reported in this questionnaire are in "&amp;(Variables!B23)&amp;"."</f>
        <v>Confirm that all volumes reported in this questionnaire are in tonnes.</v>
      </c>
      <c r="P13" s="8" t="str">
        <f>"Confirmez que tous les volumes déclarés dans ce questionnaire sont en "&amp;(Variables!C23)&amp;"."</f>
        <v>Confirmez que tous les volumes déclarés dans ce questionnaire sont en tonnes.</v>
      </c>
    </row>
    <row r="14" spans="1:16" s="27" customFormat="1" x14ac:dyDescent="0.3">
      <c r="A14" s="60"/>
      <c r="B14" s="348" t="str">
        <f>IF(Intro!$G$20="English",O14,P14)</f>
        <v>Confirmez que toutes les valeurs déclarées dans ce questionnaire sont en dollars canadiens.</v>
      </c>
      <c r="C14" s="349"/>
      <c r="D14" s="349" t="e">
        <f>IF(SUM(#REF!)&lt;&gt;0,"X","-")</f>
        <v>#REF!</v>
      </c>
      <c r="E14" s="349" t="e">
        <f>IF(SUM(#REF!)&lt;&gt;0,"X","-")</f>
        <v>#REF!</v>
      </c>
      <c r="F14" s="349" t="e">
        <f>IF(SUM(#REF!)&lt;&gt;0,"X","-")</f>
        <v>#REF!</v>
      </c>
      <c r="G14" s="349" t="e">
        <f>IF(SUM(#REF!)&lt;&gt;0,"X","-")</f>
        <v>#REF!</v>
      </c>
      <c r="H14" s="349"/>
      <c r="I14" s="349" t="e">
        <f>IF(SUM(#REF!)&lt;&gt;0,"X","-")</f>
        <v>#REF!</v>
      </c>
      <c r="J14" s="106"/>
      <c r="K14" s="63"/>
      <c r="L14" s="64"/>
      <c r="O14" s="8" t="s">
        <v>291</v>
      </c>
      <c r="P14" s="8" t="s">
        <v>292</v>
      </c>
    </row>
    <row r="15" spans="1:16" s="27" customFormat="1" x14ac:dyDescent="0.3">
      <c r="A15" s="60"/>
      <c r="B15" s="348" t="str">
        <f>IF(Intro!$G$20="English",O15,P15)</f>
        <v>Confirmez que tous les renseignements déclarés le sont selon l’année civile.</v>
      </c>
      <c r="C15" s="349"/>
      <c r="D15" s="349" t="e">
        <f>IF(SUM(#REF!)&lt;&gt;0,"X","-")</f>
        <v>#REF!</v>
      </c>
      <c r="E15" s="349" t="e">
        <f>IF(SUM(#REF!)&lt;&gt;0,"X","-")</f>
        <v>#REF!</v>
      </c>
      <c r="F15" s="349" t="e">
        <f>IF(SUM(#REF!)&lt;&gt;0,"X","-")</f>
        <v>#REF!</v>
      </c>
      <c r="G15" s="349" t="e">
        <f>IF(SUM(#REF!)&lt;&gt;0,"X","-")</f>
        <v>#REF!</v>
      </c>
      <c r="H15" s="349"/>
      <c r="I15" s="349" t="e">
        <f>IF(SUM(#REF!)&lt;&gt;0,"X","-")</f>
        <v>#REF!</v>
      </c>
      <c r="J15" s="106"/>
      <c r="K15" s="61"/>
      <c r="L15" s="62"/>
      <c r="O15" s="8" t="s">
        <v>140</v>
      </c>
      <c r="P15" s="8" t="s">
        <v>141</v>
      </c>
    </row>
    <row r="16" spans="1:16" x14ac:dyDescent="0.3">
      <c r="B16" s="57"/>
      <c r="C16" s="58"/>
      <c r="D16" s="58"/>
      <c r="E16" s="58"/>
      <c r="F16" s="58"/>
      <c r="G16" s="58"/>
      <c r="H16" s="58"/>
      <c r="I16" s="58"/>
      <c r="J16" s="58"/>
      <c r="K16" s="58"/>
      <c r="L16" s="59"/>
      <c r="M16" s="8"/>
    </row>
    <row r="17" spans="1:16" x14ac:dyDescent="0.3">
      <c r="B17" s="166" t="str">
        <f>IF(Intro!$G$20="English",O17,P17)</f>
        <v>Si non, expliquez.</v>
      </c>
      <c r="C17" s="499"/>
      <c r="D17" s="499"/>
      <c r="E17" s="499"/>
      <c r="F17" s="499"/>
      <c r="G17" s="499"/>
      <c r="H17" s="499"/>
      <c r="I17" s="499"/>
      <c r="J17" s="499"/>
      <c r="K17" s="499"/>
      <c r="L17" s="168"/>
      <c r="M17" s="8"/>
      <c r="O17" s="111" t="s">
        <v>398</v>
      </c>
      <c r="P17" s="4" t="s">
        <v>399</v>
      </c>
    </row>
    <row r="18" spans="1:16" s="27" customFormat="1" x14ac:dyDescent="0.3">
      <c r="A18" s="60"/>
      <c r="B18" s="72"/>
      <c r="C18" s="55"/>
      <c r="D18" s="55"/>
      <c r="E18" s="55"/>
      <c r="F18" s="55"/>
      <c r="G18" s="55"/>
      <c r="H18" s="55"/>
      <c r="I18" s="55"/>
      <c r="J18" s="55"/>
      <c r="K18" s="55"/>
      <c r="L18" s="62"/>
      <c r="O18" s="4"/>
      <c r="P18" s="4"/>
    </row>
    <row r="19" spans="1:16" s="9" customFormat="1" x14ac:dyDescent="0.3">
      <c r="A19" s="6"/>
      <c r="B19" s="329"/>
      <c r="C19" s="524"/>
      <c r="D19" s="524"/>
      <c r="E19" s="524"/>
      <c r="F19" s="524"/>
      <c r="G19" s="524"/>
      <c r="H19" s="524"/>
      <c r="I19" s="524"/>
      <c r="J19" s="524"/>
      <c r="K19" s="524"/>
      <c r="L19" s="331"/>
      <c r="M19" s="27"/>
      <c r="O19" s="112"/>
      <c r="P19" s="112"/>
    </row>
    <row r="20" spans="1:16" s="9" customFormat="1" x14ac:dyDescent="0.3">
      <c r="A20" s="6"/>
      <c r="B20" s="329"/>
      <c r="C20" s="524"/>
      <c r="D20" s="524"/>
      <c r="E20" s="524"/>
      <c r="F20" s="524"/>
      <c r="G20" s="524"/>
      <c r="H20" s="524"/>
      <c r="I20" s="524"/>
      <c r="J20" s="524"/>
      <c r="K20" s="524"/>
      <c r="L20" s="331"/>
      <c r="M20" s="27"/>
      <c r="O20" s="112"/>
      <c r="P20" s="112"/>
    </row>
    <row r="21" spans="1:16" s="9" customFormat="1" x14ac:dyDescent="0.3">
      <c r="A21" s="6"/>
      <c r="B21" s="329"/>
      <c r="C21" s="524"/>
      <c r="D21" s="524"/>
      <c r="E21" s="524"/>
      <c r="F21" s="524"/>
      <c r="G21" s="524"/>
      <c r="H21" s="524"/>
      <c r="I21" s="524"/>
      <c r="J21" s="524"/>
      <c r="K21" s="524"/>
      <c r="L21" s="331"/>
      <c r="M21" s="27"/>
      <c r="O21" s="112"/>
      <c r="P21" s="112"/>
    </row>
    <row r="22" spans="1:16" s="9" customFormat="1" x14ac:dyDescent="0.3">
      <c r="A22" s="6"/>
      <c r="B22" s="329"/>
      <c r="C22" s="524"/>
      <c r="D22" s="524"/>
      <c r="E22" s="524"/>
      <c r="F22" s="524"/>
      <c r="G22" s="524"/>
      <c r="H22" s="524"/>
      <c r="I22" s="524"/>
      <c r="J22" s="524"/>
      <c r="K22" s="524"/>
      <c r="L22" s="331"/>
      <c r="M22" s="27"/>
      <c r="O22" s="112"/>
      <c r="P22" s="112"/>
    </row>
    <row r="23" spans="1:16" s="9" customFormat="1" x14ac:dyDescent="0.3">
      <c r="A23" s="6"/>
      <c r="B23" s="329"/>
      <c r="C23" s="524"/>
      <c r="D23" s="524"/>
      <c r="E23" s="524"/>
      <c r="F23" s="524"/>
      <c r="G23" s="524"/>
      <c r="H23" s="524"/>
      <c r="I23" s="524"/>
      <c r="J23" s="524"/>
      <c r="K23" s="524"/>
      <c r="L23" s="331"/>
      <c r="M23" s="27"/>
      <c r="O23" s="112"/>
      <c r="P23" s="112"/>
    </row>
    <row r="24" spans="1:16" s="9" customFormat="1" x14ac:dyDescent="0.3">
      <c r="A24" s="6"/>
      <c r="B24" s="329"/>
      <c r="C24" s="524"/>
      <c r="D24" s="524"/>
      <c r="E24" s="524"/>
      <c r="F24" s="524"/>
      <c r="G24" s="524"/>
      <c r="H24" s="524"/>
      <c r="I24" s="524"/>
      <c r="J24" s="524"/>
      <c r="K24" s="524"/>
      <c r="L24" s="331"/>
      <c r="M24" s="27"/>
      <c r="O24" s="112"/>
      <c r="P24" s="112"/>
    </row>
    <row r="25" spans="1:16" s="9" customFormat="1" x14ac:dyDescent="0.3">
      <c r="A25" s="6"/>
      <c r="B25" s="329"/>
      <c r="C25" s="524"/>
      <c r="D25" s="524"/>
      <c r="E25" s="524"/>
      <c r="F25" s="524"/>
      <c r="G25" s="524"/>
      <c r="H25" s="524"/>
      <c r="I25" s="524"/>
      <c r="J25" s="524"/>
      <c r="K25" s="524"/>
      <c r="L25" s="331"/>
      <c r="M25" s="27"/>
      <c r="O25" s="112"/>
      <c r="P25" s="112"/>
    </row>
    <row r="26" spans="1:16" s="9" customFormat="1" x14ac:dyDescent="0.3">
      <c r="A26" s="6"/>
      <c r="B26" s="329"/>
      <c r="C26" s="524"/>
      <c r="D26" s="524"/>
      <c r="E26" s="524"/>
      <c r="F26" s="524"/>
      <c r="G26" s="524"/>
      <c r="H26" s="524"/>
      <c r="I26" s="524"/>
      <c r="J26" s="524"/>
      <c r="K26" s="524"/>
      <c r="L26" s="331"/>
      <c r="M26" s="27"/>
      <c r="O26" s="112"/>
      <c r="P26" s="112"/>
    </row>
    <row r="27" spans="1:16" x14ac:dyDescent="0.3">
      <c r="B27" s="57"/>
      <c r="C27" s="78"/>
      <c r="D27" s="78"/>
      <c r="E27" s="78"/>
      <c r="F27" s="78"/>
      <c r="G27" s="78"/>
      <c r="H27" s="78"/>
      <c r="I27" s="78"/>
      <c r="J27" s="78"/>
      <c r="K27" s="78"/>
      <c r="L27" s="59"/>
      <c r="M27" s="8"/>
    </row>
    <row r="28" spans="1:16" x14ac:dyDescent="0.3">
      <c r="B28" s="184" t="str">
        <f>IF(Intro!$G$20="English",O28,P28)</f>
        <v>ACHATS</v>
      </c>
      <c r="C28" s="185"/>
      <c r="D28" s="185"/>
      <c r="E28" s="185"/>
      <c r="F28" s="185"/>
      <c r="G28" s="185"/>
      <c r="H28" s="185"/>
      <c r="I28" s="185"/>
      <c r="J28" s="185"/>
      <c r="K28" s="185"/>
      <c r="L28" s="186"/>
      <c r="M28" s="8"/>
      <c r="O28" s="8" t="s">
        <v>368</v>
      </c>
      <c r="P28" s="8" t="s">
        <v>369</v>
      </c>
    </row>
    <row r="29" spans="1:16" x14ac:dyDescent="0.3">
      <c r="B29" s="57"/>
      <c r="C29" s="58"/>
      <c r="D29" s="58"/>
      <c r="E29" s="58"/>
      <c r="F29" s="58"/>
      <c r="G29" s="58"/>
      <c r="H29" s="58"/>
      <c r="I29" s="58"/>
      <c r="J29" s="58"/>
      <c r="K29" s="58"/>
      <c r="L29" s="59"/>
      <c r="M29" s="8"/>
    </row>
    <row r="30" spans="1:16" x14ac:dyDescent="0.3">
      <c r="B30" s="166" t="str">
        <f>IF(Intro!$G$20="English",O30,P30)</f>
        <v>Note : L’information publique/non confidentielle dans ce tableau est générée automatiquement à partir de l’information fournie sous l'onglet « Pro ». Par conséquent, toute modification à apporter à ce résumé public/non confidentiel doit être faite sous l'onglet « Pro ».</v>
      </c>
      <c r="C30" s="167"/>
      <c r="D30" s="167"/>
      <c r="E30" s="167"/>
      <c r="F30" s="167"/>
      <c r="G30" s="167"/>
      <c r="H30" s="167"/>
      <c r="I30" s="167"/>
      <c r="J30" s="167"/>
      <c r="K30" s="167"/>
      <c r="L30" s="168"/>
      <c r="M30" s="8"/>
      <c r="O30" s="8" t="s">
        <v>327</v>
      </c>
      <c r="P30" s="8" t="s">
        <v>326</v>
      </c>
    </row>
    <row r="31" spans="1:16" x14ac:dyDescent="0.3">
      <c r="B31" s="166"/>
      <c r="C31" s="167"/>
      <c r="D31" s="167"/>
      <c r="E31" s="167"/>
      <c r="F31" s="167"/>
      <c r="G31" s="167"/>
      <c r="H31" s="167"/>
      <c r="I31" s="167"/>
      <c r="J31" s="167"/>
      <c r="K31" s="167"/>
      <c r="L31" s="168"/>
      <c r="M31" s="8"/>
    </row>
    <row r="32" spans="1:16" x14ac:dyDescent="0.3">
      <c r="B32" s="57"/>
      <c r="C32" s="58"/>
      <c r="D32" s="58"/>
      <c r="E32" s="58"/>
      <c r="F32" s="58"/>
      <c r="G32" s="58"/>
      <c r="H32" s="58"/>
      <c r="I32" s="58"/>
      <c r="J32" s="58"/>
      <c r="K32" s="58"/>
      <c r="L32" s="59"/>
      <c r="M32" s="8"/>
    </row>
    <row r="33" spans="1:16" x14ac:dyDescent="0.3">
      <c r="B33" s="521" t="str">
        <f>Pro!$B$21</f>
        <v>Forgeage</v>
      </c>
      <c r="C33" s="522"/>
      <c r="D33" s="523"/>
      <c r="E33" s="98">
        <f>Variables!B6</f>
        <v>2023</v>
      </c>
      <c r="F33" s="98">
        <f>E33+1</f>
        <v>2024</v>
      </c>
      <c r="G33" s="98">
        <f>F33+1</f>
        <v>2025</v>
      </c>
      <c r="H33" s="113" t="str">
        <f>IF(Intro!$G$20="English",Variables!B9,Variables!C9)</f>
        <v>janv.-mars 2025</v>
      </c>
      <c r="I33" s="113" t="str">
        <f>IF(Intro!$G$20="English",Variables!B10,Variables!C10)</f>
        <v>janv.-mars 2026</v>
      </c>
      <c r="J33" s="63"/>
      <c r="K33" s="63"/>
      <c r="L33" s="64"/>
      <c r="M33" s="8"/>
      <c r="O33" s="19"/>
    </row>
    <row r="34" spans="1:16" s="27" customFormat="1" x14ac:dyDescent="0.3">
      <c r="A34" s="60"/>
      <c r="B34" s="348" t="s">
        <v>14</v>
      </c>
      <c r="C34" s="349"/>
      <c r="D34" s="349"/>
      <c r="E34" s="107" t="str">
        <f>IF(SUM(Pro!H23:H24)&lt;&gt;0,"X","-")</f>
        <v>-</v>
      </c>
      <c r="F34" s="107" t="str">
        <f>IF(SUM(Pro!I23:I24)&lt;&gt;0,"X","-")</f>
        <v>-</v>
      </c>
      <c r="G34" s="107" t="str">
        <f>IF(SUM(Pro!J23:J24)&lt;&gt;0,"X","-")</f>
        <v>-</v>
      </c>
      <c r="H34" s="107" t="str">
        <f>IF(SUM(Pro!K23:K24)&lt;&gt;0,"X","-")</f>
        <v>-</v>
      </c>
      <c r="I34" s="107" t="str">
        <f>IF(SUM(Pro!L23:L24)&lt;&gt;0,"X","-")</f>
        <v>-</v>
      </c>
      <c r="J34" s="63"/>
      <c r="K34" s="63"/>
      <c r="L34" s="64"/>
      <c r="O34" s="8"/>
      <c r="P34" s="8"/>
    </row>
    <row r="35" spans="1:16" s="27" customFormat="1" x14ac:dyDescent="0.3">
      <c r="A35" s="60"/>
      <c r="B35" s="348" t="str">
        <f>IF(Intro!$G$20="English",Variables!B30,Variables!C30)</f>
        <v>Chine</v>
      </c>
      <c r="C35" s="349"/>
      <c r="D35" s="520"/>
      <c r="E35" s="107" t="str">
        <f>IF(SUM(Pro!H26:H27)&lt;&gt;0,"X","-")</f>
        <v>-</v>
      </c>
      <c r="F35" s="107" t="str">
        <f>IF(SUM(Pro!I26:I27)&lt;&gt;0,"X","-")</f>
        <v>-</v>
      </c>
      <c r="G35" s="107" t="str">
        <f>IF(SUM(Pro!J26:J27)&lt;&gt;0,"X","-")</f>
        <v>-</v>
      </c>
      <c r="H35" s="107" t="str">
        <f>IF(SUM(Pro!K26:K27)&lt;&gt;0,"X","-")</f>
        <v>-</v>
      </c>
      <c r="I35" s="107" t="str">
        <f>IF(SUM(Pro!L26:L27)&lt;&gt;0,"X","-")</f>
        <v>-</v>
      </c>
      <c r="J35" s="63"/>
      <c r="K35" s="63"/>
      <c r="L35" s="64"/>
      <c r="O35" s="8"/>
      <c r="P35" s="8"/>
    </row>
    <row r="36" spans="1:16" s="27" customFormat="1" x14ac:dyDescent="0.3">
      <c r="A36" s="60"/>
      <c r="B36" s="348" t="str">
        <f>IF(Intro!$G$20="English",Variables!B33,Variables!C33)</f>
        <v>États-Unis</v>
      </c>
      <c r="C36" s="349"/>
      <c r="D36" s="520"/>
      <c r="E36" s="107" t="str">
        <f>IF(SUM(Pro!H35:H36)&lt;&gt;0,"X","-")</f>
        <v>-</v>
      </c>
      <c r="F36" s="107" t="str">
        <f>IF(SUM(Pro!I35:I36)&lt;&gt;0,"X","-")</f>
        <v>-</v>
      </c>
      <c r="G36" s="107" t="str">
        <f>IF(SUM(Pro!J35:J36)&lt;&gt;0,"X","-")</f>
        <v>-</v>
      </c>
      <c r="H36" s="107" t="str">
        <f>IF(SUM(Pro!K35:K36)&lt;&gt;0,"X","-")</f>
        <v>-</v>
      </c>
      <c r="I36" s="107" t="str">
        <f>IF(SUM(Pro!L35:L36)&lt;&gt;0,"X","-")</f>
        <v>-</v>
      </c>
      <c r="J36" s="63"/>
      <c r="K36" s="63"/>
      <c r="L36" s="64"/>
      <c r="O36" s="8"/>
      <c r="P36" s="8"/>
    </row>
    <row r="37" spans="1:16" s="27" customFormat="1" x14ac:dyDescent="0.3">
      <c r="A37" s="60"/>
      <c r="B37" s="348" t="str">
        <f>IF(Intro!$G$20="English",Variables!B34,Variables!C34)</f>
        <v>Autres pays</v>
      </c>
      <c r="C37" s="349"/>
      <c r="D37" s="520"/>
      <c r="E37" s="107" t="str">
        <f>IF(SUM(Pro!H38:H39)&lt;&gt;0,"X","-")</f>
        <v>-</v>
      </c>
      <c r="F37" s="107" t="str">
        <f>IF(SUM(Pro!I38:I39)&lt;&gt;0,"X","-")</f>
        <v>-</v>
      </c>
      <c r="G37" s="107" t="str">
        <f>IF(SUM(Pro!J38:J39)&lt;&gt;0,"X","-")</f>
        <v>-</v>
      </c>
      <c r="H37" s="107" t="str">
        <f>IF(SUM(Pro!K38:K39)&lt;&gt;0,"X","-")</f>
        <v>-</v>
      </c>
      <c r="I37" s="107" t="str">
        <f>IF(SUM(Pro!L38:L39)&lt;&gt;0,"X","-")</f>
        <v>-</v>
      </c>
      <c r="J37" s="63"/>
      <c r="K37" s="63"/>
      <c r="L37" s="64"/>
      <c r="O37" s="8"/>
      <c r="P37" s="8"/>
    </row>
    <row r="38" spans="1:16" s="27" customFormat="1" x14ac:dyDescent="0.3">
      <c r="A38" s="60"/>
      <c r="B38" s="503" t="str">
        <f>IF(Intro!$G$20="English",Variables!B34&amp;" include: ",Variables!C34&amp;" incluent : ")</f>
        <v xml:space="preserve">Autres pays incluent : </v>
      </c>
      <c r="C38" s="504"/>
      <c r="D38" s="504"/>
      <c r="E38" s="505" t="str">
        <f>IF(Pro!B39="","-",Pro!B39)</f>
        <v>-</v>
      </c>
      <c r="F38" s="506"/>
      <c r="G38" s="506"/>
      <c r="H38" s="506"/>
      <c r="I38" s="507"/>
      <c r="J38" s="63"/>
      <c r="K38" s="63"/>
      <c r="L38" s="64"/>
      <c r="O38" s="8"/>
      <c r="P38" s="8"/>
    </row>
    <row r="39" spans="1:16" s="27" customFormat="1" x14ac:dyDescent="0.3">
      <c r="A39" s="60"/>
      <c r="B39" s="503"/>
      <c r="C39" s="504"/>
      <c r="D39" s="504"/>
      <c r="E39" s="508"/>
      <c r="F39" s="509"/>
      <c r="G39" s="509"/>
      <c r="H39" s="509"/>
      <c r="I39" s="510"/>
      <c r="J39" s="63"/>
      <c r="K39" s="63"/>
      <c r="L39" s="64"/>
      <c r="O39" s="8"/>
      <c r="P39" s="8"/>
    </row>
    <row r="40" spans="1:16" s="27" customFormat="1" x14ac:dyDescent="0.3">
      <c r="A40" s="60"/>
      <c r="B40" s="503"/>
      <c r="C40" s="504"/>
      <c r="D40" s="504"/>
      <c r="E40" s="508"/>
      <c r="F40" s="509"/>
      <c r="G40" s="509"/>
      <c r="H40" s="509"/>
      <c r="I40" s="510"/>
      <c r="J40" s="63"/>
      <c r="K40" s="63"/>
      <c r="L40" s="64"/>
      <c r="O40" s="8"/>
      <c r="P40" s="8"/>
    </row>
    <row r="41" spans="1:16" s="27" customFormat="1" x14ac:dyDescent="0.3">
      <c r="A41" s="60"/>
      <c r="B41" s="503"/>
      <c r="C41" s="504"/>
      <c r="D41" s="504"/>
      <c r="E41" s="511"/>
      <c r="F41" s="512"/>
      <c r="G41" s="512"/>
      <c r="H41" s="512"/>
      <c r="I41" s="513"/>
      <c r="J41" s="63"/>
      <c r="K41" s="63"/>
      <c r="L41" s="64"/>
      <c r="O41" s="8"/>
      <c r="P41" s="8"/>
    </row>
    <row r="42" spans="1:16" s="27" customFormat="1" x14ac:dyDescent="0.3">
      <c r="A42" s="60"/>
      <c r="B42" s="514" t="str">
        <f>Pro!B41</f>
        <v>Pays d’origine inconnue - Achats auprès d'un producteur national</v>
      </c>
      <c r="C42" s="515"/>
      <c r="D42" s="516"/>
      <c r="E42" s="501" t="str">
        <f>IF(SUM(Pro!H41:H42)&lt;&gt;0,"X","-")</f>
        <v>-</v>
      </c>
      <c r="F42" s="501" t="str">
        <f>IF(SUM(Pro!I41:I42)&lt;&gt;0,"X","-")</f>
        <v>-</v>
      </c>
      <c r="G42" s="501" t="str">
        <f>IF(SUM(Pro!J41:J42)&lt;&gt;0,"X","-")</f>
        <v>-</v>
      </c>
      <c r="H42" s="501" t="str">
        <f>IF(SUM(Pro!K41:K42)&lt;&gt;0,"X","-")</f>
        <v>-</v>
      </c>
      <c r="I42" s="501" t="str">
        <f>IF(SUM(Pro!L41:L42)&lt;&gt;0,"X","-")</f>
        <v>-</v>
      </c>
      <c r="J42" s="63"/>
      <c r="K42" s="63"/>
      <c r="L42" s="64"/>
      <c r="O42" s="8"/>
      <c r="P42" s="8"/>
    </row>
    <row r="43" spans="1:16" s="27" customFormat="1" x14ac:dyDescent="0.3">
      <c r="A43" s="60"/>
      <c r="B43" s="517"/>
      <c r="C43" s="518"/>
      <c r="D43" s="519"/>
      <c r="E43" s="502"/>
      <c r="F43" s="502"/>
      <c r="G43" s="502"/>
      <c r="H43" s="502"/>
      <c r="I43" s="502"/>
      <c r="J43" s="63"/>
      <c r="K43" s="63"/>
      <c r="L43" s="64"/>
      <c r="O43" s="8"/>
      <c r="P43" s="8"/>
    </row>
    <row r="44" spans="1:16" s="27" customFormat="1" x14ac:dyDescent="0.3">
      <c r="A44" s="60"/>
      <c r="B44" s="514" t="str">
        <f>IF(Intro!$G$20="English",O44,P44)</f>
        <v>Pays d’origine inconnue - Achats auprès d'un autre fournisseur</v>
      </c>
      <c r="C44" s="515"/>
      <c r="D44" s="516"/>
      <c r="E44" s="501" t="str">
        <f>IF(SUM(Pro!H44:H45)&lt;&gt;0,"X","-")</f>
        <v>-</v>
      </c>
      <c r="F44" s="501" t="str">
        <f>IF(SUM(Pro!I44:I45)&lt;&gt;0,"X","-")</f>
        <v>-</v>
      </c>
      <c r="G44" s="501" t="str">
        <f>IF(SUM(Pro!J44:J45)&lt;&gt;0,"X","-")</f>
        <v>-</v>
      </c>
      <c r="H44" s="501" t="str">
        <f>IF(SUM(Pro!K44:K45)&lt;&gt;0,"X","-")</f>
        <v>-</v>
      </c>
      <c r="I44" s="501" t="str">
        <f>IF(SUM(Pro!L44:L45)&lt;&gt;0,"X","-")</f>
        <v>-</v>
      </c>
      <c r="J44" s="63"/>
      <c r="K44" s="63"/>
      <c r="L44" s="64"/>
      <c r="O44" s="8" t="s">
        <v>206</v>
      </c>
      <c r="P44" s="8" t="s">
        <v>284</v>
      </c>
    </row>
    <row r="45" spans="1:16" s="27" customFormat="1" x14ac:dyDescent="0.3">
      <c r="A45" s="60"/>
      <c r="B45" s="517"/>
      <c r="C45" s="518"/>
      <c r="D45" s="519"/>
      <c r="E45" s="502"/>
      <c r="F45" s="502"/>
      <c r="G45" s="502"/>
      <c r="H45" s="502"/>
      <c r="I45" s="502"/>
      <c r="J45" s="63"/>
      <c r="K45" s="63"/>
      <c r="L45" s="64"/>
      <c r="O45" s="8"/>
      <c r="P45" s="8"/>
    </row>
    <row r="46" spans="1:16" s="27" customFormat="1" x14ac:dyDescent="0.3">
      <c r="A46" s="60"/>
      <c r="B46" s="503" t="str">
        <f>IF(Intro!$G$20="English",O46,P46)</f>
        <v>Autres fournisseurs incluent :</v>
      </c>
      <c r="C46" s="504"/>
      <c r="D46" s="504"/>
      <c r="E46" s="505" t="str">
        <f>IF(Pro!B47="","-",Pro!B47)</f>
        <v>-</v>
      </c>
      <c r="F46" s="506"/>
      <c r="G46" s="506"/>
      <c r="H46" s="506"/>
      <c r="I46" s="507"/>
      <c r="J46" s="63"/>
      <c r="K46" s="63"/>
      <c r="L46" s="64"/>
      <c r="O46" s="8" t="s">
        <v>373</v>
      </c>
      <c r="P46" s="8" t="s">
        <v>374</v>
      </c>
    </row>
    <row r="47" spans="1:16" s="27" customFormat="1" x14ac:dyDescent="0.3">
      <c r="A47" s="60"/>
      <c r="B47" s="503"/>
      <c r="C47" s="504"/>
      <c r="D47" s="504"/>
      <c r="E47" s="508"/>
      <c r="F47" s="509"/>
      <c r="G47" s="509"/>
      <c r="H47" s="509"/>
      <c r="I47" s="510"/>
      <c r="J47" s="63"/>
      <c r="K47" s="63"/>
      <c r="L47" s="64"/>
      <c r="O47" s="8"/>
      <c r="P47" s="8"/>
    </row>
    <row r="48" spans="1:16" s="27" customFormat="1" x14ac:dyDescent="0.3">
      <c r="A48" s="60"/>
      <c r="B48" s="503"/>
      <c r="C48" s="504"/>
      <c r="D48" s="504"/>
      <c r="E48" s="508"/>
      <c r="F48" s="509"/>
      <c r="G48" s="509"/>
      <c r="H48" s="509"/>
      <c r="I48" s="510"/>
      <c r="J48" s="63"/>
      <c r="K48" s="63"/>
      <c r="L48" s="64"/>
      <c r="O48" s="8"/>
      <c r="P48" s="8"/>
    </row>
    <row r="49" spans="1:16" s="27" customFormat="1" x14ac:dyDescent="0.3">
      <c r="A49" s="60"/>
      <c r="B49" s="503"/>
      <c r="C49" s="504"/>
      <c r="D49" s="504"/>
      <c r="E49" s="511"/>
      <c r="F49" s="512"/>
      <c r="G49" s="512"/>
      <c r="H49" s="512"/>
      <c r="I49" s="513"/>
      <c r="J49" s="63"/>
      <c r="K49" s="63"/>
      <c r="L49" s="64"/>
      <c r="O49" s="8"/>
      <c r="P49" s="8"/>
    </row>
    <row r="50" spans="1:16" x14ac:dyDescent="0.3">
      <c r="B50" s="57"/>
      <c r="C50" s="58"/>
      <c r="D50" s="58"/>
      <c r="E50" s="58"/>
      <c r="F50" s="58"/>
      <c r="G50" s="58"/>
      <c r="H50" s="58"/>
      <c r="I50" s="58"/>
      <c r="J50" s="58"/>
      <c r="K50" s="58"/>
      <c r="L50" s="59"/>
      <c r="M50" s="8"/>
    </row>
    <row r="51" spans="1:16" x14ac:dyDescent="0.3">
      <c r="B51" s="521" t="str">
        <f>Pro!$B$51</f>
        <v>Estampage</v>
      </c>
      <c r="C51" s="522"/>
      <c r="D51" s="523"/>
      <c r="E51" s="162">
        <f t="shared" ref="E51:I51" si="0">E33</f>
        <v>2023</v>
      </c>
      <c r="F51" s="162">
        <f t="shared" si="0"/>
        <v>2024</v>
      </c>
      <c r="G51" s="162">
        <f t="shared" si="0"/>
        <v>2025</v>
      </c>
      <c r="H51" s="162" t="str">
        <f t="shared" si="0"/>
        <v>janv.-mars 2025</v>
      </c>
      <c r="I51" s="162" t="str">
        <f t="shared" si="0"/>
        <v>janv.-mars 2026</v>
      </c>
      <c r="J51" s="63"/>
      <c r="K51" s="63"/>
      <c r="L51" s="64"/>
      <c r="M51" s="8"/>
      <c r="O51" s="19"/>
    </row>
    <row r="52" spans="1:16" s="27" customFormat="1" x14ac:dyDescent="0.3">
      <c r="A52" s="60"/>
      <c r="B52" s="348" t="str">
        <f>B34</f>
        <v>Canada</v>
      </c>
      <c r="C52" s="349"/>
      <c r="D52" s="349"/>
      <c r="E52" s="107" t="str">
        <f>IF(SUM(Pro!H53:H54)&lt;&gt;0,"X","-")</f>
        <v>-</v>
      </c>
      <c r="F52" s="107" t="str">
        <f>IF(SUM(Pro!I53:I54)&lt;&gt;0,"X","-")</f>
        <v>-</v>
      </c>
      <c r="G52" s="107" t="str">
        <f>IF(SUM(Pro!J53:J54)&lt;&gt;0,"X","-")</f>
        <v>-</v>
      </c>
      <c r="H52" s="107" t="str">
        <f>IF(SUM(Pro!K53:K54)&lt;&gt;0,"X","-")</f>
        <v>-</v>
      </c>
      <c r="I52" s="107" t="str">
        <f>IF(SUM(Pro!L53:L54)&lt;&gt;0,"X","-")</f>
        <v>-</v>
      </c>
      <c r="J52" s="63"/>
      <c r="K52" s="63"/>
      <c r="L52" s="64"/>
      <c r="O52" s="8"/>
      <c r="P52" s="8"/>
    </row>
    <row r="53" spans="1:16" s="27" customFormat="1" x14ac:dyDescent="0.3">
      <c r="A53" s="60"/>
      <c r="B53" s="348" t="str">
        <f>B35</f>
        <v>Chine</v>
      </c>
      <c r="C53" s="349"/>
      <c r="D53" s="520"/>
      <c r="E53" s="107" t="str">
        <f>IF(SUM(Pro!H56:H57)&lt;&gt;0,"X","-")</f>
        <v>-</v>
      </c>
      <c r="F53" s="107" t="str">
        <f>IF(SUM(Pro!I56:I57)&lt;&gt;0,"X","-")</f>
        <v>-</v>
      </c>
      <c r="G53" s="107" t="str">
        <f>IF(SUM(Pro!J56:J57)&lt;&gt;0,"X","-")</f>
        <v>-</v>
      </c>
      <c r="H53" s="107" t="str">
        <f>IF(SUM(Pro!K56:K57)&lt;&gt;0,"X","-")</f>
        <v>-</v>
      </c>
      <c r="I53" s="107" t="str">
        <f>IF(SUM(Pro!L56:L57)&lt;&gt;0,"X","-")</f>
        <v>-</v>
      </c>
      <c r="J53" s="63"/>
      <c r="K53" s="63"/>
      <c r="L53" s="64"/>
      <c r="O53" s="8"/>
      <c r="P53" s="8"/>
    </row>
    <row r="54" spans="1:16" s="27" customFormat="1" x14ac:dyDescent="0.3">
      <c r="A54" s="60"/>
      <c r="B54" s="348" t="str">
        <f>B36</f>
        <v>États-Unis</v>
      </c>
      <c r="C54" s="349"/>
      <c r="D54" s="520"/>
      <c r="E54" s="107" t="str">
        <f>IF(SUM(Pro!H65:H66)&lt;&gt;0,"X","-")</f>
        <v>-</v>
      </c>
      <c r="F54" s="107" t="str">
        <f>IF(SUM(Pro!I65:I66)&lt;&gt;0,"X","-")</f>
        <v>-</v>
      </c>
      <c r="G54" s="107" t="str">
        <f>IF(SUM(Pro!J65:J66)&lt;&gt;0,"X","-")</f>
        <v>-</v>
      </c>
      <c r="H54" s="107" t="str">
        <f>IF(SUM(Pro!K65:K66)&lt;&gt;0,"X","-")</f>
        <v>-</v>
      </c>
      <c r="I54" s="107" t="str">
        <f>IF(SUM(Pro!L65:L66)&lt;&gt;0,"X","-")</f>
        <v>-</v>
      </c>
      <c r="J54" s="63"/>
      <c r="K54" s="63"/>
      <c r="L54" s="64"/>
      <c r="O54" s="8"/>
      <c r="P54" s="8"/>
    </row>
    <row r="55" spans="1:16" s="27" customFormat="1" x14ac:dyDescent="0.3">
      <c r="A55" s="60"/>
      <c r="B55" s="348" t="str">
        <f>B37</f>
        <v>Autres pays</v>
      </c>
      <c r="C55" s="349"/>
      <c r="D55" s="520"/>
      <c r="E55" s="107" t="str">
        <f>IF(SUM(Pro!H68:H69)&lt;&gt;0,"X","-")</f>
        <v>-</v>
      </c>
      <c r="F55" s="107" t="str">
        <f>IF(SUM(Pro!I68:I69)&lt;&gt;0,"X","-")</f>
        <v>-</v>
      </c>
      <c r="G55" s="107" t="str">
        <f>IF(SUM(Pro!J68:J69)&lt;&gt;0,"X","-")</f>
        <v>-</v>
      </c>
      <c r="H55" s="107" t="str">
        <f>IF(SUM(Pro!K68:K69)&lt;&gt;0,"X","-")</f>
        <v>-</v>
      </c>
      <c r="I55" s="107" t="str">
        <f>IF(SUM(Pro!L68:L69)&lt;&gt;0,"X","-")</f>
        <v>-</v>
      </c>
      <c r="J55" s="63"/>
      <c r="K55" s="63"/>
      <c r="L55" s="64"/>
      <c r="O55" s="8"/>
      <c r="P55" s="8"/>
    </row>
    <row r="56" spans="1:16" s="27" customFormat="1" x14ac:dyDescent="0.3">
      <c r="A56" s="60"/>
      <c r="B56" s="503" t="str">
        <f>B38</f>
        <v xml:space="preserve">Autres pays incluent : </v>
      </c>
      <c r="C56" s="504"/>
      <c r="D56" s="504"/>
      <c r="E56" s="505" t="str">
        <f>IF(Pro!B69="","-",Pro!B69)</f>
        <v>-</v>
      </c>
      <c r="F56" s="506"/>
      <c r="G56" s="506"/>
      <c r="H56" s="506"/>
      <c r="I56" s="507"/>
      <c r="J56" s="63"/>
      <c r="K56" s="63"/>
      <c r="L56" s="64"/>
      <c r="O56" s="8"/>
      <c r="P56" s="8"/>
    </row>
    <row r="57" spans="1:16" s="27" customFormat="1" x14ac:dyDescent="0.3">
      <c r="A57" s="60"/>
      <c r="B57" s="503"/>
      <c r="C57" s="504"/>
      <c r="D57" s="504"/>
      <c r="E57" s="508"/>
      <c r="F57" s="509"/>
      <c r="G57" s="509"/>
      <c r="H57" s="509"/>
      <c r="I57" s="510"/>
      <c r="J57" s="63"/>
      <c r="K57" s="63"/>
      <c r="L57" s="64"/>
      <c r="O57" s="8"/>
      <c r="P57" s="8"/>
    </row>
    <row r="58" spans="1:16" s="27" customFormat="1" x14ac:dyDescent="0.3">
      <c r="A58" s="60"/>
      <c r="B58" s="503"/>
      <c r="C58" s="504"/>
      <c r="D58" s="504"/>
      <c r="E58" s="508"/>
      <c r="F58" s="509"/>
      <c r="G58" s="509"/>
      <c r="H58" s="509"/>
      <c r="I58" s="510"/>
      <c r="J58" s="63"/>
      <c r="K58" s="63"/>
      <c r="L58" s="64"/>
      <c r="O58" s="8"/>
      <c r="P58" s="8"/>
    </row>
    <row r="59" spans="1:16" s="27" customFormat="1" x14ac:dyDescent="0.3">
      <c r="A59" s="60"/>
      <c r="B59" s="503"/>
      <c r="C59" s="504"/>
      <c r="D59" s="504"/>
      <c r="E59" s="511"/>
      <c r="F59" s="512"/>
      <c r="G59" s="512"/>
      <c r="H59" s="512"/>
      <c r="I59" s="513"/>
      <c r="J59" s="63"/>
      <c r="K59" s="63"/>
      <c r="L59" s="64"/>
      <c r="O59" s="8"/>
      <c r="P59" s="8"/>
    </row>
    <row r="60" spans="1:16" s="27" customFormat="1" x14ac:dyDescent="0.3">
      <c r="A60" s="60"/>
      <c r="B60" s="514" t="str">
        <f>B42</f>
        <v>Pays d’origine inconnue - Achats auprès d'un producteur national</v>
      </c>
      <c r="C60" s="515"/>
      <c r="D60" s="516"/>
      <c r="E60" s="501" t="str">
        <f>IF(SUM(Pro!H71:H72)&lt;&gt;0,"X","-")</f>
        <v>-</v>
      </c>
      <c r="F60" s="501" t="str">
        <f>IF(SUM(Pro!I71:I72)&lt;&gt;0,"X","-")</f>
        <v>-</v>
      </c>
      <c r="G60" s="501" t="str">
        <f>IF(SUM(Pro!J71:J72)&lt;&gt;0,"X","-")</f>
        <v>-</v>
      </c>
      <c r="H60" s="501" t="str">
        <f>IF(SUM(Pro!K71:K72)&lt;&gt;0,"X","-")</f>
        <v>-</v>
      </c>
      <c r="I60" s="501" t="str">
        <f>IF(SUM(Pro!L71:L72)&lt;&gt;0,"X","-")</f>
        <v>-</v>
      </c>
      <c r="J60" s="63"/>
      <c r="K60" s="63"/>
      <c r="L60" s="64"/>
      <c r="O60" s="8"/>
      <c r="P60" s="8"/>
    </row>
    <row r="61" spans="1:16" s="27" customFormat="1" x14ac:dyDescent="0.3">
      <c r="A61" s="60"/>
      <c r="B61" s="517"/>
      <c r="C61" s="518"/>
      <c r="D61" s="519"/>
      <c r="E61" s="502"/>
      <c r="F61" s="502"/>
      <c r="G61" s="502"/>
      <c r="H61" s="502"/>
      <c r="I61" s="502"/>
      <c r="J61" s="63"/>
      <c r="K61" s="63"/>
      <c r="L61" s="64"/>
      <c r="O61" s="8"/>
      <c r="P61" s="8"/>
    </row>
    <row r="62" spans="1:16" s="27" customFormat="1" x14ac:dyDescent="0.3">
      <c r="A62" s="60"/>
      <c r="B62" s="514" t="str">
        <f>B44</f>
        <v>Pays d’origine inconnue - Achats auprès d'un autre fournisseur</v>
      </c>
      <c r="C62" s="515"/>
      <c r="D62" s="516"/>
      <c r="E62" s="501" t="str">
        <f>IF(SUM(Pro!H74:H75)&lt;&gt;0,"X","-")</f>
        <v>-</v>
      </c>
      <c r="F62" s="501" t="str">
        <f>IF(SUM(Pro!I74:I75)&lt;&gt;0,"X","-")</f>
        <v>-</v>
      </c>
      <c r="G62" s="501" t="str">
        <f>IF(SUM(Pro!J74:J75)&lt;&gt;0,"X","-")</f>
        <v>-</v>
      </c>
      <c r="H62" s="501" t="str">
        <f>IF(SUM(Pro!K74:K75)&lt;&gt;0,"X","-")</f>
        <v>-</v>
      </c>
      <c r="I62" s="501" t="str">
        <f>IF(SUM(Pro!L74:L75)&lt;&gt;0,"X","-")</f>
        <v>-</v>
      </c>
      <c r="J62" s="63"/>
      <c r="K62" s="63"/>
      <c r="L62" s="64"/>
      <c r="O62" s="8" t="s">
        <v>206</v>
      </c>
      <c r="P62" s="8" t="s">
        <v>284</v>
      </c>
    </row>
    <row r="63" spans="1:16" s="27" customFormat="1" x14ac:dyDescent="0.3">
      <c r="A63" s="60"/>
      <c r="B63" s="517"/>
      <c r="C63" s="518"/>
      <c r="D63" s="519"/>
      <c r="E63" s="502"/>
      <c r="F63" s="502"/>
      <c r="G63" s="502"/>
      <c r="H63" s="502"/>
      <c r="I63" s="502"/>
      <c r="J63" s="63"/>
      <c r="K63" s="63"/>
      <c r="L63" s="64"/>
      <c r="O63" s="8"/>
      <c r="P63" s="8"/>
    </row>
    <row r="64" spans="1:16" s="27" customFormat="1" x14ac:dyDescent="0.3">
      <c r="A64" s="60"/>
      <c r="B64" s="503" t="str">
        <f>B46</f>
        <v>Autres fournisseurs incluent :</v>
      </c>
      <c r="C64" s="504"/>
      <c r="D64" s="504"/>
      <c r="E64" s="505" t="str">
        <f>IF(Pro!B77="","-",Pro!B77)</f>
        <v>-</v>
      </c>
      <c r="F64" s="506"/>
      <c r="G64" s="506"/>
      <c r="H64" s="506"/>
      <c r="I64" s="507"/>
      <c r="J64" s="63"/>
      <c r="K64" s="63"/>
      <c r="L64" s="64"/>
      <c r="O64" s="8" t="s">
        <v>373</v>
      </c>
      <c r="P64" s="8" t="s">
        <v>374</v>
      </c>
    </row>
    <row r="65" spans="1:16" s="27" customFormat="1" x14ac:dyDescent="0.3">
      <c r="A65" s="60"/>
      <c r="B65" s="503"/>
      <c r="C65" s="504"/>
      <c r="D65" s="504"/>
      <c r="E65" s="508"/>
      <c r="F65" s="509"/>
      <c r="G65" s="509"/>
      <c r="H65" s="509"/>
      <c r="I65" s="510"/>
      <c r="J65" s="63"/>
      <c r="K65" s="63"/>
      <c r="L65" s="64"/>
      <c r="O65" s="8"/>
      <c r="P65" s="8"/>
    </row>
    <row r="66" spans="1:16" s="27" customFormat="1" x14ac:dyDescent="0.3">
      <c r="A66" s="60"/>
      <c r="B66" s="503"/>
      <c r="C66" s="504"/>
      <c r="D66" s="504"/>
      <c r="E66" s="508"/>
      <c r="F66" s="509"/>
      <c r="G66" s="509"/>
      <c r="H66" s="509"/>
      <c r="I66" s="510"/>
      <c r="J66" s="63"/>
      <c r="K66" s="63"/>
      <c r="L66" s="64"/>
      <c r="O66" s="8"/>
      <c r="P66" s="8"/>
    </row>
    <row r="67" spans="1:16" s="27" customFormat="1" x14ac:dyDescent="0.3">
      <c r="A67" s="60"/>
      <c r="B67" s="503"/>
      <c r="C67" s="504"/>
      <c r="D67" s="504"/>
      <c r="E67" s="511"/>
      <c r="F67" s="512"/>
      <c r="G67" s="512"/>
      <c r="H67" s="512"/>
      <c r="I67" s="513"/>
      <c r="J67" s="63"/>
      <c r="K67" s="63"/>
      <c r="L67" s="64"/>
      <c r="O67" s="8"/>
      <c r="P67" s="8"/>
    </row>
    <row r="68" spans="1:16" x14ac:dyDescent="0.3">
      <c r="B68" s="57"/>
      <c r="C68" s="58"/>
      <c r="D68" s="58"/>
      <c r="E68" s="58"/>
      <c r="F68" s="58"/>
      <c r="G68" s="58"/>
      <c r="H68" s="58"/>
      <c r="I68" s="58"/>
      <c r="J68" s="58"/>
      <c r="K68" s="58"/>
      <c r="L68" s="59"/>
      <c r="M68" s="8"/>
    </row>
    <row r="69" spans="1:16" x14ac:dyDescent="0.3">
      <c r="B69" s="521" t="str">
        <f>Pro!$B$81</f>
        <v>Non finis (les boulets verts)</v>
      </c>
      <c r="C69" s="522"/>
      <c r="D69" s="523"/>
      <c r="E69" s="162">
        <f t="shared" ref="E69:I69" si="1">E33</f>
        <v>2023</v>
      </c>
      <c r="F69" s="162">
        <f t="shared" si="1"/>
        <v>2024</v>
      </c>
      <c r="G69" s="162">
        <f t="shared" si="1"/>
        <v>2025</v>
      </c>
      <c r="H69" s="162" t="str">
        <f t="shared" si="1"/>
        <v>janv.-mars 2025</v>
      </c>
      <c r="I69" s="162" t="str">
        <f t="shared" si="1"/>
        <v>janv.-mars 2026</v>
      </c>
      <c r="J69" s="63"/>
      <c r="K69" s="63"/>
      <c r="L69" s="64"/>
      <c r="M69" s="8"/>
      <c r="O69" s="19"/>
    </row>
    <row r="70" spans="1:16" s="27" customFormat="1" x14ac:dyDescent="0.3">
      <c r="A70" s="60"/>
      <c r="B70" s="348" t="str">
        <f>B34</f>
        <v>Canada</v>
      </c>
      <c r="C70" s="349"/>
      <c r="D70" s="349"/>
      <c r="E70" s="107" t="str">
        <f>IF(SUM(Pro!H83:H84)&lt;&gt;0,"X","-")</f>
        <v>-</v>
      </c>
      <c r="F70" s="107" t="str">
        <f>IF(SUM(Pro!I83:I84)&lt;&gt;0,"X","-")</f>
        <v>-</v>
      </c>
      <c r="G70" s="107" t="str">
        <f>IF(SUM(Pro!J83:J84)&lt;&gt;0,"X","-")</f>
        <v>-</v>
      </c>
      <c r="H70" s="107" t="str">
        <f>IF(SUM(Pro!K83:K84)&lt;&gt;0,"X","-")</f>
        <v>-</v>
      </c>
      <c r="I70" s="107" t="str">
        <f>IF(SUM(Pro!L83:L84)&lt;&gt;0,"X","-")</f>
        <v>-</v>
      </c>
      <c r="J70" s="63"/>
      <c r="K70" s="63"/>
      <c r="L70" s="64"/>
      <c r="O70" s="8"/>
      <c r="P70" s="8"/>
    </row>
    <row r="71" spans="1:16" s="27" customFormat="1" x14ac:dyDescent="0.3">
      <c r="A71" s="60"/>
      <c r="B71" s="348" t="str">
        <f>B35</f>
        <v>Chine</v>
      </c>
      <c r="C71" s="349"/>
      <c r="D71" s="520"/>
      <c r="E71" s="107" t="str">
        <f>IF(SUM(Pro!H86:H87)&lt;&gt;0,"X","-")</f>
        <v>-</v>
      </c>
      <c r="F71" s="107" t="str">
        <f>IF(SUM(Pro!I86:I87)&lt;&gt;0,"X","-")</f>
        <v>-</v>
      </c>
      <c r="G71" s="107" t="str">
        <f>IF(SUM(Pro!J86:J87)&lt;&gt;0,"X","-")</f>
        <v>-</v>
      </c>
      <c r="H71" s="107" t="str">
        <f>IF(SUM(Pro!K86:K87)&lt;&gt;0,"X","-")</f>
        <v>-</v>
      </c>
      <c r="I71" s="107" t="str">
        <f>IF(SUM(Pro!L86:L87)&lt;&gt;0,"X","-")</f>
        <v>-</v>
      </c>
      <c r="J71" s="63"/>
      <c r="K71" s="63"/>
      <c r="L71" s="64"/>
      <c r="O71" s="8"/>
      <c r="P71" s="8"/>
    </row>
    <row r="72" spans="1:16" s="27" customFormat="1" x14ac:dyDescent="0.3">
      <c r="A72" s="60"/>
      <c r="B72" s="348" t="str">
        <f>B36</f>
        <v>États-Unis</v>
      </c>
      <c r="C72" s="349"/>
      <c r="D72" s="520"/>
      <c r="E72" s="107" t="str">
        <f>IF(SUM(Pro!H95:H96)&lt;&gt;0,"X","-")</f>
        <v>-</v>
      </c>
      <c r="F72" s="107" t="str">
        <f>IF(SUM(Pro!I95:I96)&lt;&gt;0,"X","-")</f>
        <v>-</v>
      </c>
      <c r="G72" s="107" t="str">
        <f>IF(SUM(Pro!J95:J96)&lt;&gt;0,"X","-")</f>
        <v>-</v>
      </c>
      <c r="H72" s="107" t="str">
        <f>IF(SUM(Pro!K95:K96)&lt;&gt;0,"X","-")</f>
        <v>-</v>
      </c>
      <c r="I72" s="107" t="str">
        <f>IF(SUM(Pro!L95:L96)&lt;&gt;0,"X","-")</f>
        <v>-</v>
      </c>
      <c r="J72" s="63"/>
      <c r="K72" s="63"/>
      <c r="L72" s="64"/>
      <c r="O72" s="8"/>
      <c r="P72" s="8"/>
    </row>
    <row r="73" spans="1:16" s="27" customFormat="1" x14ac:dyDescent="0.3">
      <c r="A73" s="60"/>
      <c r="B73" s="348" t="str">
        <f>B37</f>
        <v>Autres pays</v>
      </c>
      <c r="C73" s="349"/>
      <c r="D73" s="520"/>
      <c r="E73" s="107" t="str">
        <f>IF(SUM(Pro!H98:H99)&lt;&gt;0,"X","-")</f>
        <v>-</v>
      </c>
      <c r="F73" s="107" t="str">
        <f>IF(SUM(Pro!I98:I99)&lt;&gt;0,"X","-")</f>
        <v>-</v>
      </c>
      <c r="G73" s="107" t="str">
        <f>IF(SUM(Pro!J98:J99)&lt;&gt;0,"X","-")</f>
        <v>-</v>
      </c>
      <c r="H73" s="107" t="str">
        <f>IF(SUM(Pro!K98:K99)&lt;&gt;0,"X","-")</f>
        <v>-</v>
      </c>
      <c r="I73" s="107" t="str">
        <f>IF(SUM(Pro!L98:L99)&lt;&gt;0,"X","-")</f>
        <v>-</v>
      </c>
      <c r="J73" s="63"/>
      <c r="K73" s="63"/>
      <c r="L73" s="64"/>
      <c r="O73" s="8"/>
      <c r="P73" s="8"/>
    </row>
    <row r="74" spans="1:16" s="27" customFormat="1" x14ac:dyDescent="0.3">
      <c r="A74" s="60"/>
      <c r="B74" s="503" t="str">
        <f>B38</f>
        <v xml:space="preserve">Autres pays incluent : </v>
      </c>
      <c r="C74" s="504"/>
      <c r="D74" s="504"/>
      <c r="E74" s="505" t="str">
        <f>IF(Pro!B99="","-",Pro!B99)</f>
        <v>-</v>
      </c>
      <c r="F74" s="506"/>
      <c r="G74" s="506"/>
      <c r="H74" s="506"/>
      <c r="I74" s="507"/>
      <c r="J74" s="63"/>
      <c r="K74" s="63"/>
      <c r="L74" s="64"/>
      <c r="O74" s="8"/>
      <c r="P74" s="8"/>
    </row>
    <row r="75" spans="1:16" s="27" customFormat="1" x14ac:dyDescent="0.3">
      <c r="A75" s="60"/>
      <c r="B75" s="503"/>
      <c r="C75" s="504"/>
      <c r="D75" s="504"/>
      <c r="E75" s="508"/>
      <c r="F75" s="509"/>
      <c r="G75" s="509"/>
      <c r="H75" s="509"/>
      <c r="I75" s="510"/>
      <c r="J75" s="63"/>
      <c r="K75" s="63"/>
      <c r="L75" s="64"/>
      <c r="O75" s="8"/>
      <c r="P75" s="8"/>
    </row>
    <row r="76" spans="1:16" s="27" customFormat="1" x14ac:dyDescent="0.3">
      <c r="A76" s="60"/>
      <c r="B76" s="503"/>
      <c r="C76" s="504"/>
      <c r="D76" s="504"/>
      <c r="E76" s="508"/>
      <c r="F76" s="509"/>
      <c r="G76" s="509"/>
      <c r="H76" s="509"/>
      <c r="I76" s="510"/>
      <c r="J76" s="63"/>
      <c r="K76" s="63"/>
      <c r="L76" s="64"/>
      <c r="O76" s="8"/>
      <c r="P76" s="8"/>
    </row>
    <row r="77" spans="1:16" s="27" customFormat="1" x14ac:dyDescent="0.3">
      <c r="A77" s="60"/>
      <c r="B77" s="503"/>
      <c r="C77" s="504"/>
      <c r="D77" s="504"/>
      <c r="E77" s="511"/>
      <c r="F77" s="512"/>
      <c r="G77" s="512"/>
      <c r="H77" s="512"/>
      <c r="I77" s="513"/>
      <c r="J77" s="63"/>
      <c r="K77" s="63"/>
      <c r="L77" s="64"/>
      <c r="O77" s="8"/>
      <c r="P77" s="8"/>
    </row>
    <row r="78" spans="1:16" s="27" customFormat="1" x14ac:dyDescent="0.3">
      <c r="A78" s="60"/>
      <c r="B78" s="514" t="str">
        <f>B42</f>
        <v>Pays d’origine inconnue - Achats auprès d'un producteur national</v>
      </c>
      <c r="C78" s="515"/>
      <c r="D78" s="516"/>
      <c r="E78" s="501" t="str">
        <f>IF(SUM(Pro!H101:H102)&lt;&gt;0,"X","-")</f>
        <v>-</v>
      </c>
      <c r="F78" s="501" t="str">
        <f>IF(SUM(Pro!I101:I102)&lt;&gt;0,"X","-")</f>
        <v>-</v>
      </c>
      <c r="G78" s="501" t="str">
        <f>IF(SUM(Pro!J101:J102)&lt;&gt;0,"X","-")</f>
        <v>-</v>
      </c>
      <c r="H78" s="501" t="str">
        <f>IF(SUM(Pro!K101:K102)&lt;&gt;0,"X","-")</f>
        <v>-</v>
      </c>
      <c r="I78" s="501" t="str">
        <f>IF(SUM(Pro!L101:L102)&lt;&gt;0,"X","-")</f>
        <v>-</v>
      </c>
      <c r="J78" s="63"/>
      <c r="K78" s="63"/>
      <c r="L78" s="64"/>
      <c r="O78" s="8"/>
      <c r="P78" s="8"/>
    </row>
    <row r="79" spans="1:16" s="27" customFormat="1" x14ac:dyDescent="0.3">
      <c r="A79" s="60"/>
      <c r="B79" s="517"/>
      <c r="C79" s="518"/>
      <c r="D79" s="519"/>
      <c r="E79" s="502"/>
      <c r="F79" s="502"/>
      <c r="G79" s="502"/>
      <c r="H79" s="502"/>
      <c r="I79" s="502"/>
      <c r="J79" s="63"/>
      <c r="K79" s="63"/>
      <c r="L79" s="64"/>
      <c r="O79" s="8"/>
      <c r="P79" s="8"/>
    </row>
    <row r="80" spans="1:16" s="27" customFormat="1" x14ac:dyDescent="0.3">
      <c r="A80" s="60"/>
      <c r="B80" s="514" t="str">
        <f>B44</f>
        <v>Pays d’origine inconnue - Achats auprès d'un autre fournisseur</v>
      </c>
      <c r="C80" s="515"/>
      <c r="D80" s="516"/>
      <c r="E80" s="501" t="str">
        <f>IF(SUM(Pro!H104:H105)&lt;&gt;0,"X","-")</f>
        <v>-</v>
      </c>
      <c r="F80" s="501" t="str">
        <f>IF(SUM(Pro!I104:I105)&lt;&gt;0,"X","-")</f>
        <v>-</v>
      </c>
      <c r="G80" s="501" t="str">
        <f>IF(SUM(Pro!J104:J105)&lt;&gt;0,"X","-")</f>
        <v>-</v>
      </c>
      <c r="H80" s="501" t="str">
        <f>IF(SUM(Pro!K104:K105)&lt;&gt;0,"X","-")</f>
        <v>-</v>
      </c>
      <c r="I80" s="501" t="str">
        <f>IF(SUM(Pro!L104:L105)&lt;&gt;0,"X","-")</f>
        <v>-</v>
      </c>
      <c r="J80" s="63"/>
      <c r="K80" s="63"/>
      <c r="L80" s="64"/>
      <c r="O80" s="8" t="s">
        <v>206</v>
      </c>
      <c r="P80" s="8" t="s">
        <v>284</v>
      </c>
    </row>
    <row r="81" spans="1:16" s="27" customFormat="1" x14ac:dyDescent="0.3">
      <c r="A81" s="60"/>
      <c r="B81" s="517"/>
      <c r="C81" s="518"/>
      <c r="D81" s="519"/>
      <c r="E81" s="502"/>
      <c r="F81" s="502"/>
      <c r="G81" s="502"/>
      <c r="H81" s="502"/>
      <c r="I81" s="502"/>
      <c r="J81" s="63"/>
      <c r="K81" s="63"/>
      <c r="L81" s="64"/>
      <c r="O81" s="8"/>
      <c r="P81" s="8"/>
    </row>
    <row r="82" spans="1:16" s="27" customFormat="1" x14ac:dyDescent="0.3">
      <c r="A82" s="60"/>
      <c r="B82" s="503" t="str">
        <f>B46</f>
        <v>Autres fournisseurs incluent :</v>
      </c>
      <c r="C82" s="504"/>
      <c r="D82" s="504"/>
      <c r="E82" s="505" t="str">
        <f>IF(Pro!B107="","-",Pro!B107)</f>
        <v>-</v>
      </c>
      <c r="F82" s="506"/>
      <c r="G82" s="506"/>
      <c r="H82" s="506"/>
      <c r="I82" s="507"/>
      <c r="J82" s="63"/>
      <c r="K82" s="63"/>
      <c r="L82" s="64"/>
      <c r="O82" s="8" t="s">
        <v>373</v>
      </c>
      <c r="P82" s="8" t="s">
        <v>374</v>
      </c>
    </row>
    <row r="83" spans="1:16" s="27" customFormat="1" x14ac:dyDescent="0.3">
      <c r="A83" s="60"/>
      <c r="B83" s="503"/>
      <c r="C83" s="504"/>
      <c r="D83" s="504"/>
      <c r="E83" s="508"/>
      <c r="F83" s="509"/>
      <c r="G83" s="509"/>
      <c r="H83" s="509"/>
      <c r="I83" s="510"/>
      <c r="J83" s="63"/>
      <c r="K83" s="63"/>
      <c r="L83" s="64"/>
      <c r="O83" s="8"/>
      <c r="P83" s="8"/>
    </row>
    <row r="84" spans="1:16" s="27" customFormat="1" x14ac:dyDescent="0.3">
      <c r="A84" s="60"/>
      <c r="B84" s="503"/>
      <c r="C84" s="504"/>
      <c r="D84" s="504"/>
      <c r="E84" s="508"/>
      <c r="F84" s="509"/>
      <c r="G84" s="509"/>
      <c r="H84" s="509"/>
      <c r="I84" s="510"/>
      <c r="J84" s="63"/>
      <c r="K84" s="63"/>
      <c r="L84" s="64"/>
      <c r="O84" s="8"/>
      <c r="P84" s="8"/>
    </row>
    <row r="85" spans="1:16" s="27" customFormat="1" x14ac:dyDescent="0.3">
      <c r="A85" s="60"/>
      <c r="B85" s="503"/>
      <c r="C85" s="504"/>
      <c r="D85" s="504"/>
      <c r="E85" s="511"/>
      <c r="F85" s="512"/>
      <c r="G85" s="512"/>
      <c r="H85" s="512"/>
      <c r="I85" s="513"/>
      <c r="J85" s="63"/>
      <c r="K85" s="63"/>
      <c r="L85" s="64"/>
      <c r="O85" s="8"/>
      <c r="P85" s="8"/>
    </row>
    <row r="86" spans="1:16" x14ac:dyDescent="0.3">
      <c r="B86" s="65"/>
      <c r="C86" s="66"/>
      <c r="D86" s="66"/>
      <c r="E86" s="66"/>
      <c r="F86" s="66"/>
      <c r="G86" s="66"/>
      <c r="H86" s="66"/>
      <c r="I86" s="66"/>
      <c r="J86" s="66"/>
      <c r="K86" s="66"/>
      <c r="L86" s="67"/>
      <c r="M86" s="8"/>
    </row>
  </sheetData>
  <sheetProtection algorithmName="SHA-512" hashValue="wmbuCeYkxS8YIBcfRzAcICEyeS14XPdvgRXd1pT3bDIPF/BKnNkqL7bepFt7p1/HWLwCt4aroM0ijuxwQDXohQ==" saltValue="ScDc28bGYoUUn02LpIJpMw==" spinCount="100000" sheet="1" objects="1" scenarios="1" selectLockedCells="1"/>
  <mergeCells count="76">
    <mergeCell ref="E46:I49"/>
    <mergeCell ref="B30:L31"/>
    <mergeCell ref="B46:D49"/>
    <mergeCell ref="B42:D43"/>
    <mergeCell ref="E42:E43"/>
    <mergeCell ref="F42:F43"/>
    <mergeCell ref="G42:G43"/>
    <mergeCell ref="H42:H43"/>
    <mergeCell ref="B44:D45"/>
    <mergeCell ref="E44:E45"/>
    <mergeCell ref="F44:F45"/>
    <mergeCell ref="G44:G45"/>
    <mergeCell ref="H44:H45"/>
    <mergeCell ref="B33:D33"/>
    <mergeCell ref="I42:I43"/>
    <mergeCell ref="I44:I45"/>
    <mergeCell ref="B35:D35"/>
    <mergeCell ref="B37:D37"/>
    <mergeCell ref="B38:D41"/>
    <mergeCell ref="B34:D34"/>
    <mergeCell ref="B36:D36"/>
    <mergeCell ref="B51:D51"/>
    <mergeCell ref="B52:D52"/>
    <mergeCell ref="B53:D53"/>
    <mergeCell ref="B4:L4"/>
    <mergeCell ref="B5:L5"/>
    <mergeCell ref="B6:L6"/>
    <mergeCell ref="B28:L28"/>
    <mergeCell ref="B8:L8"/>
    <mergeCell ref="B9:L9"/>
    <mergeCell ref="B12:I12"/>
    <mergeCell ref="B13:I13"/>
    <mergeCell ref="B14:I14"/>
    <mergeCell ref="B15:I15"/>
    <mergeCell ref="B17:L17"/>
    <mergeCell ref="B19:L26"/>
    <mergeCell ref="E38:I41"/>
    <mergeCell ref="B54:D54"/>
    <mergeCell ref="B55:D55"/>
    <mergeCell ref="B56:D59"/>
    <mergeCell ref="E56:I59"/>
    <mergeCell ref="B60:D61"/>
    <mergeCell ref="E60:E61"/>
    <mergeCell ref="F60:F61"/>
    <mergeCell ref="G60:G61"/>
    <mergeCell ref="H60:H61"/>
    <mergeCell ref="I60:I61"/>
    <mergeCell ref="B71:D71"/>
    <mergeCell ref="B72:D72"/>
    <mergeCell ref="B73:D73"/>
    <mergeCell ref="I62:I63"/>
    <mergeCell ref="B64:D67"/>
    <mergeCell ref="E64:I67"/>
    <mergeCell ref="B69:D69"/>
    <mergeCell ref="B70:D70"/>
    <mergeCell ref="B62:D63"/>
    <mergeCell ref="E62:E63"/>
    <mergeCell ref="F62:F63"/>
    <mergeCell ref="G62:G63"/>
    <mergeCell ref="H62:H63"/>
    <mergeCell ref="B74:D77"/>
    <mergeCell ref="E74:I77"/>
    <mergeCell ref="B78:D79"/>
    <mergeCell ref="E78:E79"/>
    <mergeCell ref="F78:F79"/>
    <mergeCell ref="G78:G79"/>
    <mergeCell ref="H78:H79"/>
    <mergeCell ref="I78:I79"/>
    <mergeCell ref="I80:I81"/>
    <mergeCell ref="B82:D85"/>
    <mergeCell ref="E82:I85"/>
    <mergeCell ref="B80:D81"/>
    <mergeCell ref="E80:E81"/>
    <mergeCell ref="F80:F81"/>
    <mergeCell ref="G80:G81"/>
    <mergeCell ref="H80:H8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955898EB-FD1B-4E43-9654-9ED90201ADA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010519-E125-46C0-81BD-0ABD8945877F}">
          <x14:formula1>
            <xm:f>Variables!$D$39:$D$40</xm:f>
          </x14:formula1>
          <xm:sqref>J12:J15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CITT-TCCE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Suwalski</dc:creator>
  <cp:lastModifiedBy>Long, Joseph</cp:lastModifiedBy>
  <cp:lastPrinted>2024-07-29T18:59:40Z</cp:lastPrinted>
  <dcterms:created xsi:type="dcterms:W3CDTF">2013-02-14T16:37:31Z</dcterms:created>
  <dcterms:modified xsi:type="dcterms:W3CDTF">2026-05-14T18:21:07Z</dcterms:modified>
</cp:coreProperties>
</file>